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5. May\"/>
    </mc:Choice>
  </mc:AlternateContent>
  <xr:revisionPtr revIDLastSave="0" documentId="13_ncr:1_{3B0B4ABD-C4B3-4051-A997-B0218E2AF44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 s="1"/>
  <c r="E18" i="1" s="1"/>
  <c r="B18" i="1"/>
  <c r="X13" i="1"/>
  <c r="T13" i="1"/>
  <c r="J13" i="1"/>
  <c r="F13" i="1"/>
  <c r="G13" i="1" s="1"/>
  <c r="E13" i="1"/>
  <c r="H13" i="1" s="1"/>
  <c r="X12" i="1"/>
  <c r="T12" i="1"/>
  <c r="J12" i="1"/>
  <c r="F12" i="1"/>
  <c r="U12" i="1" s="1"/>
  <c r="E12" i="1"/>
  <c r="X11" i="1"/>
  <c r="T11" i="1"/>
  <c r="J11" i="1"/>
  <c r="C11" i="1"/>
  <c r="X10" i="1"/>
  <c r="H10" i="1" s="1"/>
  <c r="I10" i="1" s="1"/>
  <c r="T10" i="1"/>
  <c r="J10" i="1"/>
  <c r="G10" i="1"/>
  <c r="F10" i="1"/>
  <c r="U10" i="1" s="1"/>
  <c r="E10" i="1"/>
  <c r="X9" i="1"/>
  <c r="H9" i="1" s="1"/>
  <c r="T9" i="1"/>
  <c r="J9" i="1"/>
  <c r="G9" i="1"/>
  <c r="F9" i="1"/>
  <c r="U9" i="1" s="1"/>
  <c r="L9" i="1" s="1"/>
  <c r="E9" i="1"/>
  <c r="X8" i="1"/>
  <c r="T8" i="1"/>
  <c r="J8" i="1"/>
  <c r="F8" i="1"/>
  <c r="G8" i="1" s="1"/>
  <c r="E8" i="1"/>
  <c r="H8" i="1" s="1"/>
  <c r="X7" i="1"/>
  <c r="T7" i="1"/>
  <c r="L7" i="1" s="1"/>
  <c r="J7" i="1"/>
  <c r="F7" i="1"/>
  <c r="U7" i="1" s="1"/>
  <c r="E7" i="1"/>
  <c r="H7" i="1" s="1"/>
  <c r="X6" i="1"/>
  <c r="T6" i="1"/>
  <c r="J6" i="1"/>
  <c r="H6" i="1"/>
  <c r="I6" i="1" s="1"/>
  <c r="G6" i="1"/>
  <c r="F6" i="1"/>
  <c r="U6" i="1" s="1"/>
  <c r="E6" i="1"/>
  <c r="X5" i="1"/>
  <c r="H5" i="1" s="1"/>
  <c r="T5" i="1"/>
  <c r="J5" i="1"/>
  <c r="G5" i="1"/>
  <c r="F5" i="1"/>
  <c r="U5" i="1" s="1"/>
  <c r="L5" i="1" s="1"/>
  <c r="E5" i="1"/>
  <c r="X4" i="1"/>
  <c r="T4" i="1"/>
  <c r="J4" i="1"/>
  <c r="F4" i="1"/>
  <c r="G4" i="1" s="1"/>
  <c r="E4" i="1"/>
  <c r="H4" i="1" s="1"/>
  <c r="B2" i="1"/>
  <c r="H12" i="1" l="1"/>
  <c r="M9" i="1"/>
  <c r="I9" i="1"/>
  <c r="M12" i="1"/>
  <c r="I12" i="1"/>
  <c r="M5" i="1"/>
  <c r="I5" i="1"/>
  <c r="M7" i="1"/>
  <c r="I7" i="1"/>
  <c r="I13" i="1"/>
  <c r="M13" i="1"/>
  <c r="I8" i="1"/>
  <c r="M8" i="1"/>
  <c r="L10" i="1"/>
  <c r="I4" i="1"/>
  <c r="M4" i="1"/>
  <c r="L6" i="1"/>
  <c r="L12" i="1"/>
  <c r="C19" i="1"/>
  <c r="G7" i="1"/>
  <c r="F11" i="1"/>
  <c r="G12" i="1"/>
  <c r="A18" i="1"/>
  <c r="U4" i="1"/>
  <c r="L4" i="1" s="1"/>
  <c r="M6" i="1"/>
  <c r="U8" i="1"/>
  <c r="L8" i="1" s="1"/>
  <c r="M10" i="1"/>
  <c r="U13" i="1"/>
  <c r="L13" i="1" s="1"/>
  <c r="E11" i="1"/>
  <c r="H11" i="1" s="1"/>
  <c r="F18" i="1"/>
  <c r="D19" i="1" l="1"/>
  <c r="E19" i="1" s="1"/>
  <c r="F19" i="1" s="1"/>
  <c r="C20" i="1"/>
  <c r="I11" i="1"/>
  <c r="M11" i="1"/>
  <c r="G11" i="1"/>
  <c r="U11" i="1"/>
  <c r="L11" i="1" s="1"/>
  <c r="D20" i="1" l="1"/>
  <c r="E20" i="1" s="1"/>
  <c r="F20" i="1" s="1"/>
  <c r="C21" i="1"/>
  <c r="D21" i="1" l="1"/>
  <c r="E21" i="1" s="1"/>
  <c r="F21" i="1" s="1"/>
  <c r="C22" i="1"/>
  <c r="D22" i="1" l="1"/>
  <c r="E22" i="1" s="1"/>
  <c r="F22" i="1" s="1"/>
  <c r="C23" i="1"/>
  <c r="D23" i="1" s="1"/>
  <c r="E23" i="1" s="1"/>
  <c r="F23" i="1" s="1"/>
</calcChain>
</file>

<file path=xl/sharedStrings.xml><?xml version="1.0" encoding="utf-8"?>
<sst xmlns="http://schemas.openxmlformats.org/spreadsheetml/2006/main" count="48" uniqueCount="44">
  <si>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</si>
  <si>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</si>
  <si>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</si>
  <si>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</si>
  <si>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</si>
  <si>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</si>
  <si>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</si>
  <si>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</si>
  <si>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</si>
  <si>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</si>
  <si>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</si>
  <si>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</si>
  <si>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</si>
  <si>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</si>
  <si>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</si>
  <si>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</si>
  <si>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</si>
  <si>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</si>
  <si>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</si>
  <si>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</si>
  <si>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</si>
  <si>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</si>
  <si>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</si>
  <si>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</si>
  <si>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</si>
  <si>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</si>
  <si>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</si>
  <si>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</si>
  <si>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</si>
  <si>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</si>
  <si>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</si>
  <si>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</si>
  <si>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</si>
  <si>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</si>
  <si>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</si>
  <si>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GTAL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</si>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</sst>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2">
    <xf numFmtId="0" fontId="0" fillId="0" borderId="0"/>
    <xf numFmtId="9" fontId="1" fillId="0" borderId="0"/>
  </cellStyleXfs>
  <cellXfs count="19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0" fontId="5" fillId="0" borderId="2" xfId="0" applyFont="1" applyBorder="1"/>
    <xf numFmtId="9" fontId="0" fillId="0" borderId="2" xfId="1" applyFont="1" applyBorder="1"/>
    <xf numFmtId="9" fontId="7" fillId="2" borderId="1" xfId="1" applyFont="1" applyFill="1" applyBorder="1" applyAlignment="1">
      <alignment horizontal="center" vertical="center" wrapText="1"/>
    </xf>
    <xf numFmtId="3" fontId="8" fillId="0" borderId="2" xfId="0" applyNumberFormat="1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1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A5" workbookViewId="0">
      <selection sqref="A1:XFD23"/>
    </sheetView>
  </sheetViews>
  <sheetFormatPr defaultRowHeight="15" x14ac:dyDescent="0.25"/>
  <cols>
    <col min="1" max="1" width="11.5703125" customWidth="1"/>
    <col min="2" max="2" width="10.42578125" customWidth="1"/>
    <col min="3" max="3" width="10.5703125" customWidth="1"/>
    <col min="4" max="4" width="10.7109375" bestFit="1" customWidth="1"/>
    <col min="5" max="5" width="11.140625" customWidth="1"/>
    <col min="6" max="6" width="10.85546875" customWidth="1"/>
    <col min="7" max="7" width="11.28515625" customWidth="1"/>
    <col min="8" max="8" width="12.42578125" customWidth="1"/>
    <col min="9" max="9" width="10.140625" customWidth="1"/>
    <col min="10" max="10" width="10" bestFit="1" customWidth="1"/>
    <col min="11" max="11" width="10.42578125" customWidth="1"/>
    <col min="13" max="13" width="13" customWidth="1"/>
    <col min="20" max="20" width="11.42578125" customWidth="1"/>
    <col min="21" max="21" width="13" customWidth="1"/>
  </cols>
  <sheetData>
    <row r="1" spans="1:24" ht="21" customHeight="1" x14ac:dyDescent="0.35">
      <c r="A1" s="3" t="s">
        <v>0</v>
      </c>
    </row>
    <row r="2" spans="1:24" ht="15.75" customHeight="1" thickBot="1" x14ac:dyDescent="0.3">
      <c r="A2" s="4" t="s">
        <v>1</v>
      </c>
      <c r="B2" s="5">
        <f ca="1">TODAY() - 1</f>
        <v>45797</v>
      </c>
    </row>
    <row r="3" spans="1:24" ht="76.5" customHeight="1" thickTop="1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</row>
    <row r="4" spans="1:24" ht="15.75" customHeight="1" thickTop="1" x14ac:dyDescent="0.25">
      <c r="A4" s="11" t="s">
        <v>26</v>
      </c>
      <c r="B4" s="10">
        <v>96834</v>
      </c>
      <c r="C4" s="10">
        <v>4258032</v>
      </c>
      <c r="D4" s="10">
        <v>1723517</v>
      </c>
      <c r="E4" s="10">
        <f t="shared" ref="E4:E13" si="0">C4-D4</f>
        <v>2534515</v>
      </c>
      <c r="F4" s="10">
        <f t="shared" ref="F4:F13" si="1">C4*W4/V4</f>
        <v>2680983.111111111</v>
      </c>
      <c r="G4" s="10">
        <f t="shared" ref="G4:G13" si="2">F4-D4</f>
        <v>957466.11111111101</v>
      </c>
      <c r="H4" s="10">
        <f t="shared" ref="H4:H13" si="3">(E4+B4)/(X4+1)</f>
        <v>239213.54545454544</v>
      </c>
      <c r="I4" s="10">
        <f t="shared" ref="I4:I13" si="4">H4*N4</f>
        <v>1849120.7063636363</v>
      </c>
      <c r="J4" s="10">
        <f t="shared" ref="J4:J13" si="5">B4*O4</f>
        <v>763051.92</v>
      </c>
      <c r="K4" s="10">
        <v>100619</v>
      </c>
      <c r="L4" s="17">
        <f t="shared" ref="L4:L13" si="6">T4/U4</f>
        <v>0.65534232393198388</v>
      </c>
      <c r="M4" s="10">
        <f t="shared" ref="M4:M13" si="7">H4/P4</f>
        <v>24285.639132441163</v>
      </c>
      <c r="N4" s="9">
        <v>7.73</v>
      </c>
      <c r="O4" s="9">
        <v>7.88</v>
      </c>
      <c r="P4" s="9">
        <v>9.85</v>
      </c>
      <c r="Q4" s="9">
        <v>12.64</v>
      </c>
      <c r="R4" s="12">
        <v>0.68</v>
      </c>
      <c r="S4" s="12">
        <v>0.69289999999999996</v>
      </c>
      <c r="T4" s="10">
        <f t="shared" ref="T4:T13" si="8">O4*D4</f>
        <v>13581313.959999999</v>
      </c>
      <c r="U4" s="10">
        <f t="shared" ref="U4:U13" si="9">N4*F4</f>
        <v>20723999.44888889</v>
      </c>
      <c r="V4" s="9">
        <v>27</v>
      </c>
      <c r="W4" s="9">
        <v>17</v>
      </c>
      <c r="X4" s="9">
        <f t="shared" ref="X4:X13" si="10">V4-W4</f>
        <v>10</v>
      </c>
    </row>
    <row r="5" spans="1:24" x14ac:dyDescent="0.25">
      <c r="A5" s="11" t="s">
        <v>27</v>
      </c>
      <c r="B5" s="10">
        <v>11135</v>
      </c>
      <c r="C5" s="10">
        <v>253849</v>
      </c>
      <c r="D5" s="10">
        <v>158150</v>
      </c>
      <c r="E5" s="10">
        <f t="shared" si="0"/>
        <v>95699</v>
      </c>
      <c r="F5" s="10">
        <f t="shared" si="1"/>
        <v>159830.85185185185</v>
      </c>
      <c r="G5" s="10">
        <f t="shared" si="2"/>
        <v>1680.851851851854</v>
      </c>
      <c r="H5" s="10">
        <f t="shared" si="3"/>
        <v>9712.181818181818</v>
      </c>
      <c r="I5" s="10">
        <f t="shared" si="4"/>
        <v>64003.278181818183</v>
      </c>
      <c r="J5" s="10">
        <f t="shared" si="5"/>
        <v>76942.850000000006</v>
      </c>
      <c r="K5" s="10">
        <v>12338</v>
      </c>
      <c r="L5" s="17">
        <f t="shared" si="6"/>
        <v>1.037531318230662</v>
      </c>
      <c r="M5" s="18">
        <f t="shared" si="7"/>
        <v>986.00830641439779</v>
      </c>
      <c r="N5" s="9">
        <v>6.59</v>
      </c>
      <c r="O5" s="9">
        <v>6.91</v>
      </c>
      <c r="P5" s="9">
        <v>9.85</v>
      </c>
      <c r="Q5" s="9">
        <v>10.89</v>
      </c>
      <c r="R5" s="12">
        <v>0.63</v>
      </c>
      <c r="S5" s="12">
        <v>0.59970000000000001</v>
      </c>
      <c r="T5" s="10">
        <f t="shared" si="8"/>
        <v>1092816.5</v>
      </c>
      <c r="U5" s="10">
        <f t="shared" si="9"/>
        <v>1053285.3137037037</v>
      </c>
      <c r="V5" s="9">
        <v>27</v>
      </c>
      <c r="W5" s="9">
        <v>17</v>
      </c>
      <c r="X5" s="9">
        <f t="shared" si="10"/>
        <v>10</v>
      </c>
    </row>
    <row r="6" spans="1:24" x14ac:dyDescent="0.25">
      <c r="A6" s="11" t="s">
        <v>28</v>
      </c>
      <c r="B6" s="10">
        <v>68959</v>
      </c>
      <c r="C6" s="10">
        <v>2059909</v>
      </c>
      <c r="D6" s="10">
        <v>1144148</v>
      </c>
      <c r="E6" s="10">
        <f t="shared" si="0"/>
        <v>915761</v>
      </c>
      <c r="F6" s="10">
        <f t="shared" si="1"/>
        <v>1296979.7407407407</v>
      </c>
      <c r="G6" s="10">
        <f t="shared" si="2"/>
        <v>152831.74074074067</v>
      </c>
      <c r="H6" s="10">
        <f t="shared" si="3"/>
        <v>89520</v>
      </c>
      <c r="I6" s="10">
        <f t="shared" si="4"/>
        <v>538015.19999999995</v>
      </c>
      <c r="J6" s="10">
        <f t="shared" si="5"/>
        <v>422029.08</v>
      </c>
      <c r="K6" s="10">
        <v>62781</v>
      </c>
      <c r="L6" s="17">
        <f t="shared" si="6"/>
        <v>0.8983094401253493</v>
      </c>
      <c r="M6" s="10">
        <f t="shared" si="7"/>
        <v>9088.3248730964478</v>
      </c>
      <c r="N6" s="9">
        <v>6.01</v>
      </c>
      <c r="O6" s="9">
        <v>6.12</v>
      </c>
      <c r="P6" s="9">
        <v>9.85</v>
      </c>
      <c r="Q6" s="9">
        <v>12.83</v>
      </c>
      <c r="R6" s="12">
        <v>0.72799999999999998</v>
      </c>
      <c r="S6" s="12">
        <v>0.71609999999999996</v>
      </c>
      <c r="T6" s="10">
        <f t="shared" si="8"/>
        <v>7002185.7599999998</v>
      </c>
      <c r="U6" s="10">
        <f t="shared" si="9"/>
        <v>7794848.2418518513</v>
      </c>
      <c r="V6" s="9">
        <v>27</v>
      </c>
      <c r="W6" s="9">
        <v>17</v>
      </c>
      <c r="X6" s="9">
        <f t="shared" si="10"/>
        <v>10</v>
      </c>
    </row>
    <row r="7" spans="1:24" x14ac:dyDescent="0.25">
      <c r="A7" s="11" t="s">
        <v>29</v>
      </c>
      <c r="B7" s="10">
        <v>86033</v>
      </c>
      <c r="C7" s="10">
        <v>2359653</v>
      </c>
      <c r="D7" s="10">
        <v>1448851</v>
      </c>
      <c r="E7" s="10">
        <f t="shared" si="0"/>
        <v>910802</v>
      </c>
      <c r="F7" s="10">
        <f t="shared" si="1"/>
        <v>1485707.4444444445</v>
      </c>
      <c r="G7" s="10">
        <f t="shared" si="2"/>
        <v>36856.444444444496</v>
      </c>
      <c r="H7" s="10">
        <f t="shared" si="3"/>
        <v>90621.363636363632</v>
      </c>
      <c r="I7" s="10">
        <f t="shared" si="4"/>
        <v>945180.82272727264</v>
      </c>
      <c r="J7" s="10">
        <f t="shared" si="5"/>
        <v>880977.92000000004</v>
      </c>
      <c r="K7" s="10">
        <v>100755</v>
      </c>
      <c r="L7" s="17">
        <f t="shared" si="6"/>
        <v>0.95742788827665615</v>
      </c>
      <c r="M7" s="10">
        <f t="shared" si="7"/>
        <v>10147.969052224371</v>
      </c>
      <c r="N7" s="9">
        <v>10.43</v>
      </c>
      <c r="O7" s="9">
        <v>10.24</v>
      </c>
      <c r="P7" s="9">
        <v>8.93</v>
      </c>
      <c r="Q7" s="9">
        <v>13.48</v>
      </c>
      <c r="R7" s="12">
        <v>0.74399999999999999</v>
      </c>
      <c r="S7" s="12">
        <v>0.60119999999999996</v>
      </c>
      <c r="T7" s="10">
        <f t="shared" si="8"/>
        <v>14836234.24</v>
      </c>
      <c r="U7" s="10">
        <f t="shared" si="9"/>
        <v>15495928.645555556</v>
      </c>
      <c r="V7" s="9">
        <v>27</v>
      </c>
      <c r="W7" s="9">
        <v>17</v>
      </c>
      <c r="X7" s="9">
        <f t="shared" si="10"/>
        <v>10</v>
      </c>
    </row>
    <row r="8" spans="1:24" x14ac:dyDescent="0.25">
      <c r="A8" s="11" t="s">
        <v>30</v>
      </c>
      <c r="B8" s="10">
        <v>79091</v>
      </c>
      <c r="C8" s="10">
        <v>2139662</v>
      </c>
      <c r="D8" s="10">
        <v>1301974</v>
      </c>
      <c r="E8" s="10">
        <f t="shared" si="0"/>
        <v>837688</v>
      </c>
      <c r="F8" s="10">
        <f t="shared" si="1"/>
        <v>1426441.3333333333</v>
      </c>
      <c r="G8" s="10">
        <f t="shared" si="2"/>
        <v>124467.33333333326</v>
      </c>
      <c r="H8" s="10">
        <f t="shared" si="3"/>
        <v>91677.9</v>
      </c>
      <c r="I8" s="10">
        <f t="shared" si="4"/>
        <v>810432.63599999994</v>
      </c>
      <c r="J8" s="10">
        <f t="shared" si="5"/>
        <v>665155.31000000006</v>
      </c>
      <c r="K8" s="10">
        <v>86947</v>
      </c>
      <c r="L8" s="17">
        <f t="shared" si="6"/>
        <v>0.86834463961155695</v>
      </c>
      <c r="M8" s="10">
        <f t="shared" si="7"/>
        <v>9307.4010152284263</v>
      </c>
      <c r="N8" s="9">
        <v>8.84</v>
      </c>
      <c r="O8" s="9">
        <v>8.41</v>
      </c>
      <c r="P8" s="9">
        <v>9.85</v>
      </c>
      <c r="Q8" s="9">
        <v>11.31</v>
      </c>
      <c r="R8" s="12">
        <v>0.68</v>
      </c>
      <c r="S8" s="12">
        <v>0.61850000000000005</v>
      </c>
      <c r="T8" s="10">
        <f t="shared" si="8"/>
        <v>10949601.34</v>
      </c>
      <c r="U8" s="10">
        <f t="shared" si="9"/>
        <v>12609741.386666665</v>
      </c>
      <c r="V8" s="9">
        <v>27</v>
      </c>
      <c r="W8" s="9">
        <v>18</v>
      </c>
      <c r="X8" s="9">
        <f t="shared" si="10"/>
        <v>9</v>
      </c>
    </row>
    <row r="9" spans="1:24" x14ac:dyDescent="0.25">
      <c r="A9" s="11" t="s">
        <v>31</v>
      </c>
      <c r="B9" s="10">
        <v>112449</v>
      </c>
      <c r="C9" s="10">
        <v>2926896</v>
      </c>
      <c r="D9" s="10">
        <v>1881243</v>
      </c>
      <c r="E9" s="10">
        <f t="shared" si="0"/>
        <v>1045653</v>
      </c>
      <c r="F9" s="10">
        <f t="shared" si="1"/>
        <v>1842860.4444444445</v>
      </c>
      <c r="G9" s="10">
        <f t="shared" si="2"/>
        <v>-38382.555555555504</v>
      </c>
      <c r="H9" s="10">
        <f t="shared" si="3"/>
        <v>105282</v>
      </c>
      <c r="I9" s="10">
        <f t="shared" si="4"/>
        <v>763294.5</v>
      </c>
      <c r="J9" s="10">
        <f t="shared" si="5"/>
        <v>771400.14</v>
      </c>
      <c r="K9" s="10">
        <v>128698</v>
      </c>
      <c r="L9" s="17">
        <f t="shared" si="6"/>
        <v>0.96591421561835855</v>
      </c>
      <c r="M9" s="10">
        <f t="shared" si="7"/>
        <v>10688.527918781727</v>
      </c>
      <c r="N9" s="9">
        <v>7.25</v>
      </c>
      <c r="O9" s="9">
        <v>6.86</v>
      </c>
      <c r="P9" s="9">
        <v>9.85</v>
      </c>
      <c r="Q9" s="9">
        <v>13.04</v>
      </c>
      <c r="R9" s="12">
        <v>0.68</v>
      </c>
      <c r="S9" s="12">
        <v>0.63400000000000001</v>
      </c>
      <c r="T9" s="10">
        <f t="shared" si="8"/>
        <v>12905326.98</v>
      </c>
      <c r="U9" s="10">
        <f t="shared" si="9"/>
        <v>13360738.222222222</v>
      </c>
      <c r="V9" s="9">
        <v>27</v>
      </c>
      <c r="W9" s="9">
        <v>17</v>
      </c>
      <c r="X9" s="9">
        <f t="shared" si="10"/>
        <v>10</v>
      </c>
    </row>
    <row r="10" spans="1:24" ht="14.25" customHeight="1" thickBot="1" x14ac:dyDescent="0.3">
      <c r="A10" s="11" t="s">
        <v>32</v>
      </c>
      <c r="B10" s="10">
        <v>118245</v>
      </c>
      <c r="C10" s="10">
        <v>3850816</v>
      </c>
      <c r="D10" s="10">
        <v>2085491</v>
      </c>
      <c r="E10" s="10">
        <f t="shared" si="0"/>
        <v>1765325</v>
      </c>
      <c r="F10" s="10">
        <f t="shared" si="1"/>
        <v>2567210.6666666665</v>
      </c>
      <c r="G10" s="10">
        <f t="shared" si="2"/>
        <v>481719.66666666651</v>
      </c>
      <c r="H10" s="10">
        <f t="shared" si="3"/>
        <v>188357</v>
      </c>
      <c r="I10" s="10">
        <f t="shared" si="4"/>
        <v>1921241.4</v>
      </c>
      <c r="J10" s="10">
        <f t="shared" si="5"/>
        <v>1122145.05</v>
      </c>
      <c r="K10" s="10">
        <v>143896</v>
      </c>
      <c r="L10" s="17">
        <f t="shared" si="6"/>
        <v>0.75581038003679346</v>
      </c>
      <c r="M10" s="10">
        <f t="shared" si="7"/>
        <v>19122.538071065992</v>
      </c>
      <c r="N10" s="9">
        <v>10.199999999999999</v>
      </c>
      <c r="O10" s="9">
        <v>9.49</v>
      </c>
      <c r="P10" s="9">
        <v>9.85</v>
      </c>
      <c r="Q10" s="9">
        <v>11.44</v>
      </c>
      <c r="R10" s="12">
        <v>0.65</v>
      </c>
      <c r="S10" s="12">
        <v>0.65780000000000005</v>
      </c>
      <c r="T10" s="10">
        <f t="shared" si="8"/>
        <v>19791309.59</v>
      </c>
      <c r="U10" s="10">
        <f t="shared" si="9"/>
        <v>26185548.799999997</v>
      </c>
      <c r="V10" s="9">
        <v>27</v>
      </c>
      <c r="W10" s="9">
        <v>18</v>
      </c>
      <c r="X10" s="9">
        <f t="shared" si="10"/>
        <v>9</v>
      </c>
    </row>
    <row r="11" spans="1:24" ht="27.75" customHeight="1" thickTop="1" thickBot="1" x14ac:dyDescent="0.3">
      <c r="A11" s="7" t="s">
        <v>33</v>
      </c>
      <c r="B11" s="8">
        <v>572746</v>
      </c>
      <c r="C11" s="8">
        <f>SUM(C4:C10)</f>
        <v>17848817</v>
      </c>
      <c r="D11" s="8">
        <v>9743374</v>
      </c>
      <c r="E11" s="8">
        <f t="shared" si="0"/>
        <v>8105443</v>
      </c>
      <c r="F11" s="8">
        <f t="shared" si="1"/>
        <v>11238144.037037037</v>
      </c>
      <c r="G11" s="8">
        <f t="shared" si="2"/>
        <v>1494770.0370370373</v>
      </c>
      <c r="H11" s="8">
        <f t="shared" si="3"/>
        <v>788926.27272727271</v>
      </c>
      <c r="I11" s="8">
        <f t="shared" si="4"/>
        <v>6484973.9618181819</v>
      </c>
      <c r="J11" s="8">
        <f t="shared" si="5"/>
        <v>4713699.58</v>
      </c>
      <c r="K11" s="8">
        <v>636032.94999999995</v>
      </c>
      <c r="L11" s="13">
        <f t="shared" si="6"/>
        <v>0.86804611338771831</v>
      </c>
      <c r="M11" s="8">
        <f t="shared" si="7"/>
        <v>80915.515151515152</v>
      </c>
      <c r="N11" s="7">
        <v>8.2200000000000006</v>
      </c>
      <c r="O11" s="7">
        <v>8.23</v>
      </c>
      <c r="P11" s="7">
        <v>9.75</v>
      </c>
      <c r="Q11" s="7">
        <v>12.4</v>
      </c>
      <c r="R11" s="13">
        <v>0.68620000000000003</v>
      </c>
      <c r="S11" s="13">
        <v>0.64629999999999999</v>
      </c>
      <c r="T11" s="8">
        <f t="shared" si="8"/>
        <v>80187968.020000011</v>
      </c>
      <c r="U11" s="8">
        <f t="shared" si="9"/>
        <v>92377543.984444454</v>
      </c>
      <c r="V11" s="7">
        <v>27</v>
      </c>
      <c r="W11" s="7">
        <v>17</v>
      </c>
      <c r="X11" s="7">
        <f t="shared" si="10"/>
        <v>10</v>
      </c>
    </row>
    <row r="12" spans="1:24" ht="15.75" customHeight="1" thickTop="1" x14ac:dyDescent="0.25">
      <c r="A12" s="11" t="s">
        <v>34</v>
      </c>
      <c r="B12" s="10">
        <v>151780</v>
      </c>
      <c r="C12" s="10">
        <v>4329238</v>
      </c>
      <c r="D12" s="10">
        <v>2349905</v>
      </c>
      <c r="E12" s="10">
        <f t="shared" si="0"/>
        <v>1979333</v>
      </c>
      <c r="F12" s="10">
        <f t="shared" si="1"/>
        <v>2664146.4615384615</v>
      </c>
      <c r="G12" s="10">
        <f t="shared" si="2"/>
        <v>314241.4615384615</v>
      </c>
      <c r="H12" s="10">
        <f t="shared" si="3"/>
        <v>193737.54545454544</v>
      </c>
      <c r="I12" s="10">
        <f t="shared" si="4"/>
        <v>798198.68727272726</v>
      </c>
      <c r="J12" s="10">
        <f t="shared" si="5"/>
        <v>594977.6</v>
      </c>
      <c r="K12" s="10">
        <v>134472</v>
      </c>
      <c r="L12" s="17">
        <f t="shared" si="6"/>
        <v>0.83923011517033852</v>
      </c>
      <c r="M12" s="10">
        <f t="shared" si="7"/>
        <v>17612.504132231403</v>
      </c>
      <c r="N12" s="9">
        <v>4.12</v>
      </c>
      <c r="O12" s="9">
        <v>3.92</v>
      </c>
      <c r="P12" s="9">
        <v>11</v>
      </c>
      <c r="Q12" s="9">
        <v>10.48</v>
      </c>
      <c r="R12" s="12">
        <v>0.8</v>
      </c>
      <c r="S12" s="12">
        <v>0.78839999999999999</v>
      </c>
      <c r="T12" s="10">
        <f t="shared" si="8"/>
        <v>9211627.5999999996</v>
      </c>
      <c r="U12" s="10">
        <f t="shared" si="9"/>
        <v>10976283.421538461</v>
      </c>
      <c r="V12" s="9">
        <v>26</v>
      </c>
      <c r="W12" s="9">
        <v>16</v>
      </c>
      <c r="X12" s="9">
        <f t="shared" si="10"/>
        <v>10</v>
      </c>
    </row>
    <row r="13" spans="1:24" ht="14.25" customHeight="1" x14ac:dyDescent="0.25">
      <c r="A13" s="11" t="s">
        <v>35</v>
      </c>
      <c r="B13" s="10">
        <v>10942</v>
      </c>
      <c r="C13" s="10">
        <v>800312</v>
      </c>
      <c r="D13" s="10">
        <v>376434</v>
      </c>
      <c r="E13" s="10">
        <f t="shared" si="0"/>
        <v>423878</v>
      </c>
      <c r="F13" s="10">
        <f t="shared" si="1"/>
        <v>503900.14814814815</v>
      </c>
      <c r="G13" s="10">
        <f t="shared" si="2"/>
        <v>127466.14814814815</v>
      </c>
      <c r="H13" s="10">
        <f t="shared" si="3"/>
        <v>39529.090909090912</v>
      </c>
      <c r="I13" s="10">
        <f t="shared" si="4"/>
        <v>177880.90909090912</v>
      </c>
      <c r="J13" s="18">
        <f t="shared" si="5"/>
        <v>51208.56</v>
      </c>
      <c r="K13" s="9">
        <v>9106</v>
      </c>
      <c r="L13" s="17">
        <f t="shared" si="6"/>
        <v>0.77692249434485261</v>
      </c>
      <c r="M13" s="10">
        <f t="shared" si="7"/>
        <v>4013.1056760498391</v>
      </c>
      <c r="N13" s="9">
        <v>4.5</v>
      </c>
      <c r="O13" s="9">
        <v>4.68</v>
      </c>
      <c r="P13" s="9">
        <v>9.85</v>
      </c>
      <c r="Q13" s="9">
        <v>10.76</v>
      </c>
      <c r="R13" s="12">
        <v>0.65</v>
      </c>
      <c r="S13" s="12">
        <v>0.377</v>
      </c>
      <c r="T13" s="9">
        <f t="shared" si="8"/>
        <v>1761711.1199999999</v>
      </c>
      <c r="U13" s="10">
        <f t="shared" si="9"/>
        <v>2267550.6666666665</v>
      </c>
      <c r="V13" s="9">
        <v>27</v>
      </c>
      <c r="W13" s="9">
        <v>17</v>
      </c>
      <c r="X13" s="9">
        <f t="shared" si="10"/>
        <v>10</v>
      </c>
    </row>
    <row r="14" spans="1:24" x14ac:dyDescent="0.25">
      <c r="C14" s="1"/>
    </row>
    <row r="15" spans="1:24" x14ac:dyDescent="0.25">
      <c r="C15" s="2"/>
      <c r="D15" s="2"/>
      <c r="E15" s="2"/>
      <c r="F15" s="1"/>
    </row>
    <row r="16" spans="1:24" ht="15.75" customHeight="1" thickBot="1" x14ac:dyDescent="0.3">
      <c r="A16" s="6" t="s">
        <v>36</v>
      </c>
    </row>
    <row r="17" spans="1:6" ht="61.5" customHeight="1" thickTop="1" thickBot="1" x14ac:dyDescent="0.3">
      <c r="A17" s="7" t="s">
        <v>37</v>
      </c>
      <c r="B17" s="7" t="s">
        <v>38</v>
      </c>
      <c r="C17" s="7" t="s">
        <v>39</v>
      </c>
      <c r="D17" s="7" t="s">
        <v>40</v>
      </c>
      <c r="E17" s="7" t="s">
        <v>41</v>
      </c>
      <c r="F17" s="7" t="s">
        <v>42</v>
      </c>
    </row>
    <row r="18" spans="1:6" ht="15.75" customHeight="1" thickTop="1" x14ac:dyDescent="0.25">
      <c r="A18" s="14">
        <f>C11</f>
        <v>17848817</v>
      </c>
      <c r="B18" s="14">
        <f>D11</f>
        <v>9743374</v>
      </c>
      <c r="C18" s="14">
        <f>QUOTIENT(B11,10000)*10000</f>
        <v>570000</v>
      </c>
      <c r="D18" s="14">
        <f t="shared" ref="D18:D23" si="11">C18*$X$11</f>
        <v>5700000</v>
      </c>
      <c r="E18" s="14">
        <f t="shared" ref="E18:E23" si="12">$D$11+D18</f>
        <v>15443374</v>
      </c>
      <c r="F18" s="14">
        <f t="shared" ref="F18:F23" si="13">$C$11-E18</f>
        <v>2405443</v>
      </c>
    </row>
    <row r="19" spans="1:6" x14ac:dyDescent="0.25">
      <c r="A19" s="16" t="s">
        <v>43</v>
      </c>
      <c r="B19" s="15"/>
      <c r="C19" s="14">
        <f>C18+35000</f>
        <v>605000</v>
      </c>
      <c r="D19" s="14">
        <f t="shared" si="11"/>
        <v>6050000</v>
      </c>
      <c r="E19" s="14">
        <f t="shared" si="12"/>
        <v>15793374</v>
      </c>
      <c r="F19" s="14">
        <f t="shared" si="13"/>
        <v>2055443</v>
      </c>
    </row>
    <row r="20" spans="1:6" x14ac:dyDescent="0.25">
      <c r="A20" s="16" t="s">
        <v>43</v>
      </c>
      <c r="B20" s="15"/>
      <c r="C20" s="14">
        <f>C19+35000</f>
        <v>640000</v>
      </c>
      <c r="D20" s="14">
        <f t="shared" si="11"/>
        <v>6400000</v>
      </c>
      <c r="E20" s="14">
        <f t="shared" si="12"/>
        <v>16143374</v>
      </c>
      <c r="F20" s="14">
        <f t="shared" si="13"/>
        <v>1705443</v>
      </c>
    </row>
    <row r="21" spans="1:6" x14ac:dyDescent="0.25">
      <c r="A21" s="16" t="s">
        <v>43</v>
      </c>
      <c r="B21" s="15"/>
      <c r="C21" s="14">
        <f>C20+35000</f>
        <v>675000</v>
      </c>
      <c r="D21" s="14">
        <f t="shared" si="11"/>
        <v>6750000</v>
      </c>
      <c r="E21" s="14">
        <f t="shared" si="12"/>
        <v>16493374</v>
      </c>
      <c r="F21" s="14">
        <f t="shared" si="13"/>
        <v>1355443</v>
      </c>
    </row>
    <row r="22" spans="1:6" x14ac:dyDescent="0.25">
      <c r="A22" s="16" t="s">
        <v>43</v>
      </c>
      <c r="B22" s="15"/>
      <c r="C22" s="14">
        <f>C21+35000</f>
        <v>710000</v>
      </c>
      <c r="D22" s="14">
        <f t="shared" si="11"/>
        <v>7100000</v>
      </c>
      <c r="E22" s="14">
        <f t="shared" si="12"/>
        <v>16843374</v>
      </c>
      <c r="F22" s="14">
        <f t="shared" si="13"/>
        <v>1005443</v>
      </c>
    </row>
    <row r="23" spans="1:6" x14ac:dyDescent="0.25">
      <c r="A23" s="16" t="s">
        <v>43</v>
      </c>
      <c r="B23" s="15"/>
      <c r="C23" s="14">
        <f>C22+35000</f>
        <v>745000</v>
      </c>
      <c r="D23" s="14">
        <f t="shared" si="11"/>
        <v>7450000</v>
      </c>
      <c r="E23" s="14">
        <f t="shared" si="12"/>
        <v>17193374</v>
      </c>
      <c r="F23" s="14">
        <f t="shared" si="13"/>
        <v>655443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2015-06-05T18:17:20Z</dcterms:created>
  <dcterms:modified xsi:type="dcterms:W3CDTF">2025-05-21T08:29:28Z</dcterms:modified>
</cp:coreProperties>
</file>