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036F49C8-B7E7-4452-96B3-AA3FBA233CF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F12" i="1"/>
  <c r="U12" i="1" s="1"/>
  <c r="E12" i="1"/>
  <c r="X11" i="1"/>
  <c r="T11" i="1"/>
  <c r="J11" i="1"/>
  <c r="C11" i="1"/>
  <c r="X10" i="1"/>
  <c r="H10" i="1" s="1"/>
  <c r="I10" i="1" s="1"/>
  <c r="T10" i="1"/>
  <c r="J10" i="1"/>
  <c r="F10" i="1"/>
  <c r="G10" i="1" s="1"/>
  <c r="E10" i="1"/>
  <c r="X9" i="1"/>
  <c r="H9" i="1" s="1"/>
  <c r="T9" i="1"/>
  <c r="J9" i="1"/>
  <c r="G9" i="1"/>
  <c r="F9" i="1"/>
  <c r="U9" i="1" s="1"/>
  <c r="L9" i="1" s="1"/>
  <c r="E9" i="1"/>
  <c r="X8" i="1"/>
  <c r="T8" i="1"/>
  <c r="J8" i="1"/>
  <c r="F8" i="1"/>
  <c r="G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E11" i="1" s="1"/>
  <c r="H11" i="1" s="1"/>
  <c r="X5" i="1"/>
  <c r="H5" i="1" s="1"/>
  <c r="T5" i="1"/>
  <c r="J5" i="1"/>
  <c r="G5" i="1"/>
  <c r="F5" i="1"/>
  <c r="U5" i="1" s="1"/>
  <c r="L5" i="1" s="1"/>
  <c r="E5" i="1"/>
  <c r="X4" i="1"/>
  <c r="T4" i="1"/>
  <c r="J4" i="1"/>
  <c r="F4" i="1"/>
  <c r="E4" i="1"/>
  <c r="H4" i="1" s="1"/>
  <c r="B2" i="1"/>
  <c r="F11" i="1" l="1"/>
  <c r="U11" i="1" s="1"/>
  <c r="L11" i="1" s="1"/>
  <c r="H12" i="1"/>
  <c r="I11" i="1"/>
  <c r="M11" i="1"/>
  <c r="M12" i="1"/>
  <c r="I12" i="1"/>
  <c r="I4" i="1"/>
  <c r="M4" i="1"/>
  <c r="M9" i="1"/>
  <c r="I9" i="1"/>
  <c r="I13" i="1"/>
  <c r="M13" i="1"/>
  <c r="M7" i="1"/>
  <c r="I7" i="1"/>
  <c r="I5" i="1"/>
  <c r="M5" i="1"/>
  <c r="I8" i="1"/>
  <c r="M8" i="1"/>
  <c r="L12" i="1"/>
  <c r="U4" i="1"/>
  <c r="L4" i="1" s="1"/>
  <c r="M6" i="1"/>
  <c r="U8" i="1"/>
  <c r="L8" i="1" s="1"/>
  <c r="M10" i="1"/>
  <c r="U13" i="1"/>
  <c r="L13" i="1" s="1"/>
  <c r="C19" i="1"/>
  <c r="G4" i="1"/>
  <c r="G11" i="1" s="1"/>
  <c r="U7" i="1"/>
  <c r="L7" i="1" s="1"/>
  <c r="U6" i="1"/>
  <c r="L6" i="1" s="1"/>
  <c r="U10" i="1"/>
  <c r="L10" i="1" s="1"/>
  <c r="G12" i="1"/>
  <c r="A18" i="1"/>
  <c r="F18" i="1"/>
  <c r="D19" i="1" l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<sst xmlns="http://schemas.openxmlformats.org/spreadsheetml/2006/main" count="48" uniqueCount="44">
  <si>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</si>
  <si>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</si>
  <si>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</si>
  <si>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</si>
  <si>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</si>
  <si>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</si>
  <si>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</si>
  <si>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</si>
  <si>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</si>
  <si>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</si>
  <si>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</si>
  <si>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</si>
  <si>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</si>
  <si>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</si>
  <si>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</si>
  <si>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</si>
  <si>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</si>
  <si>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</si>
  <si>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</si>
  <si>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</si>
  <si>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</si>
  <si>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</si>
  <si>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</si>
  <si>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</si>
  <si>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</si>
  <si>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</si>
  <si>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</si>
  <si>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</si>
  <si>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</si>
  <si>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</si>
  <si>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</si>
  <si>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</si>
  <si>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</si>
  <si>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</si>
  <si>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</si>
  <si>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</si>
  <si>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</si>
  <si>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</si>
  <si>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</si>
  <si>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</si>
  <si>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</si>
  <si>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</si>
  <si>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</si>
  <si>
    <t>JKL2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</si>
</sst>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B10" sqref="B10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45809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87808</v>
      </c>
      <c r="C4" s="10">
        <v>4135752</v>
      </c>
      <c r="D4" s="10">
        <v>2683245</v>
      </c>
      <c r="E4" s="10">
        <f t="shared" ref="E4:E10" si="0">C4-D4</f>
        <v>1452507</v>
      </c>
      <c r="F4" s="10">
        <f t="shared" ref="F4:F10" si="1">C4*W4/V4</f>
        <v>4135752</v>
      </c>
      <c r="G4" s="10">
        <f t="shared" ref="G4:G10" si="2">F4-D4</f>
        <v>1452507</v>
      </c>
      <c r="H4" s="10">
        <f t="shared" ref="H4:H13" si="3">(E4+B4)/(X4+1)</f>
        <v>1540315</v>
      </c>
      <c r="I4" s="10">
        <f t="shared" ref="I4:I13" si="4">H4*N4</f>
        <v>11906634.950000001</v>
      </c>
      <c r="J4" s="10">
        <f t="shared" ref="J4:J13" si="5">B4*O4</f>
        <v>690170.88</v>
      </c>
      <c r="K4" s="10">
        <v>96121</v>
      </c>
      <c r="L4" s="17">
        <f t="shared" ref="L4:L13" si="6">T4/U4</f>
        <v>0.65970365835528677</v>
      </c>
      <c r="M4" s="10">
        <f t="shared" ref="M4:M13" si="7">H4/P4</f>
        <v>156377.1573604061</v>
      </c>
      <c r="N4" s="9">
        <v>7.73</v>
      </c>
      <c r="O4" s="9">
        <v>7.86</v>
      </c>
      <c r="P4" s="9">
        <v>9.85</v>
      </c>
      <c r="Q4" s="9">
        <v>12.54</v>
      </c>
      <c r="R4" s="12">
        <v>0.68</v>
      </c>
      <c r="S4" s="12">
        <v>0.68130000000000002</v>
      </c>
      <c r="T4" s="10">
        <f t="shared" ref="T4:T13" si="8">O4*D4</f>
        <v>21090305.699999999</v>
      </c>
      <c r="U4" s="10">
        <f t="shared" ref="U4:U13" si="9">N4*F4</f>
        <v>31969362.960000001</v>
      </c>
      <c r="V4" s="9">
        <v>27</v>
      </c>
      <c r="W4" s="9">
        <v>27</v>
      </c>
      <c r="X4" s="9">
        <f t="shared" ref="X4:X13" si="10">V4-W4</f>
        <v>0</v>
      </c>
    </row>
    <row r="5" spans="1:24" x14ac:dyDescent="0.25">
      <c r="A5" s="11" t="s">
        <v>27</v>
      </c>
      <c r="B5" s="10">
        <v>9250</v>
      </c>
      <c r="C5" s="10">
        <v>253849</v>
      </c>
      <c r="D5" s="10">
        <v>263740</v>
      </c>
      <c r="E5" s="10">
        <f t="shared" si="0"/>
        <v>-9891</v>
      </c>
      <c r="F5" s="10">
        <f t="shared" si="1"/>
        <v>253849</v>
      </c>
      <c r="G5" s="10">
        <f t="shared" si="2"/>
        <v>-9891</v>
      </c>
      <c r="H5" s="10">
        <f t="shared" si="3"/>
        <v>-641</v>
      </c>
      <c r="I5" s="10">
        <f t="shared" si="4"/>
        <v>-4224.1899999999996</v>
      </c>
      <c r="J5" s="10">
        <f t="shared" si="5"/>
        <v>62345</v>
      </c>
      <c r="K5" s="10">
        <v>10915</v>
      </c>
      <c r="L5" s="17">
        <f t="shared" si="6"/>
        <v>1.0626127605246978</v>
      </c>
      <c r="M5" s="18">
        <f t="shared" si="7"/>
        <v>-65.076142131979694</v>
      </c>
      <c r="N5" s="9">
        <v>6.59</v>
      </c>
      <c r="O5" s="9">
        <v>6.74</v>
      </c>
      <c r="P5" s="9">
        <v>9.85</v>
      </c>
      <c r="Q5" s="9">
        <v>10.91</v>
      </c>
      <c r="R5" s="12">
        <v>0.63</v>
      </c>
      <c r="S5" s="12">
        <v>0.61299999999999999</v>
      </c>
      <c r="T5" s="10">
        <f t="shared" si="8"/>
        <v>1777607.6</v>
      </c>
      <c r="U5" s="10">
        <f t="shared" si="9"/>
        <v>1672864.91</v>
      </c>
      <c r="V5" s="9">
        <v>27</v>
      </c>
      <c r="W5" s="9">
        <v>27</v>
      </c>
      <c r="X5" s="9">
        <f t="shared" si="10"/>
        <v>0</v>
      </c>
    </row>
    <row r="6" spans="1:24" x14ac:dyDescent="0.25">
      <c r="A6" s="11" t="s">
        <v>28</v>
      </c>
      <c r="B6" s="10">
        <v>74655</v>
      </c>
      <c r="C6" s="10">
        <v>1950813</v>
      </c>
      <c r="D6" s="10">
        <v>1873394</v>
      </c>
      <c r="E6" s="10">
        <f t="shared" si="0"/>
        <v>77419</v>
      </c>
      <c r="F6" s="10">
        <f t="shared" si="1"/>
        <v>1950813</v>
      </c>
      <c r="G6" s="10">
        <f t="shared" si="2"/>
        <v>77419</v>
      </c>
      <c r="H6" s="10">
        <f t="shared" si="3"/>
        <v>152074</v>
      </c>
      <c r="I6" s="10">
        <f t="shared" si="4"/>
        <v>913964.74</v>
      </c>
      <c r="J6" s="10">
        <f t="shared" si="5"/>
        <v>452409.3</v>
      </c>
      <c r="K6" s="10">
        <v>64012</v>
      </c>
      <c r="L6" s="17">
        <f t="shared" si="6"/>
        <v>0.96830379979987913</v>
      </c>
      <c r="M6" s="10">
        <f t="shared" si="7"/>
        <v>15438.984771573605</v>
      </c>
      <c r="N6" s="9">
        <v>6.01</v>
      </c>
      <c r="O6" s="9">
        <v>6.06</v>
      </c>
      <c r="P6" s="9">
        <v>9.85</v>
      </c>
      <c r="Q6" s="9">
        <v>12.94</v>
      </c>
      <c r="R6" s="12">
        <v>0.72799999999999998</v>
      </c>
      <c r="S6" s="12">
        <v>0.72860000000000003</v>
      </c>
      <c r="T6" s="10">
        <f t="shared" si="8"/>
        <v>11352767.639999999</v>
      </c>
      <c r="U6" s="10">
        <f t="shared" si="9"/>
        <v>11724386.129999999</v>
      </c>
      <c r="V6" s="9">
        <v>27</v>
      </c>
      <c r="W6" s="9">
        <v>27</v>
      </c>
      <c r="X6" s="9">
        <f t="shared" si="10"/>
        <v>0</v>
      </c>
    </row>
    <row r="7" spans="1:24" x14ac:dyDescent="0.25">
      <c r="A7" s="11" t="s">
        <v>29</v>
      </c>
      <c r="B7" s="10">
        <v>90821</v>
      </c>
      <c r="C7" s="10">
        <v>2338298</v>
      </c>
      <c r="D7" s="10">
        <v>2343646</v>
      </c>
      <c r="E7" s="10">
        <f t="shared" si="0"/>
        <v>-5348</v>
      </c>
      <c r="F7" s="10">
        <f t="shared" si="1"/>
        <v>2338298</v>
      </c>
      <c r="G7" s="10">
        <f t="shared" si="2"/>
        <v>-5348</v>
      </c>
      <c r="H7" s="10">
        <f t="shared" si="3"/>
        <v>85473</v>
      </c>
      <c r="I7" s="10">
        <f t="shared" si="4"/>
        <v>891483.39</v>
      </c>
      <c r="J7" s="10">
        <f t="shared" si="5"/>
        <v>915475.68</v>
      </c>
      <c r="K7" s="10">
        <v>107366</v>
      </c>
      <c r="L7" s="17">
        <f t="shared" si="6"/>
        <v>0.96865333720245472</v>
      </c>
      <c r="M7" s="10">
        <f t="shared" si="7"/>
        <v>9571.4445688689812</v>
      </c>
      <c r="N7" s="9">
        <v>10.43</v>
      </c>
      <c r="O7" s="9">
        <v>10.08</v>
      </c>
      <c r="P7" s="9">
        <v>8.93</v>
      </c>
      <c r="Q7" s="9">
        <v>13.61</v>
      </c>
      <c r="R7" s="12">
        <v>0.74399999999999999</v>
      </c>
      <c r="S7" s="12">
        <v>0.59570000000000001</v>
      </c>
      <c r="T7" s="10">
        <f t="shared" si="8"/>
        <v>23623951.68</v>
      </c>
      <c r="U7" s="10">
        <f t="shared" si="9"/>
        <v>24388448.140000001</v>
      </c>
      <c r="V7" s="9">
        <v>27</v>
      </c>
      <c r="W7" s="9">
        <v>27</v>
      </c>
      <c r="X7" s="9">
        <f t="shared" si="10"/>
        <v>0</v>
      </c>
    </row>
    <row r="8" spans="1:24" x14ac:dyDescent="0.25">
      <c r="A8" s="11" t="s">
        <v>30</v>
      </c>
      <c r="B8" s="10">
        <v>81064</v>
      </c>
      <c r="C8" s="10">
        <v>2074085</v>
      </c>
      <c r="D8" s="10">
        <v>2091905</v>
      </c>
      <c r="E8" s="10">
        <f t="shared" si="0"/>
        <v>-17820</v>
      </c>
      <c r="F8" s="10">
        <f t="shared" si="1"/>
        <v>2074085</v>
      </c>
      <c r="G8" s="10">
        <f t="shared" si="2"/>
        <v>-17820</v>
      </c>
      <c r="H8" s="10">
        <f t="shared" si="3"/>
        <v>63244</v>
      </c>
      <c r="I8" s="10">
        <f t="shared" si="4"/>
        <v>559076.96</v>
      </c>
      <c r="J8" s="10">
        <f t="shared" si="5"/>
        <v>664724.79999999993</v>
      </c>
      <c r="K8" s="10">
        <v>91602</v>
      </c>
      <c r="L8" s="17">
        <f t="shared" si="6"/>
        <v>0.93557152395075116</v>
      </c>
      <c r="M8" s="10">
        <f t="shared" si="7"/>
        <v>6420.7106598984774</v>
      </c>
      <c r="N8" s="9">
        <v>8.84</v>
      </c>
      <c r="O8" s="9">
        <v>8.1999999999999993</v>
      </c>
      <c r="P8" s="9">
        <v>9.85</v>
      </c>
      <c r="Q8" s="9">
        <v>11.47</v>
      </c>
      <c r="R8" s="12">
        <v>0.68</v>
      </c>
      <c r="S8" s="12">
        <v>0.61560000000000004</v>
      </c>
      <c r="T8" s="10">
        <f t="shared" si="8"/>
        <v>17153621</v>
      </c>
      <c r="U8" s="10">
        <f t="shared" si="9"/>
        <v>18334911.399999999</v>
      </c>
      <c r="V8" s="9">
        <v>27</v>
      </c>
      <c r="W8" s="9">
        <v>27</v>
      </c>
      <c r="X8" s="9">
        <f t="shared" si="10"/>
        <v>0</v>
      </c>
    </row>
    <row r="9" spans="1:24" x14ac:dyDescent="0.25">
      <c r="A9" s="11" t="s">
        <v>31</v>
      </c>
      <c r="B9" s="10">
        <v>101278</v>
      </c>
      <c r="C9" s="10">
        <v>2929754</v>
      </c>
      <c r="D9" s="10">
        <v>2898896</v>
      </c>
      <c r="E9" s="10">
        <f t="shared" si="0"/>
        <v>30858</v>
      </c>
      <c r="F9" s="10">
        <f t="shared" si="1"/>
        <v>2929754</v>
      </c>
      <c r="G9" s="10">
        <f t="shared" si="2"/>
        <v>30858</v>
      </c>
      <c r="H9" s="10">
        <f t="shared" si="3"/>
        <v>132136</v>
      </c>
      <c r="I9" s="10">
        <f t="shared" si="4"/>
        <v>957986</v>
      </c>
      <c r="J9" s="10">
        <f t="shared" si="5"/>
        <v>724137.70000000007</v>
      </c>
      <c r="K9" s="10">
        <v>129325</v>
      </c>
      <c r="L9" s="17">
        <f t="shared" si="6"/>
        <v>0.97581954921341763</v>
      </c>
      <c r="M9" s="10">
        <f t="shared" si="7"/>
        <v>13414.822335025381</v>
      </c>
      <c r="N9" s="9">
        <v>7.25</v>
      </c>
      <c r="O9" s="9">
        <v>7.15</v>
      </c>
      <c r="P9" s="9">
        <v>9.85</v>
      </c>
      <c r="Q9" s="9">
        <v>13.36</v>
      </c>
      <c r="R9" s="12">
        <v>0.68</v>
      </c>
      <c r="S9" s="12">
        <v>0.63139999999999996</v>
      </c>
      <c r="T9" s="10">
        <f t="shared" si="8"/>
        <v>20727106.400000002</v>
      </c>
      <c r="U9" s="10">
        <f t="shared" si="9"/>
        <v>21240716.5</v>
      </c>
      <c r="V9" s="9">
        <v>27</v>
      </c>
      <c r="W9" s="9">
        <v>27</v>
      </c>
      <c r="X9" s="9">
        <f t="shared" si="10"/>
        <v>0</v>
      </c>
    </row>
    <row r="10" spans="1:24" ht="14.25" customHeight="1" thickBot="1" x14ac:dyDescent="0.3">
      <c r="A10" s="11" t="s">
        <v>43</v>
      </c>
      <c r="B10" s="10">
        <v>109480</v>
      </c>
      <c r="C10" s="10">
        <v>3414265</v>
      </c>
      <c r="D10" s="10">
        <v>3255157</v>
      </c>
      <c r="E10" s="10">
        <f t="shared" si="0"/>
        <v>159108</v>
      </c>
      <c r="F10" s="10">
        <f t="shared" si="1"/>
        <v>3414265</v>
      </c>
      <c r="G10" s="10">
        <f t="shared" si="2"/>
        <v>159108</v>
      </c>
      <c r="H10" s="10">
        <f t="shared" si="3"/>
        <v>268588</v>
      </c>
      <c r="I10" s="10">
        <f t="shared" si="4"/>
        <v>2739597.5999999996</v>
      </c>
      <c r="J10" s="10">
        <f t="shared" si="5"/>
        <v>1049913.2</v>
      </c>
      <c r="K10" s="10">
        <v>131656</v>
      </c>
      <c r="L10" s="17">
        <f t="shared" si="6"/>
        <v>0.89638204593914983</v>
      </c>
      <c r="M10" s="10">
        <f t="shared" si="7"/>
        <v>27267.817258883249</v>
      </c>
      <c r="N10" s="9">
        <v>10.199999999999999</v>
      </c>
      <c r="O10" s="9">
        <v>9.59</v>
      </c>
      <c r="P10" s="9">
        <v>9.85</v>
      </c>
      <c r="Q10" s="9">
        <v>11.63</v>
      </c>
      <c r="R10" s="12">
        <v>0.65</v>
      </c>
      <c r="S10" s="12">
        <v>0.64400000000000002</v>
      </c>
      <c r="T10" s="10">
        <f t="shared" si="8"/>
        <v>31216955.629999999</v>
      </c>
      <c r="U10" s="10">
        <f t="shared" si="9"/>
        <v>34825503</v>
      </c>
      <c r="V10" s="9">
        <v>28</v>
      </c>
      <c r="W10" s="9">
        <v>28</v>
      </c>
      <c r="X10" s="9">
        <f t="shared" si="10"/>
        <v>0</v>
      </c>
    </row>
    <row r="11" spans="1:24" ht="27.75" customHeight="1" thickTop="1" thickBot="1" x14ac:dyDescent="0.3">
      <c r="A11" s="7" t="s">
        <v>32</v>
      </c>
      <c r="B11" s="8">
        <v>554356</v>
      </c>
      <c r="C11" s="8">
        <f>SUM(C4:C10)</f>
        <v>17096816</v>
      </c>
      <c r="D11" s="8">
        <v>15409983</v>
      </c>
      <c r="E11" s="8">
        <f>SUM(E4:E10)</f>
        <v>1686833</v>
      </c>
      <c r="F11" s="8">
        <f>SUM(F4:F10)</f>
        <v>17096816</v>
      </c>
      <c r="G11" s="8">
        <f>SUM(G4:G10)</f>
        <v>1686833</v>
      </c>
      <c r="H11" s="8">
        <f t="shared" si="3"/>
        <v>2241189</v>
      </c>
      <c r="I11" s="8">
        <f t="shared" si="4"/>
        <v>18422573.580000002</v>
      </c>
      <c r="J11" s="8">
        <f t="shared" si="5"/>
        <v>4567893.4400000004</v>
      </c>
      <c r="K11" s="8">
        <v>630997.79</v>
      </c>
      <c r="L11" s="13">
        <f t="shared" si="6"/>
        <v>0.90352945694171405</v>
      </c>
      <c r="M11" s="8">
        <f t="shared" si="7"/>
        <v>229865.53846153847</v>
      </c>
      <c r="N11" s="7">
        <v>8.2200000000000006</v>
      </c>
      <c r="O11" s="7">
        <v>8.24</v>
      </c>
      <c r="P11" s="7">
        <v>9.75</v>
      </c>
      <c r="Q11" s="7">
        <v>12.53</v>
      </c>
      <c r="R11" s="13">
        <v>0.68620000000000003</v>
      </c>
      <c r="S11" s="13">
        <v>0.64029999999999998</v>
      </c>
      <c r="T11" s="8">
        <f t="shared" si="8"/>
        <v>126978259.92</v>
      </c>
      <c r="U11" s="8">
        <f t="shared" si="9"/>
        <v>140535827.52000001</v>
      </c>
      <c r="V11" s="7">
        <v>27</v>
      </c>
      <c r="W11" s="7">
        <v>27</v>
      </c>
      <c r="X11" s="7">
        <f t="shared" si="10"/>
        <v>0</v>
      </c>
    </row>
    <row r="12" spans="1:24" ht="15.75" customHeight="1" thickTop="1" x14ac:dyDescent="0.25">
      <c r="A12" s="11" t="s">
        <v>33</v>
      </c>
      <c r="B12" s="10">
        <v>147350</v>
      </c>
      <c r="C12" s="10">
        <v>3672922</v>
      </c>
      <c r="D12" s="10">
        <v>3711961</v>
      </c>
      <c r="E12" s="10">
        <f>C12-D12</f>
        <v>-39039</v>
      </c>
      <c r="F12" s="10">
        <f>C12*W12/V12</f>
        <v>3672922</v>
      </c>
      <c r="G12" s="10">
        <f>F12-D12</f>
        <v>-39039</v>
      </c>
      <c r="H12" s="10">
        <f t="shared" si="3"/>
        <v>108311</v>
      </c>
      <c r="I12" s="10">
        <f t="shared" si="4"/>
        <v>446241.32</v>
      </c>
      <c r="J12" s="10">
        <f t="shared" si="5"/>
        <v>565824</v>
      </c>
      <c r="K12" s="10">
        <v>141016</v>
      </c>
      <c r="L12" s="17">
        <f t="shared" si="6"/>
        <v>0.94194535190925444</v>
      </c>
      <c r="M12" s="10">
        <f t="shared" si="7"/>
        <v>9846.454545454546</v>
      </c>
      <c r="N12" s="9">
        <v>4.12</v>
      </c>
      <c r="O12" s="9">
        <v>3.84</v>
      </c>
      <c r="P12" s="9">
        <v>11</v>
      </c>
      <c r="Q12" s="9">
        <v>10.199999999999999</v>
      </c>
      <c r="R12" s="12">
        <v>0.8</v>
      </c>
      <c r="S12" s="12">
        <v>0.77990000000000004</v>
      </c>
      <c r="T12" s="10">
        <f t="shared" si="8"/>
        <v>14253930.24</v>
      </c>
      <c r="U12" s="10">
        <f t="shared" si="9"/>
        <v>15132438.640000001</v>
      </c>
      <c r="V12" s="9">
        <v>26</v>
      </c>
      <c r="W12" s="9">
        <v>26</v>
      </c>
      <c r="X12" s="9">
        <f t="shared" si="10"/>
        <v>0</v>
      </c>
    </row>
    <row r="13" spans="1:24" ht="14.25" customHeight="1" x14ac:dyDescent="0.25">
      <c r="A13" s="11" t="s">
        <v>34</v>
      </c>
      <c r="B13" s="10">
        <v>10515</v>
      </c>
      <c r="C13" s="10">
        <v>800312</v>
      </c>
      <c r="D13" s="10">
        <v>745199</v>
      </c>
      <c r="E13" s="10">
        <f>C13-D13</f>
        <v>55113</v>
      </c>
      <c r="F13" s="10">
        <f>C13*W13/V13</f>
        <v>800312</v>
      </c>
      <c r="G13" s="10">
        <f>F13-D13</f>
        <v>55113</v>
      </c>
      <c r="H13" s="10">
        <f t="shared" si="3"/>
        <v>65628</v>
      </c>
      <c r="I13" s="10">
        <f t="shared" si="4"/>
        <v>295326</v>
      </c>
      <c r="J13" s="18">
        <f t="shared" si="5"/>
        <v>52469.850000000006</v>
      </c>
      <c r="K13" s="9">
        <v>15528</v>
      </c>
      <c r="L13" s="17">
        <f t="shared" si="6"/>
        <v>1.0325259287766662</v>
      </c>
      <c r="M13" s="10">
        <f t="shared" si="7"/>
        <v>6662.7411167512691</v>
      </c>
      <c r="N13" s="9">
        <v>4.5</v>
      </c>
      <c r="O13" s="9">
        <v>4.99</v>
      </c>
      <c r="P13" s="9">
        <v>9.85</v>
      </c>
      <c r="Q13" s="9">
        <v>12.04</v>
      </c>
      <c r="R13" s="12">
        <v>0.65</v>
      </c>
      <c r="S13" s="12">
        <v>0.4234</v>
      </c>
      <c r="T13" s="9">
        <f t="shared" si="8"/>
        <v>3718543.0100000002</v>
      </c>
      <c r="U13" s="10">
        <f t="shared" si="9"/>
        <v>3601404</v>
      </c>
      <c r="V13" s="9">
        <v>27</v>
      </c>
      <c r="W13" s="9">
        <v>27</v>
      </c>
      <c r="X13" s="9">
        <f t="shared" si="10"/>
        <v>0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</row>
    <row r="16" spans="1:24" ht="15.75" customHeight="1" thickBot="1" x14ac:dyDescent="0.3">
      <c r="A16" s="6" t="s">
        <v>35</v>
      </c>
    </row>
    <row r="17" spans="1:6" ht="61.5" customHeight="1" thickTop="1" thickBot="1" x14ac:dyDescent="0.3">
      <c r="A17" s="7" t="s">
        <v>36</v>
      </c>
      <c r="B17" s="7" t="s">
        <v>37</v>
      </c>
      <c r="C17" s="7" t="s">
        <v>38</v>
      </c>
      <c r="D17" s="7" t="s">
        <v>39</v>
      </c>
      <c r="E17" s="7" t="s">
        <v>40</v>
      </c>
      <c r="F17" s="7" t="s">
        <v>41</v>
      </c>
    </row>
    <row r="18" spans="1:6" ht="15.75" customHeight="1" thickTop="1" x14ac:dyDescent="0.25">
      <c r="A18" s="14">
        <f>C11</f>
        <v>17096816</v>
      </c>
      <c r="B18" s="14">
        <f>D11</f>
        <v>15409983</v>
      </c>
      <c r="C18" s="14">
        <f>QUOTIENT(B11,10000)*10000</f>
        <v>550000</v>
      </c>
      <c r="D18" s="14">
        <f t="shared" ref="D18:D23" si="11">C18*$X$11</f>
        <v>0</v>
      </c>
      <c r="E18" s="14">
        <f t="shared" ref="E18:E23" si="12">$D$11+D18</f>
        <v>15409983</v>
      </c>
      <c r="F18" s="14">
        <f t="shared" ref="F18:F23" si="13">$C$11-E18</f>
        <v>1686833</v>
      </c>
    </row>
    <row r="19" spans="1:6" x14ac:dyDescent="0.25">
      <c r="A19" s="16" t="s">
        <v>42</v>
      </c>
      <c r="B19" s="15"/>
      <c r="C19" s="14">
        <f>C18+35000</f>
        <v>585000</v>
      </c>
      <c r="D19" s="14">
        <f t="shared" si="11"/>
        <v>0</v>
      </c>
      <c r="E19" s="14">
        <f t="shared" si="12"/>
        <v>15409983</v>
      </c>
      <c r="F19" s="14">
        <f t="shared" si="13"/>
        <v>1686833</v>
      </c>
    </row>
    <row r="20" spans="1:6" x14ac:dyDescent="0.25">
      <c r="A20" s="16" t="s">
        <v>42</v>
      </c>
      <c r="B20" s="15"/>
      <c r="C20" s="14">
        <f>C19+35000</f>
        <v>620000</v>
      </c>
      <c r="D20" s="14">
        <f t="shared" si="11"/>
        <v>0</v>
      </c>
      <c r="E20" s="14">
        <f t="shared" si="12"/>
        <v>15409983</v>
      </c>
      <c r="F20" s="14">
        <f t="shared" si="13"/>
        <v>1686833</v>
      </c>
    </row>
    <row r="21" spans="1:6" x14ac:dyDescent="0.25">
      <c r="A21" s="16" t="s">
        <v>42</v>
      </c>
      <c r="B21" s="15"/>
      <c r="C21" s="14">
        <f>C20+35000</f>
        <v>655000</v>
      </c>
      <c r="D21" s="14">
        <f t="shared" si="11"/>
        <v>0</v>
      </c>
      <c r="E21" s="14">
        <f t="shared" si="12"/>
        <v>15409983</v>
      </c>
      <c r="F21" s="14">
        <f t="shared" si="13"/>
        <v>1686833</v>
      </c>
    </row>
    <row r="22" spans="1:6" x14ac:dyDescent="0.25">
      <c r="A22" s="16" t="s">
        <v>42</v>
      </c>
      <c r="B22" s="15"/>
      <c r="C22" s="14">
        <f>C21+35000</f>
        <v>690000</v>
      </c>
      <c r="D22" s="14">
        <f t="shared" si="11"/>
        <v>0</v>
      </c>
      <c r="E22" s="14">
        <f t="shared" si="12"/>
        <v>15409983</v>
      </c>
      <c r="F22" s="14">
        <f t="shared" si="13"/>
        <v>1686833</v>
      </c>
    </row>
    <row r="23" spans="1:6" x14ac:dyDescent="0.25">
      <c r="A23" s="16" t="s">
        <v>42</v>
      </c>
      <c r="B23" s="15"/>
      <c r="C23" s="14">
        <f>C22+35000</f>
        <v>725000</v>
      </c>
      <c r="D23" s="14">
        <f t="shared" si="11"/>
        <v>0</v>
      </c>
      <c r="E23" s="14">
        <f t="shared" si="12"/>
        <v>15409983</v>
      </c>
      <c r="F23" s="14">
        <f t="shared" si="13"/>
        <v>1686833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2025-06-02T12:06:07Z</dcterms:modified>
</cp:coreProperties>
</file>