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7. Jul\"/>
    </mc:Choice>
  </mc:AlternateContent>
  <xr:revisionPtr revIDLastSave="0" documentId="13_ncr:1_{BD59CADE-FCA8-47F3-BB97-77EE4142B1E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E19" i="1" s="1"/>
  <c r="F19" i="1" s="1"/>
  <c r="E18" i="1"/>
  <c r="F18" i="1" s="1"/>
  <c r="D18" i="1"/>
  <c r="C18" i="1"/>
  <c r="B18" i="1"/>
  <c r="A18" i="1"/>
  <c r="X13" i="1"/>
  <c r="U13" i="1"/>
  <c r="L13" i="1" s="1"/>
  <c r="T13" i="1"/>
  <c r="M13" i="1"/>
  <c r="J13" i="1"/>
  <c r="I13" i="1"/>
  <c r="H13" i="1"/>
  <c r="G13" i="1"/>
  <c r="F13" i="1"/>
  <c r="E13" i="1"/>
  <c r="X12" i="1"/>
  <c r="U12" i="1"/>
  <c r="T12" i="1"/>
  <c r="L12" i="1"/>
  <c r="J12" i="1"/>
  <c r="I12" i="1"/>
  <c r="H12" i="1"/>
  <c r="M12" i="1" s="1"/>
  <c r="G12" i="1"/>
  <c r="F12" i="1"/>
  <c r="E12" i="1"/>
  <c r="X11" i="1"/>
  <c r="T11" i="1"/>
  <c r="J11" i="1"/>
  <c r="F11" i="1"/>
  <c r="U11" i="1" s="1"/>
  <c r="L11" i="1" s="1"/>
  <c r="C11" i="1"/>
  <c r="X10" i="1"/>
  <c r="U10" i="1"/>
  <c r="L10" i="1" s="1"/>
  <c r="T10" i="1"/>
  <c r="J10" i="1"/>
  <c r="H10" i="1"/>
  <c r="I10" i="1" s="1"/>
  <c r="G10" i="1"/>
  <c r="F10" i="1"/>
  <c r="E10" i="1"/>
  <c r="X9" i="1"/>
  <c r="U9" i="1"/>
  <c r="T9" i="1"/>
  <c r="L9" i="1"/>
  <c r="J9" i="1"/>
  <c r="I9" i="1"/>
  <c r="H9" i="1"/>
  <c r="M9" i="1" s="1"/>
  <c r="G9" i="1"/>
  <c r="F9" i="1"/>
  <c r="E9" i="1"/>
  <c r="X8" i="1"/>
  <c r="U8" i="1"/>
  <c r="L8" i="1" s="1"/>
  <c r="T8" i="1"/>
  <c r="M8" i="1"/>
  <c r="J8" i="1"/>
  <c r="I8" i="1"/>
  <c r="H8" i="1"/>
  <c r="G8" i="1"/>
  <c r="F8" i="1"/>
  <c r="E8" i="1"/>
  <c r="X7" i="1"/>
  <c r="U7" i="1"/>
  <c r="T7" i="1"/>
  <c r="L7" i="1"/>
  <c r="J7" i="1"/>
  <c r="I7" i="1"/>
  <c r="H7" i="1"/>
  <c r="M7" i="1" s="1"/>
  <c r="G7" i="1"/>
  <c r="F7" i="1"/>
  <c r="E7" i="1"/>
  <c r="X6" i="1"/>
  <c r="U6" i="1"/>
  <c r="T6" i="1"/>
  <c r="L6" i="1" s="1"/>
  <c r="J6" i="1"/>
  <c r="G6" i="1"/>
  <c r="F6" i="1"/>
  <c r="E6" i="1"/>
  <c r="E11" i="1" s="1"/>
  <c r="H11" i="1" s="1"/>
  <c r="X5" i="1"/>
  <c r="U5" i="1"/>
  <c r="L5" i="1" s="1"/>
  <c r="T5" i="1"/>
  <c r="J5" i="1"/>
  <c r="H5" i="1"/>
  <c r="I5" i="1" s="1"/>
  <c r="G5" i="1"/>
  <c r="F5" i="1"/>
  <c r="E5" i="1"/>
  <c r="X4" i="1"/>
  <c r="U4" i="1"/>
  <c r="T4" i="1"/>
  <c r="M4" i="1"/>
  <c r="L4" i="1"/>
  <c r="J4" i="1"/>
  <c r="I4" i="1"/>
  <c r="H4" i="1"/>
  <c r="G4" i="1"/>
  <c r="F4" i="1"/>
  <c r="E4" i="1"/>
  <c r="G11" i="1" l="1"/>
  <c r="I11" i="1"/>
  <c r="M11" i="1"/>
  <c r="M5" i="1"/>
  <c r="H6" i="1"/>
  <c r="M10" i="1"/>
  <c r="C20" i="1"/>
  <c r="I6" i="1" l="1"/>
  <c r="M6" i="1"/>
  <c r="D20" i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<sst xmlns="http://schemas.openxmlformats.org/spreadsheetml/2006/main" count="49" uniqueCount="45">
  <si>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</si>
  <si>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</si>
  <si>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09-Jul-25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</si>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</sst>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8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9.25" customHeight="1" x14ac:dyDescent="0.55000000000000004">
      <c r="A1" s="21" t="s">
        <v>0</v>
      </c>
    </row>
    <row r="2" spans="1:24" ht="15.75" customHeight="1" thickBot="1" x14ac:dyDescent="0.3">
      <c r="A2" s="3" t="s">
        <v>1</v>
      </c>
      <c r="B2" s="4" t="s">
        <v>2</v>
      </c>
    </row>
    <row r="3" spans="1:24" ht="76.5" customHeight="1" thickTop="1" thickBot="1" x14ac:dyDescent="0.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1:24" ht="15.75" customHeight="1" thickTop="1" x14ac:dyDescent="0.25">
      <c r="A4" s="10" t="s">
        <v>27</v>
      </c>
      <c r="B4" s="9">
        <v>80025</v>
      </c>
      <c r="C4" s="9">
        <v>2143885</v>
      </c>
      <c r="D4" s="9">
        <v>727310</v>
      </c>
      <c r="E4" s="9">
        <f t="shared" ref="E4:E10" si="0">C4-D4</f>
        <v>1416575</v>
      </c>
      <c r="F4" s="9">
        <f t="shared" ref="F4:F10" si="1">C4*W4/V4</f>
        <v>635225.18518518517</v>
      </c>
      <c r="G4" s="9">
        <f t="shared" ref="G4:G10" si="2">F4-D4</f>
        <v>-92084.814814814832</v>
      </c>
      <c r="H4" s="9">
        <f t="shared" ref="H4:H13" si="3">(E4+B4)/(X4+1)</f>
        <v>74830</v>
      </c>
      <c r="I4" s="9">
        <f t="shared" ref="I4:I13" si="4">H4*N4</f>
        <v>563469.9</v>
      </c>
      <c r="J4" s="9">
        <f t="shared" ref="J4:J13" si="5">B4*O4</f>
        <v>581781.75</v>
      </c>
      <c r="K4" s="9">
        <v>84666</v>
      </c>
      <c r="L4" s="16">
        <f t="shared" ref="L4:L13" si="6">T4/U4</f>
        <v>1.1054300976871798</v>
      </c>
      <c r="M4" s="9">
        <f t="shared" ref="M4:M13" si="7">H4/P4</f>
        <v>7483</v>
      </c>
      <c r="N4" s="8">
        <v>7.53</v>
      </c>
      <c r="O4" s="8">
        <v>7.27</v>
      </c>
      <c r="P4" s="8">
        <v>10</v>
      </c>
      <c r="Q4" s="8">
        <v>11.05</v>
      </c>
      <c r="R4" s="11">
        <v>0.67</v>
      </c>
      <c r="S4" s="11">
        <v>0.68370000000000009</v>
      </c>
      <c r="T4" s="9">
        <f t="shared" ref="T4:T13" si="8">O4*D4</f>
        <v>5287543.6999999993</v>
      </c>
      <c r="U4" s="9">
        <f t="shared" ref="U4:U13" si="9">N4*F4</f>
        <v>4783245.6444444442</v>
      </c>
      <c r="V4" s="8">
        <v>27</v>
      </c>
      <c r="W4" s="8">
        <v>8</v>
      </c>
      <c r="X4" s="8">
        <f t="shared" ref="X4:X13" si="10">V4-W4</f>
        <v>19</v>
      </c>
    </row>
    <row r="5" spans="1:24" x14ac:dyDescent="0.25">
      <c r="A5" s="10" t="s">
        <v>28</v>
      </c>
      <c r="B5" s="9">
        <v>10100</v>
      </c>
      <c r="C5" s="9">
        <v>262272</v>
      </c>
      <c r="D5" s="9">
        <v>93230</v>
      </c>
      <c r="E5" s="9">
        <f t="shared" si="0"/>
        <v>169042</v>
      </c>
      <c r="F5" s="9">
        <f t="shared" si="1"/>
        <v>77710.222222222219</v>
      </c>
      <c r="G5" s="9">
        <f t="shared" si="2"/>
        <v>-15519.777777777781</v>
      </c>
      <c r="H5" s="9">
        <f t="shared" si="3"/>
        <v>8957.1</v>
      </c>
      <c r="I5" s="9">
        <f t="shared" si="4"/>
        <v>54459.168000000005</v>
      </c>
      <c r="J5" s="9">
        <f t="shared" si="5"/>
        <v>60398.000000000007</v>
      </c>
      <c r="K5" s="9">
        <v>10730</v>
      </c>
      <c r="L5" s="16">
        <f t="shared" si="6"/>
        <v>1.1799813360446607</v>
      </c>
      <c r="M5" s="17">
        <f t="shared" si="7"/>
        <v>895.71</v>
      </c>
      <c r="N5" s="8">
        <v>6.08</v>
      </c>
      <c r="O5" s="8">
        <v>5.98</v>
      </c>
      <c r="P5" s="8">
        <v>10</v>
      </c>
      <c r="Q5" s="8">
        <v>10.210000000000001</v>
      </c>
      <c r="R5" s="11">
        <v>0.66</v>
      </c>
      <c r="S5" s="11">
        <v>0.72370000000000001</v>
      </c>
      <c r="T5" s="9">
        <f t="shared" si="8"/>
        <v>557515.4</v>
      </c>
      <c r="U5" s="9">
        <f t="shared" si="9"/>
        <v>472478.1511111111</v>
      </c>
      <c r="V5" s="8">
        <v>27</v>
      </c>
      <c r="W5" s="8">
        <v>8</v>
      </c>
      <c r="X5" s="8">
        <f t="shared" si="10"/>
        <v>19</v>
      </c>
    </row>
    <row r="6" spans="1:24" x14ac:dyDescent="0.25">
      <c r="A6" s="10" t="s">
        <v>29</v>
      </c>
      <c r="B6" s="9">
        <v>63922</v>
      </c>
      <c r="C6" s="9">
        <v>1913112</v>
      </c>
      <c r="D6" s="9">
        <v>479940</v>
      </c>
      <c r="E6" s="9">
        <f t="shared" si="0"/>
        <v>1433172</v>
      </c>
      <c r="F6" s="9">
        <f t="shared" si="1"/>
        <v>566848</v>
      </c>
      <c r="G6" s="9">
        <f t="shared" si="2"/>
        <v>86908</v>
      </c>
      <c r="H6" s="9">
        <f t="shared" si="3"/>
        <v>74854.7</v>
      </c>
      <c r="I6" s="9">
        <f t="shared" si="4"/>
        <v>467093.32799999998</v>
      </c>
      <c r="J6" s="9">
        <f t="shared" si="5"/>
        <v>414214.56000000006</v>
      </c>
      <c r="K6" s="9">
        <v>70050</v>
      </c>
      <c r="L6" s="16">
        <f t="shared" si="6"/>
        <v>0.87924669535612865</v>
      </c>
      <c r="M6" s="9">
        <f t="shared" si="7"/>
        <v>6804.9727272727268</v>
      </c>
      <c r="N6" s="8">
        <v>6.24</v>
      </c>
      <c r="O6" s="8">
        <v>6.48</v>
      </c>
      <c r="P6" s="8">
        <v>11</v>
      </c>
      <c r="Q6" s="8">
        <v>13.44</v>
      </c>
      <c r="R6" s="11">
        <v>0.72799999999999998</v>
      </c>
      <c r="S6" s="11">
        <v>0.66859999999999997</v>
      </c>
      <c r="T6" s="9">
        <f t="shared" si="8"/>
        <v>3110011.2</v>
      </c>
      <c r="U6" s="9">
        <f t="shared" si="9"/>
        <v>3537131.52</v>
      </c>
      <c r="V6" s="8">
        <v>27</v>
      </c>
      <c r="W6" s="8">
        <v>8</v>
      </c>
      <c r="X6" s="8">
        <f t="shared" si="10"/>
        <v>19</v>
      </c>
    </row>
    <row r="7" spans="1:24" x14ac:dyDescent="0.25">
      <c r="A7" s="10" t="s">
        <v>30</v>
      </c>
      <c r="B7" s="9">
        <v>84120</v>
      </c>
      <c r="C7" s="9">
        <v>2200195</v>
      </c>
      <c r="D7" s="9">
        <v>699696</v>
      </c>
      <c r="E7" s="9">
        <f t="shared" si="0"/>
        <v>1500499</v>
      </c>
      <c r="F7" s="9">
        <f t="shared" si="1"/>
        <v>651909.62962962966</v>
      </c>
      <c r="G7" s="9">
        <f t="shared" si="2"/>
        <v>-47786.370370370336</v>
      </c>
      <c r="H7" s="9">
        <f t="shared" si="3"/>
        <v>79230.95</v>
      </c>
      <c r="I7" s="9">
        <f t="shared" si="4"/>
        <v>693270.8125</v>
      </c>
      <c r="J7" s="9">
        <f t="shared" si="5"/>
        <v>745303.2</v>
      </c>
      <c r="K7" s="9">
        <v>92109</v>
      </c>
      <c r="L7" s="16">
        <f t="shared" si="6"/>
        <v>1.0867950803061937</v>
      </c>
      <c r="M7" s="9">
        <f t="shared" si="7"/>
        <v>8803.438888888888</v>
      </c>
      <c r="N7" s="8">
        <v>8.75</v>
      </c>
      <c r="O7" s="8">
        <v>8.86</v>
      </c>
      <c r="P7" s="8">
        <v>9</v>
      </c>
      <c r="Q7" s="8">
        <v>11.49</v>
      </c>
      <c r="R7" s="11">
        <v>0.64200000000000002</v>
      </c>
      <c r="S7" s="11">
        <v>0.66290000000000004</v>
      </c>
      <c r="T7" s="9">
        <f t="shared" si="8"/>
        <v>6199306.5599999996</v>
      </c>
      <c r="U7" s="9">
        <f t="shared" si="9"/>
        <v>5704209.2592592593</v>
      </c>
      <c r="V7" s="8">
        <v>27</v>
      </c>
      <c r="W7" s="8">
        <v>8</v>
      </c>
      <c r="X7" s="8">
        <f t="shared" si="10"/>
        <v>19</v>
      </c>
    </row>
    <row r="8" spans="1:24" x14ac:dyDescent="0.25">
      <c r="A8" s="10" t="s">
        <v>31</v>
      </c>
      <c r="B8" s="9">
        <v>63985</v>
      </c>
      <c r="C8" s="9">
        <v>2146320</v>
      </c>
      <c r="D8" s="9">
        <v>542877</v>
      </c>
      <c r="E8" s="9">
        <f t="shared" si="0"/>
        <v>1603443</v>
      </c>
      <c r="F8" s="9">
        <f t="shared" si="1"/>
        <v>635946.66666666663</v>
      </c>
      <c r="G8" s="9">
        <f t="shared" si="2"/>
        <v>93069.666666666628</v>
      </c>
      <c r="H8" s="9">
        <f t="shared" si="3"/>
        <v>83371.399999999994</v>
      </c>
      <c r="I8" s="9">
        <f t="shared" si="4"/>
        <v>614447.21799999999</v>
      </c>
      <c r="J8" s="9">
        <f t="shared" si="5"/>
        <v>456852.89999999997</v>
      </c>
      <c r="K8" s="9">
        <v>75572</v>
      </c>
      <c r="L8" s="16">
        <f t="shared" si="6"/>
        <v>0.8270113520296114</v>
      </c>
      <c r="M8" s="9">
        <f t="shared" si="7"/>
        <v>8337.14</v>
      </c>
      <c r="N8" s="8">
        <v>7.37</v>
      </c>
      <c r="O8" s="8">
        <v>7.14</v>
      </c>
      <c r="P8" s="8">
        <v>10</v>
      </c>
      <c r="Q8" s="8">
        <v>9.17</v>
      </c>
      <c r="R8" s="11">
        <v>0.66200000000000003</v>
      </c>
      <c r="S8" s="11">
        <v>0.63249999999999995</v>
      </c>
      <c r="T8" s="9">
        <f t="shared" si="8"/>
        <v>3876141.78</v>
      </c>
      <c r="U8" s="9">
        <f t="shared" si="9"/>
        <v>4686926.9333333327</v>
      </c>
      <c r="V8" s="8">
        <v>27</v>
      </c>
      <c r="W8" s="8">
        <v>8</v>
      </c>
      <c r="X8" s="8">
        <f t="shared" si="10"/>
        <v>19</v>
      </c>
    </row>
    <row r="9" spans="1:24" x14ac:dyDescent="0.25">
      <c r="A9" s="10" t="s">
        <v>32</v>
      </c>
      <c r="B9" s="9">
        <v>99594</v>
      </c>
      <c r="C9" s="9">
        <v>2342283</v>
      </c>
      <c r="D9" s="9">
        <v>808883</v>
      </c>
      <c r="E9" s="9">
        <f t="shared" si="0"/>
        <v>1533400</v>
      </c>
      <c r="F9" s="9">
        <f t="shared" si="1"/>
        <v>694009.77777777775</v>
      </c>
      <c r="G9" s="9">
        <f t="shared" si="2"/>
        <v>-114873.22222222225</v>
      </c>
      <c r="H9" s="9">
        <f t="shared" si="3"/>
        <v>81649.7</v>
      </c>
      <c r="I9" s="9">
        <f t="shared" si="4"/>
        <v>667078.049</v>
      </c>
      <c r="J9" s="9">
        <f t="shared" si="5"/>
        <v>719068.67999999993</v>
      </c>
      <c r="K9" s="9">
        <v>118417</v>
      </c>
      <c r="L9" s="16">
        <f t="shared" si="6"/>
        <v>1.0299953402647739</v>
      </c>
      <c r="M9" s="9">
        <f t="shared" si="7"/>
        <v>8164.9699999999993</v>
      </c>
      <c r="N9" s="8">
        <v>8.17</v>
      </c>
      <c r="O9" s="8">
        <v>7.22</v>
      </c>
      <c r="P9" s="8">
        <v>10</v>
      </c>
      <c r="Q9" s="8">
        <v>13.22</v>
      </c>
      <c r="R9" s="11">
        <v>0.68</v>
      </c>
      <c r="S9" s="11">
        <v>0.62350000000000005</v>
      </c>
      <c r="T9" s="9">
        <f t="shared" si="8"/>
        <v>5840135.2599999998</v>
      </c>
      <c r="U9" s="9">
        <f t="shared" si="9"/>
        <v>5670059.8844444444</v>
      </c>
      <c r="V9" s="8">
        <v>27</v>
      </c>
      <c r="W9" s="8">
        <v>8</v>
      </c>
      <c r="X9" s="8">
        <f t="shared" si="10"/>
        <v>19</v>
      </c>
    </row>
    <row r="10" spans="1:24" ht="14.25" customHeight="1" thickBot="1" x14ac:dyDescent="0.3">
      <c r="A10" s="10" t="s">
        <v>33</v>
      </c>
      <c r="B10" s="9">
        <v>113486</v>
      </c>
      <c r="C10" s="9">
        <v>3425817</v>
      </c>
      <c r="D10" s="9">
        <v>852169</v>
      </c>
      <c r="E10" s="9">
        <f t="shared" si="0"/>
        <v>2573648</v>
      </c>
      <c r="F10" s="9">
        <f t="shared" si="1"/>
        <v>1015056.8888888889</v>
      </c>
      <c r="G10" s="9">
        <f t="shared" si="2"/>
        <v>162887.88888888888</v>
      </c>
      <c r="H10" s="9">
        <f t="shared" si="3"/>
        <v>134356.70000000001</v>
      </c>
      <c r="I10" s="9">
        <f t="shared" si="4"/>
        <v>1250860.8770000001</v>
      </c>
      <c r="J10" s="9">
        <f t="shared" si="5"/>
        <v>1065633.54</v>
      </c>
      <c r="K10" s="9">
        <v>132699</v>
      </c>
      <c r="L10" s="16">
        <f t="shared" si="6"/>
        <v>0.84674230740478273</v>
      </c>
      <c r="M10" s="9">
        <f t="shared" si="7"/>
        <v>13435.670000000002</v>
      </c>
      <c r="N10" s="8">
        <v>9.31</v>
      </c>
      <c r="O10" s="8">
        <v>9.39</v>
      </c>
      <c r="P10" s="8">
        <v>10</v>
      </c>
      <c r="Q10" s="8">
        <v>11.23</v>
      </c>
      <c r="R10" s="11">
        <v>0.65</v>
      </c>
      <c r="S10" s="11">
        <v>0.63539999999999996</v>
      </c>
      <c r="T10" s="9">
        <f t="shared" si="8"/>
        <v>8001866.9100000001</v>
      </c>
      <c r="U10" s="9">
        <f t="shared" si="9"/>
        <v>9450179.635555556</v>
      </c>
      <c r="V10" s="8">
        <v>27</v>
      </c>
      <c r="W10" s="8">
        <v>8</v>
      </c>
      <c r="X10" s="8">
        <f t="shared" si="10"/>
        <v>19</v>
      </c>
    </row>
    <row r="11" spans="1:24" ht="27.75" customHeight="1" thickTop="1" thickBot="1" x14ac:dyDescent="0.3">
      <c r="A11" s="6" t="s">
        <v>34</v>
      </c>
      <c r="B11" s="7">
        <v>515232</v>
      </c>
      <c r="C11" s="7">
        <f>SUM(C4:C10)</f>
        <v>14433884</v>
      </c>
      <c r="D11" s="7">
        <v>4204105</v>
      </c>
      <c r="E11" s="7">
        <f>SUM(E4:E10)</f>
        <v>10229779</v>
      </c>
      <c r="F11" s="7">
        <f>SUM(F4:F10)</f>
        <v>4276706.3703703703</v>
      </c>
      <c r="G11" s="7">
        <f>SUM(G4:G10)</f>
        <v>72601.370370370307</v>
      </c>
      <c r="H11" s="7">
        <f t="shared" si="3"/>
        <v>537250.55000000005</v>
      </c>
      <c r="I11" s="7">
        <f t="shared" si="4"/>
        <v>4281886.8835000005</v>
      </c>
      <c r="J11" s="7">
        <f t="shared" si="5"/>
        <v>4029114.24</v>
      </c>
      <c r="K11" s="7">
        <v>584243.22</v>
      </c>
      <c r="L11" s="12">
        <f t="shared" si="6"/>
        <v>0.96452292025911779</v>
      </c>
      <c r="M11" s="7">
        <f t="shared" si="7"/>
        <v>53832.720440881763</v>
      </c>
      <c r="N11" s="6">
        <v>7.97</v>
      </c>
      <c r="O11" s="6">
        <v>7.82</v>
      </c>
      <c r="P11" s="6">
        <v>9.98</v>
      </c>
      <c r="Q11" s="6">
        <v>11.36</v>
      </c>
      <c r="R11" s="12">
        <v>0.67</v>
      </c>
      <c r="S11" s="12">
        <v>0.64969999999999994</v>
      </c>
      <c r="T11" s="7">
        <f t="shared" si="8"/>
        <v>32876101.100000001</v>
      </c>
      <c r="U11" s="7">
        <f t="shared" si="9"/>
        <v>34085349.771851853</v>
      </c>
      <c r="V11" s="6">
        <v>27</v>
      </c>
      <c r="W11" s="6">
        <v>8</v>
      </c>
      <c r="X11" s="6">
        <f t="shared" si="10"/>
        <v>19</v>
      </c>
    </row>
    <row r="12" spans="1:24" ht="15.75" customHeight="1" thickTop="1" x14ac:dyDescent="0.25">
      <c r="A12" s="10" t="s">
        <v>35</v>
      </c>
      <c r="B12" s="9">
        <v>132240</v>
      </c>
      <c r="C12" s="9">
        <v>3336041</v>
      </c>
      <c r="D12" s="9">
        <v>1082968</v>
      </c>
      <c r="E12" s="9">
        <f>C12-D12</f>
        <v>2253073</v>
      </c>
      <c r="F12" s="9">
        <f>C12*W12/V12</f>
        <v>988456.59259259258</v>
      </c>
      <c r="G12" s="9">
        <f>F12-D12</f>
        <v>-94511.407407407416</v>
      </c>
      <c r="H12" s="9">
        <f t="shared" si="3"/>
        <v>119265.65</v>
      </c>
      <c r="I12" s="9">
        <f t="shared" si="4"/>
        <v>428163.68349999998</v>
      </c>
      <c r="J12" s="9">
        <f t="shared" si="5"/>
        <v>487965.6</v>
      </c>
      <c r="K12" s="9">
        <v>128783</v>
      </c>
      <c r="L12" s="16">
        <f t="shared" si="6"/>
        <v>1.1261336591773967</v>
      </c>
      <c r="M12" s="9">
        <f t="shared" si="7"/>
        <v>13251.738888888889</v>
      </c>
      <c r="N12" s="8">
        <v>3.59</v>
      </c>
      <c r="O12" s="8">
        <v>3.69</v>
      </c>
      <c r="P12" s="8">
        <v>9</v>
      </c>
      <c r="Q12" s="8">
        <v>9.83</v>
      </c>
      <c r="R12" s="11">
        <v>0.78</v>
      </c>
      <c r="S12" s="11">
        <v>0.74980000000000002</v>
      </c>
      <c r="T12" s="9">
        <f t="shared" si="8"/>
        <v>3996151.92</v>
      </c>
      <c r="U12" s="9">
        <f t="shared" si="9"/>
        <v>3548559.1674074074</v>
      </c>
      <c r="V12" s="8">
        <v>27</v>
      </c>
      <c r="W12" s="8">
        <v>8</v>
      </c>
      <c r="X12" s="8">
        <f t="shared" si="10"/>
        <v>19</v>
      </c>
    </row>
    <row r="13" spans="1:24" ht="15.75" customHeight="1" x14ac:dyDescent="0.25">
      <c r="A13" s="10" t="s">
        <v>36</v>
      </c>
      <c r="B13" s="9">
        <v>42424</v>
      </c>
      <c r="C13" s="9">
        <v>959072</v>
      </c>
      <c r="D13" s="9">
        <v>319833</v>
      </c>
      <c r="E13" s="9">
        <f>C13-D13</f>
        <v>639239</v>
      </c>
      <c r="F13" s="9">
        <f>C13*W13/V13</f>
        <v>284169.48148148146</v>
      </c>
      <c r="G13" s="9">
        <f>F13-D13</f>
        <v>-35663.51851851854</v>
      </c>
      <c r="H13" s="9">
        <f t="shared" si="3"/>
        <v>34083.15</v>
      </c>
      <c r="I13" s="9">
        <f t="shared" si="4"/>
        <v>232447.08300000001</v>
      </c>
      <c r="J13" s="9">
        <f t="shared" si="5"/>
        <v>263877.27999999997</v>
      </c>
      <c r="K13" s="9">
        <v>77177</v>
      </c>
      <c r="L13" s="16">
        <f t="shared" si="6"/>
        <v>1.0264832025338326</v>
      </c>
      <c r="M13" s="9">
        <f t="shared" si="7"/>
        <v>3408.3150000000001</v>
      </c>
      <c r="N13" s="20">
        <v>6.82</v>
      </c>
      <c r="O13" s="18">
        <v>6.22</v>
      </c>
      <c r="P13" s="18">
        <v>10</v>
      </c>
      <c r="Q13" s="18">
        <v>11.19</v>
      </c>
      <c r="R13" s="19">
        <v>0.61799999999999999</v>
      </c>
      <c r="S13" s="11">
        <v>0.41749999999999998</v>
      </c>
      <c r="T13" s="9">
        <f t="shared" si="8"/>
        <v>1989361.26</v>
      </c>
      <c r="U13" s="9">
        <f t="shared" si="9"/>
        <v>1938035.8637037037</v>
      </c>
      <c r="V13" s="8">
        <v>27</v>
      </c>
      <c r="W13" s="8">
        <v>8</v>
      </c>
      <c r="X13" s="8">
        <f t="shared" si="10"/>
        <v>19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5" t="s">
        <v>37</v>
      </c>
      <c r="M16" s="1"/>
    </row>
    <row r="17" spans="1:13" ht="61.5" customHeight="1" thickTop="1" thickBot="1" x14ac:dyDescent="0.3">
      <c r="A17" s="6" t="s">
        <v>38</v>
      </c>
      <c r="B17" s="6" t="s">
        <v>39</v>
      </c>
      <c r="C17" s="6" t="s">
        <v>40</v>
      </c>
      <c r="D17" s="6" t="s">
        <v>41</v>
      </c>
      <c r="E17" s="6" t="s">
        <v>42</v>
      </c>
      <c r="F17" s="6" t="s">
        <v>43</v>
      </c>
      <c r="J17" s="1"/>
    </row>
    <row r="18" spans="1:13" ht="15.75" customHeight="1" thickTop="1" x14ac:dyDescent="0.25">
      <c r="A18" s="13">
        <f>C11</f>
        <v>14433884</v>
      </c>
      <c r="B18" s="13">
        <f>D11</f>
        <v>4204105</v>
      </c>
      <c r="C18" s="13">
        <f>QUOTIENT(B11,10000)*10000</f>
        <v>510000</v>
      </c>
      <c r="D18" s="13">
        <f t="shared" ref="D18:D23" si="11">C18*$X$11</f>
        <v>9690000</v>
      </c>
      <c r="E18" s="13">
        <f t="shared" ref="E18:E23" si="12">$D$11+D18</f>
        <v>13894105</v>
      </c>
      <c r="F18" s="13">
        <f t="shared" ref="F18:F23" si="13">$C$11-E18</f>
        <v>539779</v>
      </c>
      <c r="M18" s="1"/>
    </row>
    <row r="19" spans="1:13" x14ac:dyDescent="0.25">
      <c r="A19" s="15" t="s">
        <v>44</v>
      </c>
      <c r="B19" s="14"/>
      <c r="C19" s="13">
        <f>C18+35000</f>
        <v>545000</v>
      </c>
      <c r="D19" s="13">
        <f t="shared" si="11"/>
        <v>10355000</v>
      </c>
      <c r="E19" s="13">
        <f t="shared" si="12"/>
        <v>14559105</v>
      </c>
      <c r="F19" s="13">
        <f t="shared" si="13"/>
        <v>-125221</v>
      </c>
      <c r="M19" s="1"/>
    </row>
    <row r="20" spans="1:13" x14ac:dyDescent="0.25">
      <c r="A20" s="15" t="s">
        <v>44</v>
      </c>
      <c r="B20" s="14"/>
      <c r="C20" s="13">
        <f>C19+35000</f>
        <v>580000</v>
      </c>
      <c r="D20" s="13">
        <f t="shared" si="11"/>
        <v>11020000</v>
      </c>
      <c r="E20" s="13">
        <f t="shared" si="12"/>
        <v>15224105</v>
      </c>
      <c r="F20" s="13">
        <f t="shared" si="13"/>
        <v>-790221</v>
      </c>
    </row>
    <row r="21" spans="1:13" x14ac:dyDescent="0.25">
      <c r="A21" s="15" t="s">
        <v>44</v>
      </c>
      <c r="B21" s="14"/>
      <c r="C21" s="13">
        <f>C20+35000</f>
        <v>615000</v>
      </c>
      <c r="D21" s="13">
        <f t="shared" si="11"/>
        <v>11685000</v>
      </c>
      <c r="E21" s="13">
        <f t="shared" si="12"/>
        <v>15889105</v>
      </c>
      <c r="F21" s="13">
        <f t="shared" si="13"/>
        <v>-1455221</v>
      </c>
    </row>
    <row r="22" spans="1:13" x14ac:dyDescent="0.25">
      <c r="A22" s="15" t="s">
        <v>44</v>
      </c>
      <c r="B22" s="14"/>
      <c r="C22" s="13">
        <f>C21+35000</f>
        <v>650000</v>
      </c>
      <c r="D22" s="13">
        <f t="shared" si="11"/>
        <v>12350000</v>
      </c>
      <c r="E22" s="13">
        <f t="shared" si="12"/>
        <v>16554105</v>
      </c>
      <c r="F22" s="13">
        <f t="shared" si="13"/>
        <v>-2120221</v>
      </c>
    </row>
    <row r="23" spans="1:13" x14ac:dyDescent="0.25">
      <c r="A23" s="15" t="s">
        <v>44</v>
      </c>
      <c r="B23" s="14"/>
      <c r="C23" s="13">
        <f>C22+35000</f>
        <v>685000</v>
      </c>
      <c r="D23" s="13">
        <f t="shared" si="11"/>
        <v>13015000</v>
      </c>
      <c r="E23" s="13">
        <f t="shared" si="12"/>
        <v>17219105</v>
      </c>
      <c r="F23" s="13">
        <f t="shared" si="13"/>
        <v>-2785221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2025-07-10T08:45:27Z</dcterms:modified>
</cp:coreProperties>
</file>