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0" i="3" l="1"/>
  <c r="A35" i="3"/>
  <c r="A30" i="3"/>
  <c r="E25" i="3"/>
  <c r="A22" i="3"/>
  <c r="E27" i="3" s="1"/>
  <c r="F15" i="3"/>
  <c r="A23" i="3" s="1"/>
  <c r="E15" i="3"/>
  <c r="C20" i="3" s="1"/>
  <c r="D15" i="3"/>
  <c r="B20" i="3" s="1"/>
  <c r="C15" i="3"/>
  <c r="E20" i="3" s="1"/>
  <c r="A25" i="3" s="1"/>
  <c r="O14" i="3"/>
  <c r="N14" i="3"/>
  <c r="M14" i="3"/>
  <c r="L14" i="3"/>
  <c r="K14" i="3"/>
  <c r="J14" i="3"/>
  <c r="I14" i="3"/>
  <c r="H14" i="3"/>
  <c r="G14" i="3"/>
  <c r="O13" i="3"/>
  <c r="N13" i="3"/>
  <c r="M13" i="3"/>
  <c r="L13" i="3"/>
  <c r="K13" i="3"/>
  <c r="J13" i="3"/>
  <c r="I13" i="3"/>
  <c r="H13" i="3"/>
  <c r="G13" i="3"/>
  <c r="O12" i="3"/>
  <c r="N12" i="3"/>
  <c r="M12" i="3"/>
  <c r="L12" i="3"/>
  <c r="K12" i="3"/>
  <c r="J12" i="3"/>
  <c r="I12" i="3"/>
  <c r="H12" i="3"/>
  <c r="G12" i="3"/>
  <c r="O11" i="3"/>
  <c r="N11" i="3"/>
  <c r="M11" i="3"/>
  <c r="L11" i="3"/>
  <c r="K11" i="3"/>
  <c r="J11" i="3"/>
  <c r="I11" i="3"/>
  <c r="H11" i="3"/>
  <c r="G11" i="3"/>
  <c r="O10" i="3"/>
  <c r="N10" i="3"/>
  <c r="M10" i="3"/>
  <c r="L10" i="3"/>
  <c r="K10" i="3"/>
  <c r="J10" i="3"/>
  <c r="I10" i="3"/>
  <c r="H10" i="3"/>
  <c r="G10" i="3"/>
  <c r="O9" i="3"/>
  <c r="N9" i="3"/>
  <c r="M9" i="3"/>
  <c r="L9" i="3"/>
  <c r="K9" i="3"/>
  <c r="J9" i="3"/>
  <c r="I9" i="3"/>
  <c r="H9" i="3"/>
  <c r="G9" i="3"/>
  <c r="O8" i="3"/>
  <c r="N8" i="3"/>
  <c r="M8" i="3"/>
  <c r="L8" i="3"/>
  <c r="K8" i="3"/>
  <c r="J8" i="3"/>
  <c r="I8" i="3"/>
  <c r="H8" i="3"/>
  <c r="G8" i="3"/>
  <c r="O7" i="3"/>
  <c r="N7" i="3"/>
  <c r="M7" i="3"/>
  <c r="L7" i="3"/>
  <c r="K7" i="3"/>
  <c r="J7" i="3"/>
  <c r="I7" i="3"/>
  <c r="H7" i="3"/>
  <c r="G7" i="3"/>
  <c r="O6" i="3"/>
  <c r="N6" i="3"/>
  <c r="M6" i="3"/>
  <c r="L6" i="3"/>
  <c r="K6" i="3"/>
  <c r="J6" i="3"/>
  <c r="I6" i="3"/>
  <c r="H6" i="3"/>
  <c r="G6" i="3"/>
  <c r="O5" i="3"/>
  <c r="O15" i="3" s="1"/>
  <c r="D23" i="3" s="1"/>
  <c r="N5" i="3"/>
  <c r="N15" i="3" s="1"/>
  <c r="C22" i="3" s="1"/>
  <c r="M5" i="3"/>
  <c r="M15" i="3" s="1"/>
  <c r="B21" i="3" s="1"/>
  <c r="L5" i="3"/>
  <c r="L15" i="3" s="1"/>
  <c r="K5" i="3"/>
  <c r="K15" i="3" s="1"/>
  <c r="J5" i="3"/>
  <c r="J15" i="3" s="1"/>
  <c r="I5" i="3"/>
  <c r="I15" i="3" s="1"/>
  <c r="E23" i="3" s="1"/>
  <c r="A28" i="3" s="1"/>
  <c r="B33" i="3" s="1"/>
  <c r="C38" i="3" s="1"/>
  <c r="D43" i="3" s="1"/>
  <c r="H5" i="3"/>
  <c r="H15" i="3" s="1"/>
  <c r="E22" i="3" s="1"/>
  <c r="A27" i="3" s="1"/>
  <c r="B32" i="3" s="1"/>
  <c r="C37" i="3" s="1"/>
  <c r="D42" i="3" s="1"/>
  <c r="G5" i="3"/>
  <c r="G15" i="3" s="1"/>
  <c r="E21" i="3" s="1"/>
  <c r="A26" i="3" s="1"/>
  <c r="B31" i="3" s="1"/>
  <c r="C36" i="3" s="1"/>
  <c r="D41" i="3" s="1"/>
  <c r="A31" i="1"/>
  <c r="A36" i="1" s="1"/>
  <c r="E26" i="1"/>
  <c r="E16" i="1"/>
  <c r="A24" i="1" s="1"/>
  <c r="D16" i="1"/>
  <c r="A23" i="1" s="1"/>
  <c r="C16" i="1"/>
  <c r="A22" i="1" s="1"/>
  <c r="B16" i="1"/>
  <c r="E21" i="1" s="1"/>
  <c r="N15" i="1"/>
  <c r="M15" i="1"/>
  <c r="L15" i="1"/>
  <c r="K15" i="1"/>
  <c r="J15" i="1"/>
  <c r="I15" i="1"/>
  <c r="H15" i="1"/>
  <c r="G15" i="1"/>
  <c r="F15" i="1"/>
  <c r="N14" i="1"/>
  <c r="M14" i="1"/>
  <c r="L14" i="1"/>
  <c r="K14" i="1"/>
  <c r="J14" i="1"/>
  <c r="I14" i="1"/>
  <c r="H14" i="1"/>
  <c r="G14" i="1"/>
  <c r="F14" i="1"/>
  <c r="N13" i="1"/>
  <c r="M13" i="1"/>
  <c r="L13" i="1"/>
  <c r="K13" i="1"/>
  <c r="J13" i="1"/>
  <c r="I13" i="1"/>
  <c r="H13" i="1"/>
  <c r="G13" i="1"/>
  <c r="F13" i="1"/>
  <c r="N12" i="1"/>
  <c r="M12" i="1"/>
  <c r="L12" i="1"/>
  <c r="K12" i="1"/>
  <c r="J12" i="1"/>
  <c r="I12" i="1"/>
  <c r="H12" i="1"/>
  <c r="G12" i="1"/>
  <c r="F12" i="1"/>
  <c r="N11" i="1"/>
  <c r="M11" i="1"/>
  <c r="L11" i="1"/>
  <c r="K11" i="1"/>
  <c r="J11" i="1"/>
  <c r="I11" i="1"/>
  <c r="H11" i="1"/>
  <c r="G11" i="1"/>
  <c r="F11" i="1"/>
  <c r="N10" i="1"/>
  <c r="M10" i="1"/>
  <c r="L10" i="1"/>
  <c r="K10" i="1"/>
  <c r="J10" i="1"/>
  <c r="I10" i="1"/>
  <c r="H10" i="1"/>
  <c r="G10" i="1"/>
  <c r="F10" i="1"/>
  <c r="N9" i="1"/>
  <c r="M9" i="1"/>
  <c r="L9" i="1"/>
  <c r="K9" i="1"/>
  <c r="J9" i="1"/>
  <c r="I9" i="1"/>
  <c r="H9" i="1"/>
  <c r="G9" i="1"/>
  <c r="F9" i="1"/>
  <c r="N8" i="1"/>
  <c r="M8" i="1"/>
  <c r="L8" i="1"/>
  <c r="K8" i="1"/>
  <c r="J8" i="1"/>
  <c r="I8" i="1"/>
  <c r="H8" i="1"/>
  <c r="G8" i="1"/>
  <c r="F8" i="1"/>
  <c r="N7" i="1"/>
  <c r="M7" i="1"/>
  <c r="L7" i="1"/>
  <c r="K7" i="1"/>
  <c r="J7" i="1"/>
  <c r="I7" i="1"/>
  <c r="H7" i="1"/>
  <c r="G7" i="1"/>
  <c r="F7" i="1"/>
  <c r="N6" i="1"/>
  <c r="M6" i="1"/>
  <c r="L6" i="1"/>
  <c r="K6" i="1"/>
  <c r="J6" i="1"/>
  <c r="I6" i="1"/>
  <c r="H6" i="1"/>
  <c r="G6" i="1"/>
  <c r="F6" i="1"/>
  <c r="N5" i="1"/>
  <c r="M5" i="1"/>
  <c r="L5" i="1"/>
  <c r="K5" i="1"/>
  <c r="J5" i="1"/>
  <c r="I5" i="1"/>
  <c r="H5" i="1"/>
  <c r="G5" i="1"/>
  <c r="F5" i="1"/>
  <c r="N4" i="1"/>
  <c r="N16" i="1" s="1"/>
  <c r="D24" i="1" s="1"/>
  <c r="M4" i="1"/>
  <c r="M16" i="1" s="1"/>
  <c r="C23" i="1" s="1"/>
  <c r="L4" i="1"/>
  <c r="L16" i="1" s="1"/>
  <c r="B22" i="1" s="1"/>
  <c r="K4" i="1"/>
  <c r="K16" i="1" s="1"/>
  <c r="J4" i="1"/>
  <c r="J16" i="1" s="1"/>
  <c r="I4" i="1"/>
  <c r="I16" i="1" s="1"/>
  <c r="H4" i="1"/>
  <c r="H16" i="1" s="1"/>
  <c r="E24" i="1" s="1"/>
  <c r="G4" i="1"/>
  <c r="G16" i="1" s="1"/>
  <c r="E23" i="1" s="1"/>
  <c r="F4" i="1"/>
  <c r="F16" i="1" s="1"/>
  <c r="E22" i="1" s="1"/>
  <c r="B22" i="3" l="1"/>
  <c r="C21" i="3"/>
  <c r="C27" i="3"/>
  <c r="C42" i="3"/>
  <c r="C32" i="3"/>
  <c r="E37" i="3" s="1"/>
  <c r="B40" i="3"/>
  <c r="E30" i="3"/>
  <c r="B35" i="3"/>
  <c r="B25" i="3"/>
  <c r="B23" i="3"/>
  <c r="D21" i="3"/>
  <c r="D33" i="3"/>
  <c r="D38" i="3" s="1"/>
  <c r="E43" i="3" s="1"/>
  <c r="D28" i="3"/>
  <c r="C25" i="3"/>
  <c r="C40" i="3"/>
  <c r="C30" i="3"/>
  <c r="E35" i="3" s="1"/>
  <c r="C23" i="3"/>
  <c r="D22" i="3"/>
  <c r="A43" i="3"/>
  <c r="A33" i="3"/>
  <c r="A38" i="3"/>
  <c r="E28" i="3"/>
  <c r="B26" i="3"/>
  <c r="B41" i="3"/>
  <c r="E31" i="3"/>
  <c r="B36" i="3"/>
  <c r="B30" i="3"/>
  <c r="C35" i="3" s="1"/>
  <c r="D40" i="3" s="1"/>
  <c r="A21" i="3"/>
  <c r="A37" i="3"/>
  <c r="D20" i="3"/>
  <c r="A32" i="3"/>
  <c r="A42" i="3"/>
  <c r="C39" i="1"/>
  <c r="D44" i="1" s="1"/>
  <c r="A29" i="1"/>
  <c r="B34" i="1"/>
  <c r="E28" i="1"/>
  <c r="A33" i="1"/>
  <c r="A38" i="1" s="1"/>
  <c r="A43" i="1" s="1"/>
  <c r="C28" i="1"/>
  <c r="C33" i="1"/>
  <c r="A34" i="1"/>
  <c r="A39" i="1" s="1"/>
  <c r="A44" i="1" s="1"/>
  <c r="E29" i="1"/>
  <c r="B32" i="1"/>
  <c r="A27" i="1"/>
  <c r="C37" i="1"/>
  <c r="D42" i="1" s="1"/>
  <c r="B24" i="1"/>
  <c r="D22" i="1"/>
  <c r="D34" i="1"/>
  <c r="D39" i="1"/>
  <c r="E44" i="1" s="1"/>
  <c r="D29" i="1"/>
  <c r="B31" i="1"/>
  <c r="A26" i="1"/>
  <c r="C36" i="1"/>
  <c r="D41" i="1" s="1"/>
  <c r="B27" i="1"/>
  <c r="E32" i="1"/>
  <c r="B37" i="1"/>
  <c r="B42" i="1" s="1"/>
  <c r="B23" i="1"/>
  <c r="C22" i="1"/>
  <c r="B33" i="1"/>
  <c r="A28" i="1"/>
  <c r="C38" i="1"/>
  <c r="D43" i="1" s="1"/>
  <c r="C24" i="1"/>
  <c r="D23" i="1"/>
  <c r="E27" i="1"/>
  <c r="A32" i="1"/>
  <c r="A37" i="1" s="1"/>
  <c r="A42" i="1" s="1"/>
  <c r="A41" i="1"/>
  <c r="B21" i="1"/>
  <c r="C21" i="1"/>
  <c r="D21" i="1"/>
  <c r="D25" i="3" l="1"/>
  <c r="D30" i="3"/>
  <c r="D35" i="3" s="1"/>
  <c r="E40" i="3" s="1"/>
  <c r="A36" i="3"/>
  <c r="E26" i="3"/>
  <c r="A41" i="3"/>
  <c r="F40" i="3" s="1"/>
  <c r="I40" i="3" s="1"/>
  <c r="R21" i="3" s="1"/>
  <c r="A31" i="3"/>
  <c r="C28" i="3"/>
  <c r="C43" i="3"/>
  <c r="C33" i="3"/>
  <c r="E38" i="3" s="1"/>
  <c r="E33" i="3"/>
  <c r="B38" i="3"/>
  <c r="B28" i="3"/>
  <c r="B43" i="3"/>
  <c r="F20" i="3"/>
  <c r="D27" i="3"/>
  <c r="D32" i="3"/>
  <c r="D37" i="3" s="1"/>
  <c r="E42" i="3" s="1"/>
  <c r="D26" i="3"/>
  <c r="D31" i="3"/>
  <c r="D36" i="3" s="1"/>
  <c r="E41" i="3" s="1"/>
  <c r="C41" i="3"/>
  <c r="C31" i="3"/>
  <c r="E36" i="3" s="1"/>
  <c r="C26" i="3"/>
  <c r="B42" i="3"/>
  <c r="E32" i="3"/>
  <c r="B37" i="3"/>
  <c r="B27" i="3"/>
  <c r="C29" i="1"/>
  <c r="C34" i="1"/>
  <c r="C32" i="1"/>
  <c r="C27" i="1"/>
  <c r="E34" i="1"/>
  <c r="B39" i="1"/>
  <c r="B44" i="1" s="1"/>
  <c r="B29" i="1"/>
  <c r="C26" i="1"/>
  <c r="C31" i="1"/>
  <c r="F31" i="1" s="1"/>
  <c r="I31" i="1" s="1"/>
  <c r="L22" i="1" s="1"/>
  <c r="E33" i="1"/>
  <c r="B38" i="1"/>
  <c r="B43" i="1" s="1"/>
  <c r="B28" i="1"/>
  <c r="D37" i="1"/>
  <c r="E42" i="1" s="1"/>
  <c r="D27" i="1"/>
  <c r="D32" i="1"/>
  <c r="D36" i="1"/>
  <c r="E41" i="1" s="1"/>
  <c r="D26" i="1"/>
  <c r="D31" i="1"/>
  <c r="F21" i="1"/>
  <c r="E31" i="1"/>
  <c r="B36" i="1"/>
  <c r="B26" i="1"/>
  <c r="F26" i="1"/>
  <c r="I26" i="1" s="1"/>
  <c r="J22" i="1" s="1"/>
  <c r="C43" i="1"/>
  <c r="E38" i="1"/>
  <c r="D38" i="1"/>
  <c r="E43" i="1" s="1"/>
  <c r="D28" i="1"/>
  <c r="D33" i="1"/>
  <c r="F35" i="3" l="1"/>
  <c r="I35" i="3" s="1"/>
  <c r="O21" i="3" s="1"/>
  <c r="F25" i="3"/>
  <c r="I25" i="3" s="1"/>
  <c r="F30" i="3"/>
  <c r="I30" i="3" s="1"/>
  <c r="L21" i="3" s="1"/>
  <c r="C42" i="1"/>
  <c r="E37" i="1"/>
  <c r="C44" i="1"/>
  <c r="E39" i="1"/>
  <c r="B41" i="1"/>
  <c r="F41" i="1" s="1"/>
  <c r="I41" i="1" s="1"/>
  <c r="Q22" i="1" s="1"/>
  <c r="F36" i="1"/>
  <c r="I36" i="1" s="1"/>
  <c r="O22" i="1" s="1"/>
  <c r="P28" i="1" s="1"/>
  <c r="C41" i="1"/>
  <c r="E36" i="1"/>
  <c r="J21" i="3" l="1"/>
  <c r="N27" i="3"/>
</calcChain>
</file>

<file path=xl/sharedStrings.xml><?xml version="1.0" encoding="utf-8"?>
<sst xmlns="http://schemas.openxmlformats.org/spreadsheetml/2006/main" count="119" uniqueCount="72">
  <si>
    <t>regresi linear berganda 3 variabel</t>
  </si>
  <si>
    <t>siswa</t>
  </si>
  <si>
    <t>nilai akhir kimia(Y)</t>
  </si>
  <si>
    <t>nilai ujian(X1)</t>
  </si>
  <si>
    <t>frekuensi membolos(X2)</t>
  </si>
  <si>
    <t>nilai kuis(X3)</t>
  </si>
  <si>
    <t>TENTUKAN MATRIK A</t>
  </si>
  <si>
    <t>DET(A)</t>
  </si>
  <si>
    <t>TENTUKAN NILAI b1</t>
  </si>
  <si>
    <t>TENTUKAN MATRIK A1</t>
  </si>
  <si>
    <t>DET(A1)</t>
  </si>
  <si>
    <t>TENTUKAN NILAI b2</t>
  </si>
  <si>
    <t>TENTUKAN MATRIK A2</t>
  </si>
  <si>
    <t>DET(A2)</t>
  </si>
  <si>
    <t>TENTUKAN NILAI b3</t>
  </si>
  <si>
    <t>TENTUKAN MATRIK A3</t>
  </si>
  <si>
    <t>DET(A3)</t>
  </si>
  <si>
    <t>TENTUKAN NILAI b4</t>
  </si>
  <si>
    <t>Jumlah Kasus</t>
  </si>
  <si>
    <t>Jumlah Meninggal</t>
  </si>
  <si>
    <t>Jumlah Sembuh</t>
  </si>
  <si>
    <t>Kasus Aktif</t>
  </si>
  <si>
    <t>negara</t>
  </si>
  <si>
    <t>AS</t>
  </si>
  <si>
    <t>Spanyol</t>
  </si>
  <si>
    <t>Italia</t>
  </si>
  <si>
    <t>Perancis</t>
  </si>
  <si>
    <t>Jerman</t>
  </si>
  <si>
    <t>Cina</t>
  </si>
  <si>
    <t>Inggris</t>
  </si>
  <si>
    <t>Iran</t>
  </si>
  <si>
    <t>Turki</t>
  </si>
  <si>
    <t>Belgia</t>
  </si>
  <si>
    <t>X1Y</t>
  </si>
  <si>
    <t>X2Y</t>
  </si>
  <si>
    <t>X3Y</t>
  </si>
  <si>
    <t>X1X2</t>
  </si>
  <si>
    <t>X1X3</t>
  </si>
  <si>
    <t>X2X3</t>
  </si>
  <si>
    <t>X1^2</t>
  </si>
  <si>
    <t>X2^2</t>
  </si>
  <si>
    <t>X3^2</t>
  </si>
  <si>
    <t>JUMLAH</t>
  </si>
  <si>
    <t>n</t>
  </si>
  <si>
    <t>H</t>
  </si>
  <si>
    <t>TENTUKAN MATRIK A4</t>
  </si>
  <si>
    <t>DET(A4)</t>
  </si>
  <si>
    <t>REGRESI BERGANDA</t>
  </si>
  <si>
    <t>Y= b1 + b2x1+b3x2+b4x3</t>
  </si>
  <si>
    <t>y=</t>
  </si>
  <si>
    <t>+</t>
  </si>
  <si>
    <t>X1</t>
  </si>
  <si>
    <t>X3\</t>
  </si>
  <si>
    <t>X1=</t>
  </si>
  <si>
    <t>X2=</t>
  </si>
  <si>
    <t>X3=</t>
  </si>
  <si>
    <t>Y=</t>
  </si>
  <si>
    <t>Dampak virus corona di dunia berdasarkan statistik</t>
  </si>
  <si>
    <t>no</t>
  </si>
  <si>
    <t>(Y)</t>
  </si>
  <si>
    <t>(X1)</t>
  </si>
  <si>
    <t>(X2)</t>
  </si>
  <si>
    <t>(X3)</t>
  </si>
  <si>
    <t>Jumlah</t>
  </si>
  <si>
    <t xml:space="preserve">Y= </t>
  </si>
  <si>
    <t>x1</t>
  </si>
  <si>
    <t>x2</t>
  </si>
  <si>
    <t>x3</t>
  </si>
  <si>
    <t>TENTUKAN b1</t>
  </si>
  <si>
    <t>TENTUKAN b2</t>
  </si>
  <si>
    <t>TENTUKAN b3</t>
  </si>
  <si>
    <t>TENTUKAN 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</si>
</sst>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4</xdr:row>
      <xdr:rowOff>75985</xdr:rowOff>
    </xdr:from>
    <xdr:to>
      <xdr:col>14</xdr:col>
      <xdr:colOff>213566</xdr:colOff>
      <xdr:row>14</xdr:row>
      <xdr:rowOff>95251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9475" y="837985"/>
          <a:ext cx="3814016" cy="1924266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4</xdr:row>
      <xdr:rowOff>75985</xdr:rowOff>
    </xdr:from>
    <xdr:to>
      <xdr:col>14</xdr:col>
      <xdr:colOff>401851</xdr:colOff>
      <xdr:row>14</xdr:row>
      <xdr:rowOff>95251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9475" y="837985"/>
          <a:ext cx="3811801" cy="1924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5</xdr:row>
      <xdr:rowOff>57150</xdr:rowOff>
    </xdr:from>
    <xdr:to>
      <xdr:col>7</xdr:col>
      <xdr:colOff>247650</xdr:colOff>
      <xdr:row>6</xdr:row>
      <xdr:rowOff>171450</xdr:rowOff>
    </xdr:to>
    <xdr:sp macro="" textlink="">
      <xdr:nvSpPr>
        <xdr:cNvPr id="2" name="AutoShape 1" descr="blob:https://web.whatsapp.com/18820aa0-be2d-4c1a-a729-356a564317d2"/>
        <xdr:cNvSpPr>
          <a:spLocks noChangeAspect="1" noChangeArrowheads="1"/>
        </xdr:cNvSpPr>
      </xdr:nvSpPr>
      <xdr:spPr bwMode="auto">
        <a:xfrm>
          <a:off x="7010400" y="10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571500</xdr:colOff>
      <xdr:row>5</xdr:row>
      <xdr:rowOff>123825</xdr:rowOff>
    </xdr:from>
    <xdr:to>
      <xdr:col>16</xdr:col>
      <xdr:colOff>266700</xdr:colOff>
      <xdr:row>7</xdr:row>
      <xdr:rowOff>47625</xdr:rowOff>
    </xdr:to>
    <xdr:sp macro="" textlink="">
      <xdr:nvSpPr>
        <xdr:cNvPr id="3" name="AutoShape 2" descr="blob:https://web.whatsapp.com/18820aa0-be2d-4c1a-a729-356a564317d2"/>
        <xdr:cNvSpPr>
          <a:spLocks noChangeAspect="1" noChangeArrowheads="1"/>
        </xdr:cNvSpPr>
      </xdr:nvSpPr>
      <xdr:spPr bwMode="auto">
        <a:xfrm>
          <a:off x="12515850" y="107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171450</xdr:colOff>
      <xdr:row>2</xdr:row>
      <xdr:rowOff>28575</xdr:rowOff>
    </xdr:from>
    <xdr:to>
      <xdr:col>17</xdr:col>
      <xdr:colOff>123076</xdr:colOff>
      <xdr:row>3</xdr:row>
      <xdr:rowOff>142875</xdr:rowOff>
    </xdr:to>
    <xdr:sp macro="" textlink="">
      <xdr:nvSpPr>
        <xdr:cNvPr id="4" name="AutoShape 3" descr="blob:https://web.whatsapp.com/18820aa0-be2d-4c1a-a729-356a564317d2"/>
        <xdr:cNvSpPr>
          <a:spLocks noChangeAspect="1" noChangeArrowheads="1"/>
        </xdr:cNvSpPr>
      </xdr:nvSpPr>
      <xdr:spPr bwMode="auto">
        <a:xfrm>
          <a:off x="12725400" y="409575"/>
          <a:ext cx="304051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69604</xdr:colOff>
      <xdr:row>4</xdr:row>
      <xdr:rowOff>149126</xdr:rowOff>
    </xdr:from>
    <xdr:to>
      <xdr:col>13</xdr:col>
      <xdr:colOff>516479</xdr:colOff>
      <xdr:row>13</xdr:row>
      <xdr:rowOff>2035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7154" y="911126"/>
          <a:ext cx="4104475" cy="1567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10" workbookViewId="0">
      <selection activeCell="P28" sqref="P28"/>
    </sheetView>
  </sheetViews>
  <sheetFormatPr defaultRowHeight="15" x14ac:dyDescent="0.25"/>
  <sheetData>
    <row r="1" spans="1:18" x14ac:dyDescent="0.25">
      <c r="A1" s="2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33</v>
      </c>
      <c r="G3" s="5" t="s">
        <v>34</v>
      </c>
      <c r="H3" s="5" t="s">
        <v>35</v>
      </c>
      <c r="I3" s="5" t="s">
        <v>36</v>
      </c>
      <c r="J3" s="5" t="s">
        <v>37</v>
      </c>
      <c r="K3" s="5" t="s">
        <v>38</v>
      </c>
      <c r="L3" s="5" t="s">
        <v>39</v>
      </c>
      <c r="M3" s="5" t="s">
        <v>40</v>
      </c>
      <c r="N3" s="5" t="s">
        <v>41</v>
      </c>
      <c r="O3" s="1"/>
      <c r="P3" s="1"/>
      <c r="Q3" s="1"/>
      <c r="R3" s="1"/>
    </row>
    <row r="4" spans="1:18" x14ac:dyDescent="0.25">
      <c r="A4" s="4">
        <v>1</v>
      </c>
      <c r="B4" s="4">
        <v>85</v>
      </c>
      <c r="C4" s="4">
        <v>65</v>
      </c>
      <c r="D4" s="4">
        <v>1</v>
      </c>
      <c r="E4" s="4">
        <v>80</v>
      </c>
      <c r="F4" s="4">
        <f>C4*B4</f>
        <v>5525</v>
      </c>
      <c r="G4" s="4">
        <f>D4*B4</f>
        <v>85</v>
      </c>
      <c r="H4" s="4">
        <f>E4*B4</f>
        <v>6800</v>
      </c>
      <c r="I4" s="4">
        <f>C4*D4</f>
        <v>65</v>
      </c>
      <c r="J4" s="4">
        <f>C4*E4</f>
        <v>5200</v>
      </c>
      <c r="K4" s="4">
        <f>D4*E4</f>
        <v>80</v>
      </c>
      <c r="L4" s="4">
        <f>C4^2</f>
        <v>4225</v>
      </c>
      <c r="M4" s="4">
        <f>D4^2</f>
        <v>1</v>
      </c>
      <c r="N4" s="4">
        <f>E4^2</f>
        <v>6400</v>
      </c>
      <c r="O4" s="1"/>
      <c r="P4" s="1"/>
      <c r="Q4" s="1"/>
      <c r="R4" s="1"/>
    </row>
    <row r="5" spans="1:18" x14ac:dyDescent="0.25">
      <c r="A5" s="4">
        <v>2</v>
      </c>
      <c r="B5" s="4">
        <v>74</v>
      </c>
      <c r="C5" s="4">
        <v>50</v>
      </c>
      <c r="D5" s="4">
        <v>7</v>
      </c>
      <c r="E5" s="4">
        <v>50</v>
      </c>
      <c r="F5" s="4">
        <f t="shared" ref="F5:F15" si="0">C5*B5</f>
        <v>3700</v>
      </c>
      <c r="G5" s="4">
        <f t="shared" ref="G5:G15" si="1">D5*B5</f>
        <v>518</v>
      </c>
      <c r="H5" s="4">
        <f t="shared" ref="H5:H15" si="2">E5*B5</f>
        <v>3700</v>
      </c>
      <c r="I5" s="4">
        <f t="shared" ref="I5:I15" si="3">C5*D5</f>
        <v>350</v>
      </c>
      <c r="J5" s="4">
        <f t="shared" ref="J5:J15" si="4">C5*E5</f>
        <v>2500</v>
      </c>
      <c r="K5" s="4">
        <f t="shared" ref="K5:K15" si="5">D5*E5</f>
        <v>350</v>
      </c>
      <c r="L5" s="4">
        <f t="shared" ref="L5:N15" si="6">C5^2</f>
        <v>2500</v>
      </c>
      <c r="M5" s="4">
        <f t="shared" si="6"/>
        <v>49</v>
      </c>
      <c r="N5" s="4">
        <f t="shared" si="6"/>
        <v>2500</v>
      </c>
      <c r="O5" s="1"/>
      <c r="P5" s="1"/>
      <c r="Q5" s="1"/>
      <c r="R5" s="1"/>
    </row>
    <row r="6" spans="1:18" x14ac:dyDescent="0.25">
      <c r="A6" s="4">
        <v>3</v>
      </c>
      <c r="B6" s="4">
        <v>76</v>
      </c>
      <c r="C6" s="4">
        <v>55</v>
      </c>
      <c r="D6" s="4">
        <v>5</v>
      </c>
      <c r="E6" s="4">
        <v>60</v>
      </c>
      <c r="F6" s="4">
        <f t="shared" si="0"/>
        <v>4180</v>
      </c>
      <c r="G6" s="4">
        <f t="shared" si="1"/>
        <v>380</v>
      </c>
      <c r="H6" s="4">
        <f t="shared" si="2"/>
        <v>4560</v>
      </c>
      <c r="I6" s="4">
        <f t="shared" si="3"/>
        <v>275</v>
      </c>
      <c r="J6" s="4">
        <f t="shared" si="4"/>
        <v>3300</v>
      </c>
      <c r="K6" s="4">
        <f t="shared" si="5"/>
        <v>300</v>
      </c>
      <c r="L6" s="4">
        <f t="shared" si="6"/>
        <v>3025</v>
      </c>
      <c r="M6" s="4">
        <f t="shared" si="6"/>
        <v>25</v>
      </c>
      <c r="N6" s="4">
        <f t="shared" si="6"/>
        <v>3600</v>
      </c>
      <c r="O6" s="1"/>
      <c r="P6" s="1"/>
      <c r="Q6" s="1"/>
      <c r="R6" s="1"/>
    </row>
    <row r="7" spans="1:18" x14ac:dyDescent="0.25">
      <c r="A7" s="4">
        <v>4</v>
      </c>
      <c r="B7" s="4">
        <v>90</v>
      </c>
      <c r="C7" s="4">
        <v>65</v>
      </c>
      <c r="D7" s="4">
        <v>2</v>
      </c>
      <c r="E7" s="4">
        <v>85</v>
      </c>
      <c r="F7" s="4">
        <f t="shared" si="0"/>
        <v>5850</v>
      </c>
      <c r="G7" s="4">
        <f t="shared" si="1"/>
        <v>180</v>
      </c>
      <c r="H7" s="4">
        <f t="shared" si="2"/>
        <v>7650</v>
      </c>
      <c r="I7" s="4">
        <f t="shared" si="3"/>
        <v>130</v>
      </c>
      <c r="J7" s="4">
        <f t="shared" si="4"/>
        <v>5525</v>
      </c>
      <c r="K7" s="4">
        <f t="shared" si="5"/>
        <v>170</v>
      </c>
      <c r="L7" s="4">
        <f t="shared" si="6"/>
        <v>4225</v>
      </c>
      <c r="M7" s="4">
        <f t="shared" si="6"/>
        <v>4</v>
      </c>
      <c r="N7" s="4">
        <f t="shared" si="6"/>
        <v>7225</v>
      </c>
      <c r="O7" s="1"/>
      <c r="P7" s="1"/>
      <c r="Q7" s="1"/>
      <c r="R7" s="1"/>
    </row>
    <row r="8" spans="1:18" x14ac:dyDescent="0.25">
      <c r="A8" s="4">
        <v>5</v>
      </c>
      <c r="B8" s="4">
        <v>85</v>
      </c>
      <c r="C8" s="4">
        <v>55</v>
      </c>
      <c r="D8" s="4">
        <v>6</v>
      </c>
      <c r="E8" s="4">
        <v>70</v>
      </c>
      <c r="F8" s="4">
        <f t="shared" si="0"/>
        <v>4675</v>
      </c>
      <c r="G8" s="4">
        <f t="shared" si="1"/>
        <v>510</v>
      </c>
      <c r="H8" s="4">
        <f t="shared" si="2"/>
        <v>5950</v>
      </c>
      <c r="I8" s="4">
        <f t="shared" si="3"/>
        <v>330</v>
      </c>
      <c r="J8" s="4">
        <f t="shared" si="4"/>
        <v>3850</v>
      </c>
      <c r="K8" s="4">
        <f t="shared" si="5"/>
        <v>420</v>
      </c>
      <c r="L8" s="4">
        <f t="shared" si="6"/>
        <v>3025</v>
      </c>
      <c r="M8" s="4">
        <f t="shared" si="6"/>
        <v>36</v>
      </c>
      <c r="N8" s="4">
        <f t="shared" si="6"/>
        <v>4900</v>
      </c>
      <c r="O8" s="1"/>
      <c r="P8" s="1"/>
      <c r="Q8" s="1"/>
      <c r="R8" s="1"/>
    </row>
    <row r="9" spans="1:18" x14ac:dyDescent="0.25">
      <c r="A9" s="4">
        <v>6</v>
      </c>
      <c r="B9" s="4">
        <v>87</v>
      </c>
      <c r="C9" s="4">
        <v>70</v>
      </c>
      <c r="D9" s="4">
        <v>3</v>
      </c>
      <c r="E9" s="4">
        <v>90</v>
      </c>
      <c r="F9" s="4">
        <f t="shared" si="0"/>
        <v>6090</v>
      </c>
      <c r="G9" s="4">
        <f t="shared" si="1"/>
        <v>261</v>
      </c>
      <c r="H9" s="4">
        <f t="shared" si="2"/>
        <v>7830</v>
      </c>
      <c r="I9" s="4">
        <f t="shared" si="3"/>
        <v>210</v>
      </c>
      <c r="J9" s="4">
        <f t="shared" si="4"/>
        <v>6300</v>
      </c>
      <c r="K9" s="4">
        <f t="shared" si="5"/>
        <v>270</v>
      </c>
      <c r="L9" s="4">
        <f t="shared" si="6"/>
        <v>4900</v>
      </c>
      <c r="M9" s="4">
        <f t="shared" si="6"/>
        <v>9</v>
      </c>
      <c r="N9" s="4">
        <f t="shared" si="6"/>
        <v>8100</v>
      </c>
      <c r="O9" s="1"/>
      <c r="P9" s="1"/>
      <c r="Q9" s="1"/>
      <c r="R9" s="1"/>
    </row>
    <row r="10" spans="1:18" x14ac:dyDescent="0.25">
      <c r="A10" s="4">
        <v>7</v>
      </c>
      <c r="B10" s="4">
        <v>94</v>
      </c>
      <c r="C10" s="4">
        <v>65</v>
      </c>
      <c r="D10" s="4">
        <v>2</v>
      </c>
      <c r="E10" s="4">
        <v>55</v>
      </c>
      <c r="F10" s="4">
        <f t="shared" si="0"/>
        <v>6110</v>
      </c>
      <c r="G10" s="4">
        <f t="shared" si="1"/>
        <v>188</v>
      </c>
      <c r="H10" s="4">
        <f t="shared" si="2"/>
        <v>5170</v>
      </c>
      <c r="I10" s="4">
        <f t="shared" si="3"/>
        <v>130</v>
      </c>
      <c r="J10" s="4">
        <f t="shared" si="4"/>
        <v>3575</v>
      </c>
      <c r="K10" s="4">
        <f t="shared" si="5"/>
        <v>110</v>
      </c>
      <c r="L10" s="4">
        <f t="shared" si="6"/>
        <v>4225</v>
      </c>
      <c r="M10" s="4">
        <f t="shared" si="6"/>
        <v>4</v>
      </c>
      <c r="N10" s="4">
        <f t="shared" si="6"/>
        <v>3025</v>
      </c>
      <c r="O10" s="1"/>
      <c r="P10" s="1"/>
      <c r="Q10" s="1"/>
      <c r="R10" s="1"/>
    </row>
    <row r="11" spans="1:18" x14ac:dyDescent="0.25">
      <c r="A11" s="4">
        <v>8</v>
      </c>
      <c r="B11" s="4">
        <v>98</v>
      </c>
      <c r="C11" s="4">
        <v>70</v>
      </c>
      <c r="D11" s="4">
        <v>5</v>
      </c>
      <c r="E11" s="4">
        <v>85</v>
      </c>
      <c r="F11" s="4">
        <f t="shared" si="0"/>
        <v>6860</v>
      </c>
      <c r="G11" s="4">
        <f t="shared" si="1"/>
        <v>490</v>
      </c>
      <c r="H11" s="4">
        <f t="shared" si="2"/>
        <v>8330</v>
      </c>
      <c r="I11" s="4">
        <f t="shared" si="3"/>
        <v>350</v>
      </c>
      <c r="J11" s="4">
        <f t="shared" si="4"/>
        <v>5950</v>
      </c>
      <c r="K11" s="4">
        <f t="shared" si="5"/>
        <v>425</v>
      </c>
      <c r="L11" s="4">
        <f t="shared" si="6"/>
        <v>4900</v>
      </c>
      <c r="M11" s="4">
        <f t="shared" si="6"/>
        <v>25</v>
      </c>
      <c r="N11" s="4">
        <f t="shared" si="6"/>
        <v>7225</v>
      </c>
      <c r="O11" s="1"/>
      <c r="P11" s="1"/>
      <c r="Q11" s="1"/>
      <c r="R11" s="1"/>
    </row>
    <row r="12" spans="1:18" x14ac:dyDescent="0.25">
      <c r="A12" s="4">
        <v>9</v>
      </c>
      <c r="B12" s="4">
        <v>81</v>
      </c>
      <c r="C12" s="4">
        <v>55</v>
      </c>
      <c r="D12" s="4">
        <v>4</v>
      </c>
      <c r="E12" s="4">
        <v>50</v>
      </c>
      <c r="F12" s="4">
        <f t="shared" si="0"/>
        <v>4455</v>
      </c>
      <c r="G12" s="4">
        <f t="shared" si="1"/>
        <v>324</v>
      </c>
      <c r="H12" s="4">
        <f t="shared" si="2"/>
        <v>4050</v>
      </c>
      <c r="I12" s="4">
        <f t="shared" si="3"/>
        <v>220</v>
      </c>
      <c r="J12" s="4">
        <f t="shared" si="4"/>
        <v>2750</v>
      </c>
      <c r="K12" s="4">
        <f t="shared" si="5"/>
        <v>200</v>
      </c>
      <c r="L12" s="4">
        <f t="shared" si="6"/>
        <v>3025</v>
      </c>
      <c r="M12" s="4">
        <f t="shared" si="6"/>
        <v>16</v>
      </c>
      <c r="N12" s="4">
        <f t="shared" si="6"/>
        <v>2500</v>
      </c>
      <c r="O12" s="1"/>
      <c r="P12" s="1"/>
      <c r="Q12" s="1"/>
      <c r="R12" s="1"/>
    </row>
    <row r="13" spans="1:18" x14ac:dyDescent="0.25">
      <c r="A13" s="4">
        <v>10</v>
      </c>
      <c r="B13" s="4">
        <v>91</v>
      </c>
      <c r="C13" s="4">
        <v>70</v>
      </c>
      <c r="D13" s="4">
        <v>3</v>
      </c>
      <c r="E13" s="4">
        <v>80</v>
      </c>
      <c r="F13" s="4">
        <f t="shared" si="0"/>
        <v>6370</v>
      </c>
      <c r="G13" s="4">
        <f t="shared" si="1"/>
        <v>273</v>
      </c>
      <c r="H13" s="4">
        <f t="shared" si="2"/>
        <v>7280</v>
      </c>
      <c r="I13" s="4">
        <f t="shared" si="3"/>
        <v>210</v>
      </c>
      <c r="J13" s="4">
        <f t="shared" si="4"/>
        <v>5600</v>
      </c>
      <c r="K13" s="4">
        <f t="shared" si="5"/>
        <v>240</v>
      </c>
      <c r="L13" s="4">
        <f t="shared" si="6"/>
        <v>4900</v>
      </c>
      <c r="M13" s="4">
        <f t="shared" si="6"/>
        <v>9</v>
      </c>
      <c r="N13" s="4">
        <f t="shared" si="6"/>
        <v>6400</v>
      </c>
      <c r="O13" s="1"/>
      <c r="P13" s="1"/>
      <c r="Q13" s="1"/>
      <c r="R13" s="1"/>
    </row>
    <row r="14" spans="1:18" x14ac:dyDescent="0.25">
      <c r="A14" s="4">
        <v>11</v>
      </c>
      <c r="B14" s="4">
        <v>76</v>
      </c>
      <c r="C14" s="4">
        <v>50</v>
      </c>
      <c r="D14" s="4">
        <v>1</v>
      </c>
      <c r="E14" s="4">
        <v>60</v>
      </c>
      <c r="F14" s="4">
        <f t="shared" si="0"/>
        <v>3800</v>
      </c>
      <c r="G14" s="4">
        <f t="shared" si="1"/>
        <v>76</v>
      </c>
      <c r="H14" s="4">
        <f t="shared" si="2"/>
        <v>4560</v>
      </c>
      <c r="I14" s="4">
        <f t="shared" si="3"/>
        <v>50</v>
      </c>
      <c r="J14" s="4">
        <f t="shared" si="4"/>
        <v>3000</v>
      </c>
      <c r="K14" s="4">
        <f t="shared" si="5"/>
        <v>60</v>
      </c>
      <c r="L14" s="4">
        <f t="shared" si="6"/>
        <v>2500</v>
      </c>
      <c r="M14" s="4">
        <f t="shared" si="6"/>
        <v>1</v>
      </c>
      <c r="N14" s="4">
        <f t="shared" si="6"/>
        <v>3600</v>
      </c>
      <c r="O14" s="1"/>
      <c r="P14" s="1"/>
      <c r="Q14" s="1"/>
      <c r="R14" s="1"/>
    </row>
    <row r="15" spans="1:18" x14ac:dyDescent="0.25">
      <c r="A15" s="4">
        <v>12</v>
      </c>
      <c r="B15" s="4">
        <v>74</v>
      </c>
      <c r="C15" s="4">
        <v>55</v>
      </c>
      <c r="D15" s="4">
        <v>4</v>
      </c>
      <c r="E15" s="4">
        <v>50</v>
      </c>
      <c r="F15" s="4">
        <f t="shared" si="0"/>
        <v>4070</v>
      </c>
      <c r="G15" s="4">
        <f t="shared" si="1"/>
        <v>296</v>
      </c>
      <c r="H15" s="4">
        <f t="shared" si="2"/>
        <v>3700</v>
      </c>
      <c r="I15" s="4">
        <f t="shared" si="3"/>
        <v>220</v>
      </c>
      <c r="J15" s="4">
        <f t="shared" si="4"/>
        <v>2750</v>
      </c>
      <c r="K15" s="4">
        <f t="shared" si="5"/>
        <v>200</v>
      </c>
      <c r="L15" s="4">
        <f t="shared" si="6"/>
        <v>3025</v>
      </c>
      <c r="M15" s="4">
        <f t="shared" si="6"/>
        <v>16</v>
      </c>
      <c r="N15" s="4">
        <f t="shared" si="6"/>
        <v>2500</v>
      </c>
      <c r="O15" s="1"/>
      <c r="P15" s="1"/>
      <c r="Q15" s="1"/>
      <c r="R15" s="1"/>
    </row>
    <row r="16" spans="1:18" x14ac:dyDescent="0.25">
      <c r="A16" s="4" t="s">
        <v>42</v>
      </c>
      <c r="B16" s="5">
        <f>SUM(B4:B15)</f>
        <v>1011</v>
      </c>
      <c r="C16" s="5">
        <f>SUM(C4:C15)</f>
        <v>725</v>
      </c>
      <c r="D16" s="5">
        <f>SUM(D4:D15)</f>
        <v>43</v>
      </c>
      <c r="E16" s="5">
        <f>SUM(E4:E15)</f>
        <v>815</v>
      </c>
      <c r="F16" s="5">
        <f>SUM(F4:F15)</f>
        <v>61685</v>
      </c>
      <c r="G16" s="5">
        <f t="shared" ref="G16:N16" si="7">SUM(G4:G15)</f>
        <v>3581</v>
      </c>
      <c r="H16" s="5">
        <f t="shared" si="7"/>
        <v>69580</v>
      </c>
      <c r="I16" s="5">
        <f t="shared" si="7"/>
        <v>2540</v>
      </c>
      <c r="J16" s="5">
        <f t="shared" si="7"/>
        <v>50300</v>
      </c>
      <c r="K16" s="5">
        <f t="shared" si="7"/>
        <v>2825</v>
      </c>
      <c r="L16" s="5">
        <f t="shared" si="7"/>
        <v>44475</v>
      </c>
      <c r="M16" s="5">
        <f t="shared" si="7"/>
        <v>195</v>
      </c>
      <c r="N16" s="5">
        <f t="shared" si="7"/>
        <v>57975</v>
      </c>
      <c r="O16" s="1"/>
      <c r="P16" s="1"/>
      <c r="Q16" s="1"/>
      <c r="R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 t="s">
        <v>43</v>
      </c>
      <c r="B18" s="4">
        <v>12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 t="s">
        <v>6</v>
      </c>
      <c r="B20" s="1"/>
      <c r="C20" s="1"/>
      <c r="D20" s="1"/>
      <c r="E20" s="4" t="s">
        <v>44</v>
      </c>
      <c r="F20" s="1" t="s">
        <v>7</v>
      </c>
      <c r="G20" s="1"/>
      <c r="H20" s="1"/>
      <c r="I20" s="1" t="s">
        <v>47</v>
      </c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4">
        <v>12</v>
      </c>
      <c r="B21" s="4">
        <f>C16</f>
        <v>725</v>
      </c>
      <c r="C21" s="4">
        <f>D16</f>
        <v>43</v>
      </c>
      <c r="D21" s="4">
        <f>E16</f>
        <v>815</v>
      </c>
      <c r="E21" s="4">
        <f>B16</f>
        <v>1011</v>
      </c>
      <c r="F21" s="1">
        <f>MDETERM(A21:D24)</f>
        <v>276042500.00000036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4">
        <f>C16</f>
        <v>725</v>
      </c>
      <c r="B22" s="4">
        <f>L16</f>
        <v>44475</v>
      </c>
      <c r="C22" s="4">
        <f>I16</f>
        <v>2540</v>
      </c>
      <c r="D22" s="4">
        <f>J16</f>
        <v>50300</v>
      </c>
      <c r="E22" s="4">
        <f>F16</f>
        <v>61685</v>
      </c>
      <c r="F22" s="1"/>
      <c r="G22" s="1"/>
      <c r="H22" s="1"/>
      <c r="I22" s="1" t="s">
        <v>49</v>
      </c>
      <c r="J22" s="1">
        <f>I26</f>
        <v>26.607872881892636</v>
      </c>
      <c r="K22" s="1" t="s">
        <v>50</v>
      </c>
      <c r="L22" s="1">
        <f>I31</f>
        <v>0.97762572792233793</v>
      </c>
      <c r="M22" s="1" t="s">
        <v>51</v>
      </c>
      <c r="N22" s="1" t="s">
        <v>50</v>
      </c>
      <c r="O22" s="1">
        <f>I36</f>
        <v>0.28012443736020864</v>
      </c>
      <c r="P22" s="1" t="s">
        <v>50</v>
      </c>
      <c r="Q22" s="1">
        <f>I41</f>
        <v>-3.5728194028093331E-2</v>
      </c>
      <c r="R22" s="1" t="s">
        <v>52</v>
      </c>
    </row>
    <row r="23" spans="1:18" x14ac:dyDescent="0.25">
      <c r="A23" s="4">
        <f>D16</f>
        <v>43</v>
      </c>
      <c r="B23" s="4">
        <f>I16</f>
        <v>2540</v>
      </c>
      <c r="C23" s="4">
        <f>M16</f>
        <v>195</v>
      </c>
      <c r="D23" s="4">
        <f>K16</f>
        <v>2825</v>
      </c>
      <c r="E23" s="4">
        <f>G16</f>
        <v>3581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4">
        <f>E16</f>
        <v>815</v>
      </c>
      <c r="B24" s="4">
        <f>J16</f>
        <v>50300</v>
      </c>
      <c r="C24" s="4">
        <f>K16</f>
        <v>2825</v>
      </c>
      <c r="D24" s="4">
        <f>N16</f>
        <v>57975</v>
      </c>
      <c r="E24" s="4">
        <f>H16</f>
        <v>69580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 t="s">
        <v>9</v>
      </c>
      <c r="B25" s="1"/>
      <c r="C25" s="1"/>
      <c r="D25" s="1"/>
      <c r="E25" s="1"/>
      <c r="F25" s="1" t="s">
        <v>10</v>
      </c>
      <c r="G25" s="1"/>
      <c r="H25" s="1"/>
      <c r="I25" s="1" t="s">
        <v>8</v>
      </c>
      <c r="J25" s="1"/>
      <c r="K25" s="1"/>
      <c r="L25" s="1"/>
      <c r="M25" s="1"/>
      <c r="N25" s="1"/>
      <c r="O25" s="1" t="s">
        <v>53</v>
      </c>
      <c r="P25" s="1">
        <v>70</v>
      </c>
      <c r="Q25" s="1"/>
      <c r="R25" s="1"/>
    </row>
    <row r="26" spans="1:18" x14ac:dyDescent="0.25">
      <c r="A26" s="1">
        <f>E21</f>
        <v>1011</v>
      </c>
      <c r="B26" s="1">
        <f>B21</f>
        <v>725</v>
      </c>
      <c r="C26" s="1">
        <f t="shared" ref="C26:D26" si="8">C21</f>
        <v>43</v>
      </c>
      <c r="D26" s="1">
        <f t="shared" si="8"/>
        <v>815</v>
      </c>
      <c r="E26" s="1">
        <f>A21</f>
        <v>12</v>
      </c>
      <c r="F26" s="1">
        <f>MDETERM(A26:D29)</f>
        <v>7344903749.9998579</v>
      </c>
      <c r="G26" s="1"/>
      <c r="H26" s="1"/>
      <c r="I26" s="1">
        <f>F26/F21</f>
        <v>26.607872881892636</v>
      </c>
      <c r="J26" s="1"/>
      <c r="K26" s="1"/>
      <c r="L26" s="1"/>
      <c r="M26" s="1"/>
      <c r="N26" s="1"/>
      <c r="O26" s="1" t="s">
        <v>54</v>
      </c>
      <c r="P26" s="1">
        <v>2</v>
      </c>
      <c r="Q26" s="1"/>
      <c r="R26" s="1"/>
    </row>
    <row r="27" spans="1:18" x14ac:dyDescent="0.25">
      <c r="A27" s="1">
        <f t="shared" ref="A27:A29" si="9">E22</f>
        <v>61685</v>
      </c>
      <c r="B27" s="1">
        <f t="shared" ref="B27:D29" si="10">B22</f>
        <v>44475</v>
      </c>
      <c r="C27" s="1">
        <f t="shared" si="10"/>
        <v>2540</v>
      </c>
      <c r="D27" s="1">
        <f t="shared" si="10"/>
        <v>50300</v>
      </c>
      <c r="E27" s="1">
        <f t="shared" ref="E27:E29" si="11">A22</f>
        <v>725</v>
      </c>
      <c r="F27" s="1"/>
      <c r="G27" s="1"/>
      <c r="H27" s="1"/>
      <c r="I27" s="1"/>
      <c r="J27" s="1"/>
      <c r="K27" s="1"/>
      <c r="L27" s="1"/>
      <c r="M27" s="1"/>
      <c r="N27" s="1"/>
      <c r="O27" s="1" t="s">
        <v>55</v>
      </c>
      <c r="P27" s="1">
        <v>60</v>
      </c>
      <c r="Q27" s="1"/>
      <c r="R27" s="1"/>
    </row>
    <row r="28" spans="1:18" x14ac:dyDescent="0.25">
      <c r="A28" s="1">
        <f t="shared" si="9"/>
        <v>3581</v>
      </c>
      <c r="B28" s="1">
        <f t="shared" si="10"/>
        <v>2540</v>
      </c>
      <c r="C28" s="1">
        <f t="shared" si="10"/>
        <v>195</v>
      </c>
      <c r="D28" s="1">
        <f t="shared" si="10"/>
        <v>2825</v>
      </c>
      <c r="E28" s="1">
        <f t="shared" si="11"/>
        <v>43</v>
      </c>
      <c r="F28" s="1"/>
      <c r="G28" s="1"/>
      <c r="H28" s="1"/>
      <c r="I28" s="1"/>
      <c r="J28" s="1"/>
      <c r="K28" s="1"/>
      <c r="L28" s="1"/>
      <c r="M28" s="1"/>
      <c r="N28" s="1"/>
      <c r="O28" s="1" t="s">
        <v>56</v>
      </c>
      <c r="P28" s="1">
        <f>J22+L22*P25+O22*P26+Q22*P27</f>
        <v>93.458231069491092</v>
      </c>
      <c r="Q28" s="1"/>
      <c r="R28" s="1"/>
    </row>
    <row r="29" spans="1:18" x14ac:dyDescent="0.25">
      <c r="A29" s="1">
        <f t="shared" si="9"/>
        <v>69580</v>
      </c>
      <c r="B29" s="1">
        <f t="shared" si="10"/>
        <v>50300</v>
      </c>
      <c r="C29" s="1">
        <f t="shared" si="10"/>
        <v>2825</v>
      </c>
      <c r="D29" s="1">
        <f t="shared" si="10"/>
        <v>57975</v>
      </c>
      <c r="E29" s="1">
        <f t="shared" si="11"/>
        <v>815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 t="s">
        <v>12</v>
      </c>
      <c r="B30" s="1"/>
      <c r="C30" s="1"/>
      <c r="D30" s="1"/>
      <c r="E30" s="1"/>
      <c r="F30" s="1" t="s">
        <v>13</v>
      </c>
      <c r="G30" s="1"/>
      <c r="H30" s="1"/>
      <c r="I30" s="1" t="s">
        <v>11</v>
      </c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>
        <f>A21</f>
        <v>12</v>
      </c>
      <c r="B31" s="1">
        <f>E21</f>
        <v>1011</v>
      </c>
      <c r="C31" s="1">
        <f>C21</f>
        <v>43</v>
      </c>
      <c r="D31" s="1">
        <f>D21</f>
        <v>815</v>
      </c>
      <c r="E31" s="1">
        <f>B21</f>
        <v>725</v>
      </c>
      <c r="F31" s="1">
        <f>MDETERM(A31:D34)</f>
        <v>269866250.00000232</v>
      </c>
      <c r="G31" s="1"/>
      <c r="H31" s="1"/>
      <c r="I31" s="1">
        <f>F31/F21</f>
        <v>0.97762572792233793</v>
      </c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>
        <f t="shared" ref="A32:A34" si="12">A22</f>
        <v>725</v>
      </c>
      <c r="B32" s="1">
        <f t="shared" ref="B32:B34" si="13">E22</f>
        <v>61685</v>
      </c>
      <c r="C32" s="1">
        <f t="shared" ref="C32:D34" si="14">C22</f>
        <v>2540</v>
      </c>
      <c r="D32" s="1">
        <f t="shared" si="14"/>
        <v>50300</v>
      </c>
      <c r="E32" s="1">
        <f t="shared" ref="E32:E34" si="15">B22</f>
        <v>44475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>
        <f t="shared" si="12"/>
        <v>43</v>
      </c>
      <c r="B33" s="1">
        <f t="shared" si="13"/>
        <v>3581</v>
      </c>
      <c r="C33" s="1">
        <f t="shared" si="14"/>
        <v>195</v>
      </c>
      <c r="D33" s="1">
        <f t="shared" si="14"/>
        <v>2825</v>
      </c>
      <c r="E33" s="1">
        <f t="shared" si="15"/>
        <v>2540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>
        <f t="shared" si="12"/>
        <v>815</v>
      </c>
      <c r="B34" s="1">
        <f t="shared" si="13"/>
        <v>69580</v>
      </c>
      <c r="C34" s="1">
        <f t="shared" si="14"/>
        <v>2825</v>
      </c>
      <c r="D34" s="1">
        <f t="shared" si="14"/>
        <v>57975</v>
      </c>
      <c r="E34" s="1">
        <f t="shared" si="15"/>
        <v>50300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 t="s">
        <v>15</v>
      </c>
      <c r="B35" s="1"/>
      <c r="C35" s="1"/>
      <c r="D35" s="1"/>
      <c r="E35" s="1"/>
      <c r="F35" s="1" t="s">
        <v>16</v>
      </c>
      <c r="G35" s="1"/>
      <c r="H35" s="1"/>
      <c r="I35" s="1" t="s">
        <v>14</v>
      </c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>
        <f>A31</f>
        <v>12</v>
      </c>
      <c r="B36" s="1">
        <f>B21</f>
        <v>725</v>
      </c>
      <c r="C36" s="1">
        <f>E21</f>
        <v>1011</v>
      </c>
      <c r="D36" s="1">
        <f>D21</f>
        <v>815</v>
      </c>
      <c r="E36" s="1">
        <f>C31</f>
        <v>43</v>
      </c>
      <c r="F36" s="1">
        <f>MDETERM(A36:D39)</f>
        <v>77326250.000005499</v>
      </c>
      <c r="G36" s="1"/>
      <c r="H36" s="1"/>
      <c r="I36" s="1">
        <f>F36/F21</f>
        <v>0.28012443736020864</v>
      </c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>
        <f t="shared" ref="A37:A39" si="16">A32</f>
        <v>725</v>
      </c>
      <c r="B37" s="1">
        <f t="shared" ref="B37:B39" si="17">B22</f>
        <v>44475</v>
      </c>
      <c r="C37" s="1">
        <f t="shared" ref="C37:C39" si="18">E22</f>
        <v>61685</v>
      </c>
      <c r="D37" s="1">
        <f t="shared" ref="D37:D39" si="19">D22</f>
        <v>50300</v>
      </c>
      <c r="E37" s="1">
        <f t="shared" ref="E37:E39" si="20">C32</f>
        <v>2540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>
        <f t="shared" si="16"/>
        <v>43</v>
      </c>
      <c r="B38" s="1">
        <f t="shared" si="17"/>
        <v>2540</v>
      </c>
      <c r="C38" s="1">
        <f t="shared" si="18"/>
        <v>3581</v>
      </c>
      <c r="D38" s="1">
        <f t="shared" si="19"/>
        <v>2825</v>
      </c>
      <c r="E38" s="1">
        <f t="shared" si="20"/>
        <v>195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1">
        <f t="shared" si="16"/>
        <v>815</v>
      </c>
      <c r="B39" s="1">
        <f t="shared" si="17"/>
        <v>50300</v>
      </c>
      <c r="C39" s="1">
        <f t="shared" si="18"/>
        <v>69580</v>
      </c>
      <c r="D39" s="1">
        <f t="shared" si="19"/>
        <v>57975</v>
      </c>
      <c r="E39" s="1">
        <f t="shared" si="20"/>
        <v>2825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1" t="s">
        <v>45</v>
      </c>
      <c r="B40" s="1"/>
      <c r="C40" s="1"/>
      <c r="D40" s="1"/>
      <c r="E40" s="1"/>
      <c r="F40" s="1" t="s">
        <v>46</v>
      </c>
      <c r="G40" s="1"/>
      <c r="H40" s="1"/>
      <c r="I40" s="1" t="s">
        <v>17</v>
      </c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1">
        <f>A36</f>
        <v>12</v>
      </c>
      <c r="B41" s="1">
        <f>B36</f>
        <v>725</v>
      </c>
      <c r="C41" s="1">
        <f>C31</f>
        <v>43</v>
      </c>
      <c r="D41" s="1">
        <f>C36</f>
        <v>1011</v>
      </c>
      <c r="E41" s="1">
        <f>D36</f>
        <v>815</v>
      </c>
      <c r="F41" s="1">
        <f>MDETERM(A41:D44)</f>
        <v>-9862499.9999999665</v>
      </c>
      <c r="G41" s="1"/>
      <c r="H41" s="1"/>
      <c r="I41" s="1">
        <f>F41/F21</f>
        <v>-3.5728194028093331E-2</v>
      </c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1">
        <f t="shared" ref="A42:B44" si="21">A37</f>
        <v>725</v>
      </c>
      <c r="B42" s="1">
        <f t="shared" si="21"/>
        <v>44475</v>
      </c>
      <c r="C42" s="1">
        <f t="shared" ref="C42:C44" si="22">C32</f>
        <v>2540</v>
      </c>
      <c r="D42" s="1">
        <f t="shared" ref="D42:E44" si="23">C37</f>
        <v>61685</v>
      </c>
      <c r="E42" s="1">
        <f t="shared" si="23"/>
        <v>50300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A43" s="1">
        <f t="shared" si="21"/>
        <v>43</v>
      </c>
      <c r="B43" s="1">
        <f t="shared" si="21"/>
        <v>2540</v>
      </c>
      <c r="C43" s="1">
        <f t="shared" si="22"/>
        <v>195</v>
      </c>
      <c r="D43" s="1">
        <f t="shared" si="23"/>
        <v>3581</v>
      </c>
      <c r="E43" s="1">
        <f t="shared" si="23"/>
        <v>2825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5">
      <c r="A44" s="1">
        <f t="shared" si="21"/>
        <v>815</v>
      </c>
      <c r="B44" s="1">
        <f t="shared" si="21"/>
        <v>50300</v>
      </c>
      <c r="C44" s="1">
        <f t="shared" si="22"/>
        <v>2825</v>
      </c>
      <c r="D44" s="1">
        <f t="shared" si="23"/>
        <v>69580</v>
      </c>
      <c r="E44" s="1">
        <f t="shared" si="23"/>
        <v>57975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4" sqref="A1:E14"/>
    </sheetView>
  </sheetViews>
  <sheetFormatPr defaultRowHeight="15" x14ac:dyDescent="0.25"/>
  <sheetData>
    <row r="1" spans="1:6" x14ac:dyDescent="0.25">
      <c r="A1" s="5" t="s">
        <v>22</v>
      </c>
      <c r="B1" s="5" t="s">
        <v>18</v>
      </c>
      <c r="C1" s="5" t="s">
        <v>19</v>
      </c>
      <c r="D1" s="5" t="s">
        <v>20</v>
      </c>
      <c r="E1" s="5" t="s">
        <v>21</v>
      </c>
      <c r="F1" s="3"/>
    </row>
    <row r="2" spans="1:6" x14ac:dyDescent="0.25">
      <c r="A2" s="4" t="s">
        <v>23</v>
      </c>
      <c r="B2" s="4">
        <v>533.11500000000001</v>
      </c>
      <c r="C2" s="4">
        <v>20.58</v>
      </c>
      <c r="D2" s="4">
        <v>30.501999999999999</v>
      </c>
      <c r="E2" s="4">
        <v>482.03300000000002</v>
      </c>
      <c r="F2" s="3"/>
    </row>
    <row r="3" spans="1:6" x14ac:dyDescent="0.25">
      <c r="A3" s="4" t="s">
        <v>24</v>
      </c>
      <c r="B3" s="4">
        <v>163.02699999999999</v>
      </c>
      <c r="C3" s="4">
        <v>16.606000000000002</v>
      </c>
      <c r="D3" s="4">
        <v>59.109000000000002</v>
      </c>
      <c r="E3" s="4">
        <v>87.311999999999998</v>
      </c>
      <c r="F3" s="3"/>
    </row>
    <row r="4" spans="1:6" x14ac:dyDescent="0.25">
      <c r="A4" s="4" t="s">
        <v>25</v>
      </c>
      <c r="B4" s="4">
        <v>152.27099999999999</v>
      </c>
      <c r="C4" s="4">
        <v>19.468</v>
      </c>
      <c r="D4" s="4">
        <v>32.533999999999999</v>
      </c>
      <c r="E4" s="4">
        <v>100.26900000000001</v>
      </c>
      <c r="F4" s="3"/>
    </row>
    <row r="5" spans="1:6" x14ac:dyDescent="0.25">
      <c r="A5" s="4" t="s">
        <v>26</v>
      </c>
      <c r="B5" s="4">
        <v>129.654</v>
      </c>
      <c r="C5" s="4">
        <v>13.832000000000001</v>
      </c>
      <c r="D5" s="4">
        <v>26.390999999999998</v>
      </c>
      <c r="E5" s="4">
        <v>89.430999999999997</v>
      </c>
      <c r="F5" s="3"/>
    </row>
    <row r="6" spans="1:6" x14ac:dyDescent="0.25">
      <c r="A6" s="4" t="s">
        <v>27</v>
      </c>
      <c r="B6" s="4">
        <v>125.452</v>
      </c>
      <c r="C6" s="4">
        <v>2.871</v>
      </c>
      <c r="D6" s="4">
        <v>57.4</v>
      </c>
      <c r="E6" s="4">
        <v>65.180999999999997</v>
      </c>
      <c r="F6" s="3"/>
    </row>
    <row r="7" spans="1:6" x14ac:dyDescent="0.25">
      <c r="A7" s="4" t="s">
        <v>28</v>
      </c>
      <c r="B7" s="4">
        <v>82.052000000000007</v>
      </c>
      <c r="C7" s="4">
        <v>3.339</v>
      </c>
      <c r="D7" s="4">
        <v>77.575000000000003</v>
      </c>
      <c r="E7" s="4">
        <v>1.1379999999999999</v>
      </c>
      <c r="F7" s="3"/>
    </row>
    <row r="8" spans="1:6" x14ac:dyDescent="0.25">
      <c r="A8" s="4" t="s">
        <v>29</v>
      </c>
      <c r="B8" s="4">
        <v>78.991</v>
      </c>
      <c r="C8" s="4">
        <v>9.875</v>
      </c>
      <c r="D8" s="4">
        <v>344</v>
      </c>
      <c r="E8" s="4">
        <v>68.772000000000006</v>
      </c>
      <c r="F8" s="3"/>
    </row>
    <row r="9" spans="1:6" x14ac:dyDescent="0.25">
      <c r="A9" s="4" t="s">
        <v>30</v>
      </c>
      <c r="B9" s="4">
        <v>70.028999999999996</v>
      </c>
      <c r="C9" s="4">
        <v>4.3570000000000002</v>
      </c>
      <c r="D9" s="4">
        <v>41.947000000000003</v>
      </c>
      <c r="E9" s="4">
        <v>23.725000000000001</v>
      </c>
      <c r="F9" s="3"/>
    </row>
    <row r="10" spans="1:6" x14ac:dyDescent="0.25">
      <c r="A10" s="4" t="s">
        <v>31</v>
      </c>
      <c r="B10" s="4">
        <v>52.167000000000002</v>
      </c>
      <c r="C10" s="4">
        <v>1.101</v>
      </c>
      <c r="D10" s="4">
        <v>2.9649999999999999</v>
      </c>
      <c r="E10" s="4">
        <v>48.100999999999999</v>
      </c>
      <c r="F10" s="3"/>
    </row>
    <row r="11" spans="1:6" x14ac:dyDescent="0.25">
      <c r="A11" s="4" t="s">
        <v>32</v>
      </c>
      <c r="B11" s="4">
        <v>29.646999999999998</v>
      </c>
      <c r="C11" s="4">
        <v>3.6</v>
      </c>
      <c r="D11" s="4">
        <v>6.4630000000000001</v>
      </c>
      <c r="E11" s="4">
        <v>19.584</v>
      </c>
      <c r="F11" s="3"/>
    </row>
    <row r="12" spans="1:6" x14ac:dyDescent="0.25">
      <c r="A12" s="4"/>
      <c r="B12" s="4">
        <v>1416.4049999999997</v>
      </c>
      <c r="C12" s="4">
        <v>95.628999999999976</v>
      </c>
      <c r="D12" s="4">
        <v>678.88599999999997</v>
      </c>
      <c r="E12" s="4">
        <v>985.54600000000016</v>
      </c>
      <c r="F12" s="3"/>
    </row>
    <row r="13" spans="1:6" x14ac:dyDescent="0.25">
      <c r="A13" s="4"/>
      <c r="B13" s="4"/>
      <c r="C13" s="4"/>
      <c r="D13" s="4"/>
      <c r="E13" s="4"/>
      <c r="F13" s="3"/>
    </row>
    <row r="14" spans="1:6" x14ac:dyDescent="0.25">
      <c r="A14" s="4"/>
      <c r="B14" s="4"/>
      <c r="C14" s="4"/>
      <c r="D14" s="4"/>
      <c r="E14" s="4"/>
      <c r="F14" s="3"/>
    </row>
    <row r="15" spans="1:6" x14ac:dyDescent="0.25">
      <c r="A15" s="3"/>
      <c r="B15" s="3"/>
      <c r="C15" s="3"/>
      <c r="D15" s="3"/>
      <c r="E15" s="3"/>
      <c r="F15" s="3"/>
    </row>
    <row r="16" spans="1:6" x14ac:dyDescent="0.25">
      <c r="A16" s="3"/>
      <c r="B16" s="3"/>
      <c r="C16" s="3"/>
      <c r="D16" s="3"/>
      <c r="E16" s="3"/>
      <c r="F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topLeftCell="A5" workbookViewId="0">
      <selection activeCell="N27" sqref="N27"/>
    </sheetView>
  </sheetViews>
  <sheetFormatPr defaultRowHeight="15" x14ac:dyDescent="0.25"/>
  <sheetData>
    <row r="1" spans="1:19" x14ac:dyDescent="0.25">
      <c r="A1" s="5"/>
      <c r="B1" s="5"/>
      <c r="C1" s="5" t="s">
        <v>57</v>
      </c>
      <c r="D1" s="4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4"/>
      <c r="B2" s="4"/>
      <c r="C2" s="4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5" t="s">
        <v>58</v>
      </c>
      <c r="B3" s="5" t="s">
        <v>22</v>
      </c>
      <c r="C3" s="5" t="s">
        <v>18</v>
      </c>
      <c r="D3" s="5" t="s">
        <v>19</v>
      </c>
      <c r="E3" s="5" t="s">
        <v>20</v>
      </c>
      <c r="F3" s="5" t="s">
        <v>21</v>
      </c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4"/>
      <c r="B4" s="1"/>
      <c r="C4" s="5" t="s">
        <v>59</v>
      </c>
      <c r="D4" s="5" t="s">
        <v>60</v>
      </c>
      <c r="E4" s="5" t="s">
        <v>61</v>
      </c>
      <c r="F4" s="5" t="s">
        <v>62</v>
      </c>
      <c r="G4" s="5" t="s">
        <v>33</v>
      </c>
      <c r="H4" s="5" t="s">
        <v>34</v>
      </c>
      <c r="I4" s="5" t="s">
        <v>35</v>
      </c>
      <c r="J4" s="5" t="s">
        <v>36</v>
      </c>
      <c r="K4" s="5" t="s">
        <v>37</v>
      </c>
      <c r="L4" s="5" t="s">
        <v>38</v>
      </c>
      <c r="M4" s="5" t="s">
        <v>39</v>
      </c>
      <c r="N4" s="5" t="s">
        <v>40</v>
      </c>
      <c r="O4" s="5" t="s">
        <v>41</v>
      </c>
      <c r="P4" s="1"/>
      <c r="Q4" s="1"/>
      <c r="R4" s="1"/>
      <c r="S4" s="1"/>
    </row>
    <row r="5" spans="1:19" x14ac:dyDescent="0.25">
      <c r="A5" s="4">
        <v>1</v>
      </c>
      <c r="B5" s="4" t="s">
        <v>23</v>
      </c>
      <c r="C5" s="4">
        <v>533.11500000000001</v>
      </c>
      <c r="D5" s="4">
        <v>20.58</v>
      </c>
      <c r="E5" s="4">
        <v>30.501999999999999</v>
      </c>
      <c r="F5" s="4">
        <v>482.03300000000002</v>
      </c>
      <c r="G5" s="4">
        <f>D5*C5</f>
        <v>10971.5067</v>
      </c>
      <c r="H5" s="1">
        <f>E5*C5</f>
        <v>16261.07373</v>
      </c>
      <c r="I5" s="1">
        <f>F5*C5</f>
        <v>256979.02279500003</v>
      </c>
      <c r="J5" s="1">
        <f>D5*E5</f>
        <v>627.73115999999993</v>
      </c>
      <c r="K5" s="1">
        <f>D5*F5</f>
        <v>9920.2391399999997</v>
      </c>
      <c r="L5" s="1">
        <f>E5*F5</f>
        <v>14702.970566</v>
      </c>
      <c r="M5" s="1">
        <f>D5^2</f>
        <v>423.53639999999996</v>
      </c>
      <c r="N5" s="1">
        <f>E5^2</f>
        <v>930.37200399999995</v>
      </c>
      <c r="O5" s="1">
        <f>F5^2</f>
        <v>232355.813089</v>
      </c>
      <c r="P5" s="1"/>
      <c r="Q5" s="1"/>
      <c r="R5" s="1"/>
      <c r="S5" s="1"/>
    </row>
    <row r="6" spans="1:19" x14ac:dyDescent="0.25">
      <c r="A6" s="4">
        <v>2</v>
      </c>
      <c r="B6" s="4" t="s">
        <v>24</v>
      </c>
      <c r="C6" s="4">
        <v>163.02699999999999</v>
      </c>
      <c r="D6" s="4">
        <v>16.606000000000002</v>
      </c>
      <c r="E6" s="4">
        <v>59.109000000000002</v>
      </c>
      <c r="F6" s="4">
        <v>87.311999999999998</v>
      </c>
      <c r="G6" s="4">
        <f t="shared" ref="G6:G15" si="0">D6*C6</f>
        <v>2707.2263619999999</v>
      </c>
      <c r="H6" s="1">
        <f t="shared" ref="H6:H14" si="1">E6*C6</f>
        <v>9636.3629430000001</v>
      </c>
      <c r="I6" s="1">
        <f t="shared" ref="I6:I14" si="2">F6*C6</f>
        <v>14234.213423999998</v>
      </c>
      <c r="J6" s="1">
        <f t="shared" ref="J6:J14" si="3">D6*E6</f>
        <v>981.56405400000017</v>
      </c>
      <c r="K6" s="1">
        <f t="shared" ref="K6:K14" si="4">D6*F6</f>
        <v>1449.9030720000001</v>
      </c>
      <c r="L6" s="1">
        <f t="shared" ref="L6:L14" si="5">E6*F6</f>
        <v>5160.9250080000002</v>
      </c>
      <c r="M6" s="1">
        <f t="shared" ref="M6:O14" si="6">D6^2</f>
        <v>275.75923600000004</v>
      </c>
      <c r="N6" s="1">
        <f t="shared" si="6"/>
        <v>3493.873881</v>
      </c>
      <c r="O6" s="1">
        <f t="shared" si="6"/>
        <v>7623.3853439999993</v>
      </c>
      <c r="P6" s="1"/>
      <c r="Q6" s="1"/>
      <c r="R6" s="1"/>
      <c r="S6" s="1"/>
    </row>
    <row r="7" spans="1:19" x14ac:dyDescent="0.25">
      <c r="A7" s="4">
        <v>3</v>
      </c>
      <c r="B7" s="4" t="s">
        <v>25</v>
      </c>
      <c r="C7" s="4">
        <v>152.27099999999999</v>
      </c>
      <c r="D7" s="4">
        <v>19.468</v>
      </c>
      <c r="E7" s="4">
        <v>32.533999999999999</v>
      </c>
      <c r="F7" s="4">
        <v>100.26900000000001</v>
      </c>
      <c r="G7" s="4">
        <f t="shared" si="0"/>
        <v>2964.4118279999998</v>
      </c>
      <c r="H7" s="1">
        <f t="shared" si="1"/>
        <v>4953.9847139999993</v>
      </c>
      <c r="I7" s="1">
        <f t="shared" si="2"/>
        <v>15268.060899</v>
      </c>
      <c r="J7" s="1">
        <f t="shared" si="3"/>
        <v>633.37191199999995</v>
      </c>
      <c r="K7" s="1">
        <f t="shared" si="4"/>
        <v>1952.0368920000001</v>
      </c>
      <c r="L7" s="1">
        <f t="shared" si="5"/>
        <v>3262.1516460000003</v>
      </c>
      <c r="M7" s="1">
        <f t="shared" si="6"/>
        <v>379.00302399999998</v>
      </c>
      <c r="N7" s="1">
        <f t="shared" si="6"/>
        <v>1058.4611559999998</v>
      </c>
      <c r="O7" s="1">
        <f t="shared" si="6"/>
        <v>10053.872361000002</v>
      </c>
      <c r="P7" s="1"/>
      <c r="Q7" s="1"/>
      <c r="R7" s="1"/>
      <c r="S7" s="1"/>
    </row>
    <row r="8" spans="1:19" x14ac:dyDescent="0.25">
      <c r="A8" s="4">
        <v>4</v>
      </c>
      <c r="B8" s="4" t="s">
        <v>26</v>
      </c>
      <c r="C8" s="4">
        <v>129.654</v>
      </c>
      <c r="D8" s="4">
        <v>13.832000000000001</v>
      </c>
      <c r="E8" s="4">
        <v>26.390999999999998</v>
      </c>
      <c r="F8" s="4">
        <v>89.430999999999997</v>
      </c>
      <c r="G8" s="4">
        <f t="shared" si="0"/>
        <v>1793.3741280000002</v>
      </c>
      <c r="H8" s="1">
        <f t="shared" si="1"/>
        <v>3421.6987139999997</v>
      </c>
      <c r="I8" s="1">
        <f t="shared" si="2"/>
        <v>11595.086873999999</v>
      </c>
      <c r="J8" s="1">
        <f t="shared" si="3"/>
        <v>365.04031199999997</v>
      </c>
      <c r="K8" s="1">
        <f t="shared" si="4"/>
        <v>1237.0095920000001</v>
      </c>
      <c r="L8" s="1">
        <f t="shared" si="5"/>
        <v>2360.1735209999997</v>
      </c>
      <c r="M8" s="1">
        <f t="shared" si="6"/>
        <v>191.32422400000002</v>
      </c>
      <c r="N8" s="1">
        <f t="shared" si="6"/>
        <v>696.48488099999986</v>
      </c>
      <c r="O8" s="1">
        <f t="shared" si="6"/>
        <v>7997.9037609999996</v>
      </c>
      <c r="P8" s="1"/>
      <c r="Q8" s="1"/>
      <c r="R8" s="1"/>
      <c r="S8" s="1"/>
    </row>
    <row r="9" spans="1:19" x14ac:dyDescent="0.25">
      <c r="A9" s="4">
        <v>5</v>
      </c>
      <c r="B9" s="4" t="s">
        <v>27</v>
      </c>
      <c r="C9" s="4">
        <v>125.452</v>
      </c>
      <c r="D9" s="4">
        <v>2.871</v>
      </c>
      <c r="E9" s="4">
        <v>57.4</v>
      </c>
      <c r="F9" s="4">
        <v>65.180999999999997</v>
      </c>
      <c r="G9" s="4">
        <f t="shared" si="0"/>
        <v>360.17269199999998</v>
      </c>
      <c r="H9" s="1">
        <f t="shared" si="1"/>
        <v>7200.9447999999993</v>
      </c>
      <c r="I9" s="1">
        <f t="shared" si="2"/>
        <v>8177.0868119999996</v>
      </c>
      <c r="J9" s="1">
        <f t="shared" si="3"/>
        <v>164.7954</v>
      </c>
      <c r="K9" s="1">
        <f t="shared" si="4"/>
        <v>187.13465099999999</v>
      </c>
      <c r="L9" s="1">
        <f t="shared" si="5"/>
        <v>3741.3893999999996</v>
      </c>
      <c r="M9" s="1">
        <f t="shared" si="6"/>
        <v>8.2426410000000008</v>
      </c>
      <c r="N9" s="1">
        <f t="shared" si="6"/>
        <v>3294.7599999999998</v>
      </c>
      <c r="O9" s="1">
        <f t="shared" si="6"/>
        <v>4248.5627609999992</v>
      </c>
      <c r="P9" s="1"/>
      <c r="Q9" s="1"/>
      <c r="R9" s="1"/>
      <c r="S9" s="1"/>
    </row>
    <row r="10" spans="1:19" x14ac:dyDescent="0.25">
      <c r="A10" s="4">
        <v>6</v>
      </c>
      <c r="B10" s="4" t="s">
        <v>28</v>
      </c>
      <c r="C10" s="4">
        <v>82.052000000000007</v>
      </c>
      <c r="D10" s="4">
        <v>3.339</v>
      </c>
      <c r="E10" s="4">
        <v>77.575000000000003</v>
      </c>
      <c r="F10" s="4">
        <v>1.1379999999999999</v>
      </c>
      <c r="G10" s="4">
        <f t="shared" si="0"/>
        <v>273.97162800000001</v>
      </c>
      <c r="H10" s="1">
        <f t="shared" si="1"/>
        <v>6365.1839000000009</v>
      </c>
      <c r="I10" s="1">
        <f t="shared" si="2"/>
        <v>93.375175999999996</v>
      </c>
      <c r="J10" s="1">
        <f t="shared" si="3"/>
        <v>259.02292499999999</v>
      </c>
      <c r="K10" s="1">
        <f t="shared" si="4"/>
        <v>3.7997819999999995</v>
      </c>
      <c r="L10" s="1">
        <f t="shared" si="5"/>
        <v>88.280349999999999</v>
      </c>
      <c r="M10" s="1">
        <f t="shared" si="6"/>
        <v>11.148921</v>
      </c>
      <c r="N10" s="1">
        <f t="shared" si="6"/>
        <v>6017.8806250000007</v>
      </c>
      <c r="O10" s="1">
        <f t="shared" si="6"/>
        <v>1.2950439999999999</v>
      </c>
      <c r="P10" s="1"/>
      <c r="Q10" s="1"/>
      <c r="R10" s="1"/>
      <c r="S10" s="1"/>
    </row>
    <row r="11" spans="1:19" x14ac:dyDescent="0.25">
      <c r="A11" s="4">
        <v>7</v>
      </c>
      <c r="B11" s="4" t="s">
        <v>29</v>
      </c>
      <c r="C11" s="4">
        <v>78.991</v>
      </c>
      <c r="D11" s="4">
        <v>9.875</v>
      </c>
      <c r="E11" s="4">
        <v>344</v>
      </c>
      <c r="F11" s="4">
        <v>68.772000000000006</v>
      </c>
      <c r="G11" s="4">
        <f t="shared" si="0"/>
        <v>780.03612499999997</v>
      </c>
      <c r="H11" s="1">
        <f t="shared" si="1"/>
        <v>27172.903999999999</v>
      </c>
      <c r="I11" s="1">
        <f t="shared" si="2"/>
        <v>5432.369052</v>
      </c>
      <c r="J11" s="1">
        <f t="shared" si="3"/>
        <v>3397</v>
      </c>
      <c r="K11" s="1">
        <f t="shared" si="4"/>
        <v>679.12350000000004</v>
      </c>
      <c r="L11" s="1">
        <f t="shared" si="5"/>
        <v>23657.568000000003</v>
      </c>
      <c r="M11" s="1">
        <f t="shared" si="6"/>
        <v>97.515625</v>
      </c>
      <c r="N11" s="1">
        <f t="shared" si="6"/>
        <v>118336</v>
      </c>
      <c r="O11" s="1">
        <f t="shared" si="6"/>
        <v>4729.5879840000007</v>
      </c>
      <c r="P11" s="1"/>
      <c r="Q11" s="1"/>
      <c r="R11" s="1"/>
      <c r="S11" s="1"/>
    </row>
    <row r="12" spans="1:19" x14ac:dyDescent="0.25">
      <c r="A12" s="4">
        <v>8</v>
      </c>
      <c r="B12" s="4" t="s">
        <v>30</v>
      </c>
      <c r="C12" s="4">
        <v>70.028999999999996</v>
      </c>
      <c r="D12" s="4">
        <v>4.3570000000000002</v>
      </c>
      <c r="E12" s="4">
        <v>41.947000000000003</v>
      </c>
      <c r="F12" s="4">
        <v>23.725000000000001</v>
      </c>
      <c r="G12" s="4">
        <f t="shared" si="0"/>
        <v>305.116353</v>
      </c>
      <c r="H12" s="1">
        <f t="shared" si="1"/>
        <v>2937.5064630000002</v>
      </c>
      <c r="I12" s="1">
        <f t="shared" si="2"/>
        <v>1661.4380249999999</v>
      </c>
      <c r="J12" s="1">
        <f t="shared" si="3"/>
        <v>182.76307900000003</v>
      </c>
      <c r="K12" s="1">
        <f t="shared" si="4"/>
        <v>103.36982500000001</v>
      </c>
      <c r="L12" s="1">
        <f t="shared" si="5"/>
        <v>995.19257500000015</v>
      </c>
      <c r="M12" s="1">
        <f t="shared" si="6"/>
        <v>18.983449</v>
      </c>
      <c r="N12" s="1">
        <f t="shared" si="6"/>
        <v>1759.5508090000003</v>
      </c>
      <c r="O12" s="1">
        <f t="shared" si="6"/>
        <v>562.87562500000001</v>
      </c>
      <c r="P12" s="1"/>
      <c r="Q12" s="1"/>
      <c r="R12" s="1"/>
      <c r="S12" s="1"/>
    </row>
    <row r="13" spans="1:19" x14ac:dyDescent="0.25">
      <c r="A13" s="4">
        <v>9</v>
      </c>
      <c r="B13" s="4" t="s">
        <v>31</v>
      </c>
      <c r="C13" s="4">
        <v>52.167000000000002</v>
      </c>
      <c r="D13" s="4">
        <v>1.101</v>
      </c>
      <c r="E13" s="4">
        <v>2.9649999999999999</v>
      </c>
      <c r="F13" s="4">
        <v>48.100999999999999</v>
      </c>
      <c r="G13" s="4">
        <f t="shared" si="0"/>
        <v>57.435867000000002</v>
      </c>
      <c r="H13" s="1">
        <f t="shared" si="1"/>
        <v>154.67515499999999</v>
      </c>
      <c r="I13" s="1">
        <f t="shared" si="2"/>
        <v>2509.2848669999998</v>
      </c>
      <c r="J13" s="1">
        <f t="shared" si="3"/>
        <v>3.264465</v>
      </c>
      <c r="K13" s="1">
        <f t="shared" si="4"/>
        <v>52.959201</v>
      </c>
      <c r="L13" s="1">
        <f t="shared" si="5"/>
        <v>142.61946499999999</v>
      </c>
      <c r="M13" s="1">
        <f t="shared" si="6"/>
        <v>1.2122009999999999</v>
      </c>
      <c r="N13" s="1">
        <f t="shared" si="6"/>
        <v>8.791224999999999</v>
      </c>
      <c r="O13" s="1">
        <f t="shared" si="6"/>
        <v>2313.706201</v>
      </c>
      <c r="P13" s="1"/>
      <c r="Q13" s="1"/>
      <c r="R13" s="1"/>
      <c r="S13" s="1"/>
    </row>
    <row r="14" spans="1:19" x14ac:dyDescent="0.25">
      <c r="A14" s="4">
        <v>10</v>
      </c>
      <c r="B14" s="4" t="s">
        <v>32</v>
      </c>
      <c r="C14" s="4">
        <v>29.646999999999998</v>
      </c>
      <c r="D14" s="4">
        <v>3.6</v>
      </c>
      <c r="E14" s="4">
        <v>6.4630000000000001</v>
      </c>
      <c r="F14" s="4">
        <v>19.584</v>
      </c>
      <c r="G14" s="4">
        <f t="shared" si="0"/>
        <v>106.72919999999999</v>
      </c>
      <c r="H14" s="1">
        <f t="shared" si="1"/>
        <v>191.60856099999998</v>
      </c>
      <c r="I14" s="1">
        <f t="shared" si="2"/>
        <v>580.60684800000001</v>
      </c>
      <c r="J14" s="1">
        <f t="shared" si="3"/>
        <v>23.2668</v>
      </c>
      <c r="K14" s="1">
        <f t="shared" si="4"/>
        <v>70.502399999999994</v>
      </c>
      <c r="L14" s="1">
        <f t="shared" si="5"/>
        <v>126.571392</v>
      </c>
      <c r="M14" s="1">
        <f t="shared" si="6"/>
        <v>12.96</v>
      </c>
      <c r="N14" s="1">
        <f t="shared" si="6"/>
        <v>41.770369000000002</v>
      </c>
      <c r="O14" s="1">
        <f t="shared" si="6"/>
        <v>383.53305599999999</v>
      </c>
      <c r="P14" s="1"/>
      <c r="Q14" s="1"/>
      <c r="R14" s="1"/>
      <c r="S14" s="1"/>
    </row>
    <row r="15" spans="1:19" x14ac:dyDescent="0.25">
      <c r="A15" s="1"/>
      <c r="B15" s="4" t="s">
        <v>63</v>
      </c>
      <c r="C15" s="4">
        <f>SUM(C5:C14)</f>
        <v>1416.4049999999997</v>
      </c>
      <c r="D15" s="4">
        <f t="shared" ref="D15:O15" si="7">SUM(D5:D14)</f>
        <v>95.628999999999976</v>
      </c>
      <c r="E15" s="4">
        <f t="shared" si="7"/>
        <v>678.88599999999997</v>
      </c>
      <c r="F15" s="4">
        <f t="shared" si="7"/>
        <v>985.54600000000016</v>
      </c>
      <c r="G15" s="4">
        <f t="shared" si="7"/>
        <v>20319.980883</v>
      </c>
      <c r="H15" s="4">
        <f t="shared" si="7"/>
        <v>78295.942980000007</v>
      </c>
      <c r="I15" s="4">
        <f t="shared" si="7"/>
        <v>316530.54477199999</v>
      </c>
      <c r="J15" s="4">
        <f t="shared" si="7"/>
        <v>6637.8201070000014</v>
      </c>
      <c r="K15" s="4">
        <f t="shared" si="7"/>
        <v>15656.078054999998</v>
      </c>
      <c r="L15" s="4">
        <f t="shared" si="7"/>
        <v>54237.841923000007</v>
      </c>
      <c r="M15" s="4">
        <f t="shared" si="7"/>
        <v>1419.6857210000001</v>
      </c>
      <c r="N15" s="4">
        <f t="shared" si="7"/>
        <v>135637.94495</v>
      </c>
      <c r="O15" s="4">
        <f t="shared" si="7"/>
        <v>270270.53522600001</v>
      </c>
      <c r="P15" s="1"/>
      <c r="Q15" s="1"/>
      <c r="R15" s="1"/>
      <c r="S15" s="1"/>
    </row>
    <row r="16" spans="1:19" x14ac:dyDescent="0.25">
      <c r="A16" s="4"/>
      <c r="B16" s="4"/>
      <c r="C16" s="4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4" t="s">
        <v>43</v>
      </c>
      <c r="B17" s="4">
        <v>10</v>
      </c>
      <c r="C17" s="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 t="s">
        <v>6</v>
      </c>
      <c r="B19" s="1"/>
      <c r="C19" s="1"/>
      <c r="D19" s="1"/>
      <c r="E19" s="4" t="s">
        <v>44</v>
      </c>
      <c r="F19" s="1" t="s">
        <v>7</v>
      </c>
      <c r="G19" s="1"/>
      <c r="H19" s="1"/>
      <c r="I19" s="4" t="s">
        <v>47</v>
      </c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25">
      <c r="A20" s="1">
        <v>10</v>
      </c>
      <c r="B20" s="1">
        <f>D15</f>
        <v>95.628999999999976</v>
      </c>
      <c r="C20" s="1">
        <f>E15</f>
        <v>678.88599999999997</v>
      </c>
      <c r="D20" s="1">
        <f>F15</f>
        <v>985.54600000000016</v>
      </c>
      <c r="E20" s="1">
        <f>C15</f>
        <v>1416.4049999999997</v>
      </c>
      <c r="F20" s="1">
        <f>MDETERM(A20:D23)</f>
        <v>42478489047622.109</v>
      </c>
      <c r="G20" s="1"/>
      <c r="H20" s="1"/>
      <c r="I20" s="4" t="s">
        <v>48</v>
      </c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25">
      <c r="A21" s="1">
        <f>D15</f>
        <v>95.628999999999976</v>
      </c>
      <c r="B21" s="1">
        <f>M15</f>
        <v>1419.6857210000001</v>
      </c>
      <c r="C21" s="1">
        <f>J15</f>
        <v>6637.8201070000014</v>
      </c>
      <c r="D21" s="1">
        <f>K15</f>
        <v>15656.078054999998</v>
      </c>
      <c r="E21" s="1">
        <f>G15</f>
        <v>20319.980883</v>
      </c>
      <c r="F21" s="1"/>
      <c r="G21" s="1"/>
      <c r="H21" s="1"/>
      <c r="I21" s="4" t="s">
        <v>64</v>
      </c>
      <c r="J21" s="4">
        <f>I25</f>
        <v>36.33113525348675</v>
      </c>
      <c r="K21" s="4" t="s">
        <v>50</v>
      </c>
      <c r="L21" s="4">
        <f>I30</f>
        <v>1.5906553111788355</v>
      </c>
      <c r="M21" s="4" t="s">
        <v>65</v>
      </c>
      <c r="N21" s="4" t="s">
        <v>50</v>
      </c>
      <c r="O21" s="4">
        <f>I35</f>
        <v>-6.6253649875107248E-2</v>
      </c>
      <c r="P21" s="4" t="s">
        <v>66</v>
      </c>
      <c r="Q21" s="4" t="s">
        <v>50</v>
      </c>
      <c r="R21" s="4">
        <f>I40</f>
        <v>0.95983297183644734</v>
      </c>
      <c r="S21" s="4" t="s">
        <v>67</v>
      </c>
    </row>
    <row r="22" spans="1:19" x14ac:dyDescent="0.25">
      <c r="A22" s="1">
        <f>E15</f>
        <v>678.88599999999997</v>
      </c>
      <c r="B22" s="1">
        <f>J15</f>
        <v>6637.8201070000014</v>
      </c>
      <c r="C22" s="1">
        <f>N15</f>
        <v>135637.94495</v>
      </c>
      <c r="D22" s="1">
        <f>L15</f>
        <v>54237.841923000007</v>
      </c>
      <c r="E22" s="1">
        <f>H15</f>
        <v>78295.942980000007</v>
      </c>
      <c r="F22" s="1"/>
      <c r="G22" s="1"/>
      <c r="H22" s="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25">
      <c r="A23" s="1">
        <f>F15</f>
        <v>985.54600000000016</v>
      </c>
      <c r="B23" s="1">
        <f>K15</f>
        <v>15656.078054999998</v>
      </c>
      <c r="C23" s="1">
        <f>L15</f>
        <v>54237.841923000007</v>
      </c>
      <c r="D23" s="1">
        <f>O15</f>
        <v>270270.53522600001</v>
      </c>
      <c r="E23" s="1">
        <f>I15</f>
        <v>316530.54477199999</v>
      </c>
      <c r="F23" s="1"/>
      <c r="G23" s="1"/>
      <c r="H23" s="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x14ac:dyDescent="0.25">
      <c r="A24" s="1" t="s">
        <v>9</v>
      </c>
      <c r="B24" s="1"/>
      <c r="C24" s="1"/>
      <c r="D24" s="1"/>
      <c r="E24" s="1"/>
      <c r="F24" s="1" t="s">
        <v>10</v>
      </c>
      <c r="G24" s="1"/>
      <c r="H24" s="1"/>
      <c r="I24" s="4" t="s">
        <v>68</v>
      </c>
      <c r="J24" s="4"/>
      <c r="K24" s="4"/>
      <c r="L24" s="4"/>
      <c r="M24" s="4" t="s">
        <v>53</v>
      </c>
      <c r="N24" s="4">
        <v>20</v>
      </c>
      <c r="O24" s="4"/>
      <c r="P24" s="4"/>
      <c r="Q24" s="4"/>
      <c r="R24" s="4"/>
      <c r="S24" s="4"/>
    </row>
    <row r="25" spans="1:19" x14ac:dyDescent="0.25">
      <c r="A25" s="1">
        <f>E20</f>
        <v>1416.4049999999997</v>
      </c>
      <c r="B25" s="1">
        <f>B20</f>
        <v>95.628999999999976</v>
      </c>
      <c r="C25" s="1">
        <f t="shared" ref="C25:D25" si="8">C20</f>
        <v>678.88599999999997</v>
      </c>
      <c r="D25" s="1">
        <f t="shared" si="8"/>
        <v>985.54600000000016</v>
      </c>
      <c r="E25" s="1">
        <f>A20</f>
        <v>10</v>
      </c>
      <c r="F25" s="1">
        <f>MDETERM(A25:D28)</f>
        <v>1543291730952914.5</v>
      </c>
      <c r="G25" s="1"/>
      <c r="H25" s="1"/>
      <c r="I25" s="4">
        <f>F25/F20</f>
        <v>36.33113525348675</v>
      </c>
      <c r="J25" s="4"/>
      <c r="K25" s="4"/>
      <c r="L25" s="4"/>
      <c r="M25" s="4" t="s">
        <v>54</v>
      </c>
      <c r="N25" s="4">
        <v>4</v>
      </c>
      <c r="O25" s="4"/>
      <c r="P25" s="4"/>
      <c r="Q25" s="4"/>
      <c r="R25" s="4"/>
      <c r="S25" s="4"/>
    </row>
    <row r="26" spans="1:19" x14ac:dyDescent="0.25">
      <c r="A26" s="1">
        <f t="shared" ref="A26:A28" si="9">E21</f>
        <v>20319.980883</v>
      </c>
      <c r="B26" s="1">
        <f t="shared" ref="B26:D28" si="10">B21</f>
        <v>1419.6857210000001</v>
      </c>
      <c r="C26" s="1">
        <f t="shared" si="10"/>
        <v>6637.8201070000014</v>
      </c>
      <c r="D26" s="1">
        <f t="shared" si="10"/>
        <v>15656.078054999998</v>
      </c>
      <c r="E26" s="1">
        <f t="shared" ref="E26:E28" si="11">A21</f>
        <v>95.628999999999976</v>
      </c>
      <c r="F26" s="1"/>
      <c r="G26" s="1"/>
      <c r="H26" s="1"/>
      <c r="I26" s="4"/>
      <c r="J26" s="4"/>
      <c r="K26" s="4"/>
      <c r="L26" s="4"/>
      <c r="M26" s="4" t="s">
        <v>55</v>
      </c>
      <c r="N26" s="4">
        <v>80</v>
      </c>
      <c r="O26" s="4"/>
      <c r="P26" s="4"/>
      <c r="Q26" s="4"/>
      <c r="R26" s="4"/>
      <c r="S26" s="4"/>
    </row>
    <row r="27" spans="1:19" x14ac:dyDescent="0.25">
      <c r="A27" s="1">
        <f t="shared" si="9"/>
        <v>78295.942980000007</v>
      </c>
      <c r="B27" s="1">
        <f t="shared" si="10"/>
        <v>6637.8201070000014</v>
      </c>
      <c r="C27" s="1">
        <f t="shared" si="10"/>
        <v>135637.94495</v>
      </c>
      <c r="D27" s="1">
        <f t="shared" si="10"/>
        <v>54237.841923000007</v>
      </c>
      <c r="E27" s="1">
        <f t="shared" si="11"/>
        <v>678.88599999999997</v>
      </c>
      <c r="F27" s="1"/>
      <c r="G27" s="1"/>
      <c r="H27" s="1"/>
      <c r="I27" s="4"/>
      <c r="J27" s="4"/>
      <c r="K27" s="4"/>
      <c r="L27" s="4"/>
      <c r="M27" s="4" t="s">
        <v>56</v>
      </c>
      <c r="N27" s="4">
        <f>I25+I30*N24+I35*N25+I40*N26</f>
        <v>144.66586462447881</v>
      </c>
      <c r="O27" s="4"/>
      <c r="P27" s="4"/>
      <c r="Q27" s="4"/>
      <c r="R27" s="4"/>
      <c r="S27" s="4"/>
    </row>
    <row r="28" spans="1:19" x14ac:dyDescent="0.25">
      <c r="A28" s="1">
        <f t="shared" si="9"/>
        <v>316530.54477199999</v>
      </c>
      <c r="B28" s="1">
        <f t="shared" si="10"/>
        <v>15656.078054999998</v>
      </c>
      <c r="C28" s="1">
        <f t="shared" si="10"/>
        <v>54237.841923000007</v>
      </c>
      <c r="D28" s="1">
        <f t="shared" si="10"/>
        <v>270270.53522600001</v>
      </c>
      <c r="E28" s="1">
        <f t="shared" si="11"/>
        <v>985.54600000000016</v>
      </c>
      <c r="F28" s="1"/>
      <c r="G28" s="1"/>
      <c r="H28" s="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x14ac:dyDescent="0.25">
      <c r="A29" s="1" t="s">
        <v>12</v>
      </c>
      <c r="B29" s="1"/>
      <c r="C29" s="1"/>
      <c r="D29" s="1"/>
      <c r="E29" s="1"/>
      <c r="F29" s="1" t="s">
        <v>13</v>
      </c>
      <c r="G29" s="1"/>
      <c r="H29" s="1"/>
      <c r="I29" s="4" t="s">
        <v>69</v>
      </c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25">
      <c r="A30" s="1">
        <f>A20</f>
        <v>10</v>
      </c>
      <c r="B30" s="1">
        <f>A25</f>
        <v>1416.4049999999997</v>
      </c>
      <c r="C30" s="1">
        <f>C20</f>
        <v>678.88599999999997</v>
      </c>
      <c r="D30" s="1">
        <f>D20</f>
        <v>985.54600000000016</v>
      </c>
      <c r="E30" s="1">
        <f>B20</f>
        <v>95.628999999999976</v>
      </c>
      <c r="F30" s="1">
        <f>MDETERM(A30:D33)</f>
        <v>67568634214452.102</v>
      </c>
      <c r="G30" s="1"/>
      <c r="H30" s="1"/>
      <c r="I30" s="4">
        <f>F30/F20</f>
        <v>1.5906553111788355</v>
      </c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25">
      <c r="A31" s="1">
        <f t="shared" ref="A31:A33" si="12">A21</f>
        <v>95.628999999999976</v>
      </c>
      <c r="B31" s="1">
        <f t="shared" ref="B31:B33" si="13">A26</f>
        <v>20319.980883</v>
      </c>
      <c r="C31" s="1">
        <f t="shared" ref="C31:D33" si="14">C21</f>
        <v>6637.8201070000014</v>
      </c>
      <c r="D31" s="1">
        <f t="shared" si="14"/>
        <v>15656.078054999998</v>
      </c>
      <c r="E31" s="1">
        <f t="shared" ref="E31:E33" si="15">B21</f>
        <v>1419.6857210000001</v>
      </c>
      <c r="F31" s="1"/>
      <c r="G31" s="1"/>
      <c r="H31" s="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25">
      <c r="A32" s="1">
        <f t="shared" si="12"/>
        <v>678.88599999999997</v>
      </c>
      <c r="B32" s="1">
        <f t="shared" si="13"/>
        <v>78295.942980000007</v>
      </c>
      <c r="C32" s="1">
        <f t="shared" si="14"/>
        <v>135637.94495</v>
      </c>
      <c r="D32" s="1">
        <f t="shared" si="14"/>
        <v>54237.841923000007</v>
      </c>
      <c r="E32" s="1">
        <f t="shared" si="15"/>
        <v>6637.8201070000014</v>
      </c>
      <c r="F32" s="1"/>
      <c r="G32" s="1"/>
      <c r="H32" s="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25">
      <c r="A33" s="1">
        <f t="shared" si="12"/>
        <v>985.54600000000016</v>
      </c>
      <c r="B33" s="1">
        <f t="shared" si="13"/>
        <v>316530.54477199999</v>
      </c>
      <c r="C33" s="1">
        <f t="shared" si="14"/>
        <v>54237.841923000007</v>
      </c>
      <c r="D33" s="1">
        <f t="shared" si="14"/>
        <v>270270.53522600001</v>
      </c>
      <c r="E33" s="1">
        <f t="shared" si="15"/>
        <v>15656.078054999998</v>
      </c>
      <c r="F33" s="1"/>
      <c r="G33" s="1"/>
      <c r="H33" s="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25">
      <c r="A34" s="1" t="s">
        <v>15</v>
      </c>
      <c r="B34" s="1"/>
      <c r="C34" s="1"/>
      <c r="D34" s="1"/>
      <c r="E34" s="1"/>
      <c r="F34" s="1" t="s">
        <v>16</v>
      </c>
      <c r="G34" s="1"/>
      <c r="H34" s="1"/>
      <c r="I34" s="4" t="s">
        <v>70</v>
      </c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25">
      <c r="A35" s="1">
        <f>A20</f>
        <v>10</v>
      </c>
      <c r="B35" s="1">
        <f>B20</f>
        <v>95.628999999999976</v>
      </c>
      <c r="C35" s="1">
        <f>B30</f>
        <v>1416.4049999999997</v>
      </c>
      <c r="D35" s="1">
        <f>D30</f>
        <v>985.54600000000016</v>
      </c>
      <c r="E35" s="1">
        <f>C30</f>
        <v>678.88599999999997</v>
      </c>
      <c r="F35" s="1">
        <f>MDETERM(A35:D38)</f>
        <v>-2814354940584.7329</v>
      </c>
      <c r="G35" s="1"/>
      <c r="H35" s="1"/>
      <c r="I35" s="4">
        <f>F35/F20</f>
        <v>-6.6253649875107248E-2</v>
      </c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25">
      <c r="A36" s="1">
        <f t="shared" ref="A36:B38" si="16">A21</f>
        <v>95.628999999999976</v>
      </c>
      <c r="B36" s="1">
        <f t="shared" si="16"/>
        <v>1419.6857210000001</v>
      </c>
      <c r="C36" s="1">
        <f t="shared" ref="C36:C38" si="17">B31</f>
        <v>20319.980883</v>
      </c>
      <c r="D36" s="1">
        <f t="shared" ref="D36:D38" si="18">D31</f>
        <v>15656.078054999998</v>
      </c>
      <c r="E36" s="1">
        <f t="shared" ref="E36:E38" si="19">C31</f>
        <v>6637.8201070000014</v>
      </c>
      <c r="F36" s="1"/>
      <c r="G36" s="1"/>
      <c r="H36" s="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25">
      <c r="A37" s="1">
        <f t="shared" si="16"/>
        <v>678.88599999999997</v>
      </c>
      <c r="B37" s="1">
        <f t="shared" si="16"/>
        <v>6637.8201070000014</v>
      </c>
      <c r="C37" s="1">
        <f t="shared" si="17"/>
        <v>78295.942980000007</v>
      </c>
      <c r="D37" s="1">
        <f t="shared" si="18"/>
        <v>54237.841923000007</v>
      </c>
      <c r="E37" s="1">
        <f t="shared" si="19"/>
        <v>135637.94495</v>
      </c>
      <c r="F37" s="1"/>
      <c r="G37" s="1"/>
      <c r="H37" s="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x14ac:dyDescent="0.25">
      <c r="A38" s="1">
        <f t="shared" si="16"/>
        <v>985.54600000000016</v>
      </c>
      <c r="B38" s="1">
        <f t="shared" si="16"/>
        <v>15656.078054999998</v>
      </c>
      <c r="C38" s="1">
        <f t="shared" si="17"/>
        <v>316530.54477199999</v>
      </c>
      <c r="D38" s="1">
        <f t="shared" si="18"/>
        <v>270270.53522600001</v>
      </c>
      <c r="E38" s="1">
        <f t="shared" si="19"/>
        <v>54237.841923000007</v>
      </c>
      <c r="F38" s="1"/>
      <c r="G38" s="1"/>
      <c r="H38" s="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x14ac:dyDescent="0.25">
      <c r="A39" s="1" t="s">
        <v>45</v>
      </c>
      <c r="B39" s="1"/>
      <c r="C39" s="1"/>
      <c r="D39" s="1"/>
      <c r="E39" s="1"/>
      <c r="F39" s="1" t="s">
        <v>46</v>
      </c>
      <c r="G39" s="1"/>
      <c r="H39" s="1"/>
      <c r="I39" s="4" t="s">
        <v>71</v>
      </c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x14ac:dyDescent="0.25">
      <c r="A40" s="1">
        <f>A20</f>
        <v>10</v>
      </c>
      <c r="B40" s="1">
        <f t="shared" ref="B40:C40" si="20">B20</f>
        <v>95.628999999999976</v>
      </c>
      <c r="C40" s="1">
        <f t="shared" si="20"/>
        <v>678.88599999999997</v>
      </c>
      <c r="D40" s="1">
        <f>C35</f>
        <v>1416.4049999999997</v>
      </c>
      <c r="E40" s="1">
        <f>D35</f>
        <v>985.54600000000016</v>
      </c>
      <c r="F40" s="1">
        <f>MDETERM(A40:D43)</f>
        <v>40772254381701.109</v>
      </c>
      <c r="G40" s="1"/>
      <c r="H40" s="1"/>
      <c r="I40" s="4">
        <f>F40/F20</f>
        <v>0.95983297183644734</v>
      </c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x14ac:dyDescent="0.25">
      <c r="A41" s="1">
        <f t="shared" ref="A41:C43" si="21">A21</f>
        <v>95.628999999999976</v>
      </c>
      <c r="B41" s="1">
        <f t="shared" si="21"/>
        <v>1419.6857210000001</v>
      </c>
      <c r="C41" s="1">
        <f t="shared" si="21"/>
        <v>6637.8201070000014</v>
      </c>
      <c r="D41" s="1">
        <f t="shared" ref="D41:E43" si="22">C36</f>
        <v>20319.980883</v>
      </c>
      <c r="E41" s="1">
        <f t="shared" si="22"/>
        <v>15656.078054999998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>
        <f t="shared" si="21"/>
        <v>678.88599999999997</v>
      </c>
      <c r="B42" s="1">
        <f t="shared" si="21"/>
        <v>6637.8201070000014</v>
      </c>
      <c r="C42" s="1">
        <f t="shared" si="21"/>
        <v>135637.94495</v>
      </c>
      <c r="D42" s="1">
        <f t="shared" si="22"/>
        <v>78295.942980000007</v>
      </c>
      <c r="E42" s="1">
        <f t="shared" si="22"/>
        <v>54237.841923000007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>
        <f t="shared" si="21"/>
        <v>985.54600000000016</v>
      </c>
      <c r="B43" s="1">
        <f t="shared" si="21"/>
        <v>15656.078054999998</v>
      </c>
      <c r="C43" s="1">
        <f t="shared" si="21"/>
        <v>54237.841923000007</v>
      </c>
      <c r="D43" s="1">
        <f t="shared" si="22"/>
        <v>316530.54477199999</v>
      </c>
      <c r="E43" s="1">
        <f t="shared" si="22"/>
        <v>270270.53522600001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2020-04-14T03:43:40Z</dcterms:created>
  <dcterms:modified xsi:type="dcterms:W3CDTF">2020-04-14T06:23:09Z</dcterms:modified>
</cp:coreProperties>
</file>