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AS2331798\Desktop\cptoolsExamFinal\Excel\"/>
    </mc:Choice>
  </mc:AlternateContent>
  <xr:revisionPtr revIDLastSave="0" documentId="13_ncr:1_{59CC8D13-23F8-429E-AF3A-5B9A497F6608}" xr6:coauthVersionLast="47" xr6:coauthVersionMax="47" xr10:uidLastSave="{00000000-0000-0000-0000-000000000000}"/>
  <bookViews>
    <workbookView xWindow="-120" yWindow="-120" windowWidth="29040" windowHeight="15720" activeTab="1" xr2:uid="{8242875C-FF94-482B-BA0B-E247FC2A83F5}"/>
  </bookViews>
  <sheets>
    <sheet name="Employee's Data for DFR Company" sheetId="1" r:id="rId1"/>
    <sheet name="Graph" sheetId="3" r:id="rId2"/>
  </sheets>
  <definedNames>
    <definedName name="_xlnm._FilterDatabase" localSheetId="0" hidden="1">'Employee''s Data for DFR Company'!$A$1:$I$15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1" l="1" a="1"/>
  <c r="C41" i="1" s="1"/>
  <c r="C40" i="1" a="1"/>
  <c r="C40" i="1" s="1"/>
  <c r="C39" i="1" a="1"/>
  <c r="C39" i="1"/>
  <c r="C38" i="1" a="1"/>
  <c r="C38" i="1" s="1"/>
  <c r="C36" i="1" a="1"/>
  <c r="C36" i="1" s="1"/>
  <c r="C37" i="1" a="1"/>
  <c r="C37" i="1" s="1"/>
  <c r="C34" i="1"/>
  <c r="C33" i="1"/>
  <c r="C31" i="1"/>
  <c r="C30" i="1"/>
  <c r="C29" i="1"/>
  <c r="C28" i="1"/>
  <c r="C27" i="1"/>
  <c r="C25" i="1"/>
  <c r="C23" i="1"/>
  <c r="C24" i="1"/>
  <c r="C22" i="1"/>
  <c r="G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<sst xmlns="http://schemas.openxmlformats.org/spreadsheetml/2006/main" count="341" uniqueCount="90">
  <si>
    <t>EEID</t>
  </si>
  <si>
    <t>Full Name</t>
  </si>
  <si>
    <t>Job Title</t>
  </si>
  <si>
    <t>Department</t>
  </si>
  <si>
    <t>Gender</t>
  </si>
  <si>
    <t>Age</t>
  </si>
  <si>
    <t>Annual Salary</t>
  </si>
  <si>
    <t>Country</t>
  </si>
  <si>
    <t>City</t>
  </si>
  <si>
    <t>E02387</t>
  </si>
  <si>
    <t>Emily Davis</t>
  </si>
  <si>
    <t>Sr. Manger</t>
  </si>
  <si>
    <t>IT</t>
  </si>
  <si>
    <t>Female</t>
  </si>
  <si>
    <t>United States</t>
  </si>
  <si>
    <t>Seattle</t>
  </si>
  <si>
    <t>E04105</t>
  </si>
  <si>
    <t>Theodore Dinh</t>
  </si>
  <si>
    <t>Technical Architect</t>
  </si>
  <si>
    <t>Male</t>
  </si>
  <si>
    <t>China</t>
  </si>
  <si>
    <t>Chongqing</t>
  </si>
  <si>
    <t>E02572</t>
  </si>
  <si>
    <t>Luna Sanders</t>
  </si>
  <si>
    <t>Director</t>
  </si>
  <si>
    <t>Finance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</si>
  <si>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</si>
  <si>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</si>
  <si>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</si>
  <si>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</si>
  <si>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</si>
  <si>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</si>
  <si>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</si>
  <si>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</si>
  <si>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</si>
  <si>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</si>
  <si>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</si>
  <si>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</si>
  <si>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</si>
  <si>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</si>
  <si>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</si>
  <si>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</si>
  <si>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</si>
  <si>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</si>
  <si>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</si>
  <si>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</si>
  <si>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</si>
  <si>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</si>
  <si>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</si>
  <si>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</si>
  <si>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</si>
  <si>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</si>
  <si>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</si>
  <si>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</si>
  <si>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</si>
  <si>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</si>
  <si>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</si>
  <si>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</si>
  <si>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</si>
  <si>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</si>
  <si>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</si>
  <si>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</si>
  <si>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</si>
  <si>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6. top earner based on annual salary</t>
  </si>
  <si>
    <t>5. female employees in the IT department</t>
  </si>
  <si>
    <t>4. IT department's Annual salary total</t>
  </si>
  <si>
    <t>3. Count Employees Older Than 50</t>
  </si>
  <si>
    <t xml:space="preserve">2. Avg.Salary : </t>
  </si>
  <si>
    <t>7. Full name and EEID for the youngest and oldest Employee:</t>
  </si>
  <si>
    <t xml:space="preserve">Youngest Emp FullName : </t>
  </si>
  <si>
    <t xml:space="preserve">Youngest Emp EEID : </t>
  </si>
  <si>
    <t>Oldest Emp FullName :</t>
  </si>
  <si>
    <t>Oldest Emp EEID :</t>
  </si>
  <si>
    <t>8. Employees from the United States:</t>
  </si>
  <si>
    <t>9. Average salary based on gender:</t>
  </si>
  <si>
    <t xml:space="preserve">Male Emps : </t>
  </si>
  <si>
    <t xml:space="preserve">Female Emps : </t>
  </si>
  <si>
    <t>10. Name of all managers for each department:</t>
  </si>
  <si>
    <t>Row Labels</t>
  </si>
  <si>
    <t>Grand Total</t>
  </si>
  <si>
    <t>Count of Gender</t>
  </si>
  <si>
    <t>Sum of Annual Salary</t>
  </si>
  <si>
    <t>Sum of Age</t>
  </si>
  <si>
    <t>Count of City</t>
  </si>
  <si>
    <t>Count of EEID</t>
  </si>
  <si>
    <t>Count of Full Name</t>
  </si>
  <si>
    <t>Count of Job Title</t>
  </si>
  <si>
    <t>Graph For Genders</t>
  </si>
  <si>
    <t>Graph For Country Results</t>
  </si>
  <si>
    <t>Graph For Country Based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</si>
</sst>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6" fontId="0" fillId="0" borderId="0" xfId="0" applyNumberFormat="1"/>
    <xf numFmtId="44" fontId="0" fillId="0" borderId="0" xfId="1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44" fontId="0" fillId="0" borderId="0" xfId="1" applyFon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2" fillId="2" borderId="0" xfId="0" applyFont="1" applyFill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6" fontId="0" fillId="0" borderId="0" xfId="0" applyNumberFormat="1" applyAlignment="1">
      <alignment horizontal="left" indent="5"/>
    </xf>
    <xf numFmtId="0" fontId="0" fillId="0" borderId="0" xfId="0" applyAlignment="1">
      <alignment horizontal="left" indent="6"/>
    </xf>
    <xf numFmtId="0" fontId="0" fillId="0" borderId="0" xfId="0" applyAlignment="1">
      <alignment horizontal="left" indent="7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[Final_Exam_Excel.xlsx]Graph!PivotTable11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Graph!$N$16</c:f>
              <c:strCache>
                <c:ptCount val="1"/>
                <c:pt idx="0">
                  <c:v>Count of EEID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Graph!$M$17:$M$129</c:f>
              <c:multiLvlStrCache>
                <c:ptCount val="14"/>
                <c:lvl>
                  <c:pt idx="0">
                    <c:v>Male</c:v>
                  </c:pt>
                  <c:pt idx="1">
                    <c:v>Female</c:v>
                  </c:pt>
                  <c:pt idx="2">
                    <c:v>Male</c:v>
                  </c:pt>
                  <c:pt idx="3">
                    <c:v>Female</c:v>
                  </c:pt>
                  <c:pt idx="4">
                    <c:v>Male</c:v>
                  </c:pt>
                  <c:pt idx="5">
                    <c:v>Female</c:v>
                  </c:pt>
                  <c:pt idx="6">
                    <c:v>Female</c:v>
                  </c:pt>
                  <c:pt idx="7">
                    <c:v>Female</c:v>
                  </c:pt>
                  <c:pt idx="8">
                    <c:v>Female</c:v>
                  </c:pt>
                  <c:pt idx="9">
                    <c:v>Female</c:v>
                  </c:pt>
                  <c:pt idx="10">
                    <c:v>Male</c:v>
                  </c:pt>
                  <c:pt idx="11">
                    <c:v>Female</c:v>
                  </c:pt>
                  <c:pt idx="12">
                    <c:v>Male</c:v>
                  </c:pt>
                  <c:pt idx="13">
                    <c:v>Male</c:v>
                  </c:pt>
                </c:lvl>
                <c:lvl>
                  <c:pt idx="0">
                    <c:v>Austin</c:v>
                  </c:pt>
                  <c:pt idx="1">
                    <c:v>Miami</c:v>
                  </c:pt>
                  <c:pt idx="2">
                    <c:v>Chongqing</c:v>
                  </c:pt>
                  <c:pt idx="3">
                    <c:v>Phoenix</c:v>
                  </c:pt>
                  <c:pt idx="4">
                    <c:v>Phoenix</c:v>
                  </c:pt>
                  <c:pt idx="5">
                    <c:v>Seattle</c:v>
                  </c:pt>
                  <c:pt idx="6">
                    <c:v>Chicago</c:v>
                  </c:pt>
                  <c:pt idx="7">
                    <c:v>Chicago</c:v>
                  </c:pt>
                  <c:pt idx="8">
                    <c:v>Seattle</c:v>
                  </c:pt>
                  <c:pt idx="9">
                    <c:v>Chicago</c:v>
                  </c:pt>
                  <c:pt idx="10">
                    <c:v>Chongqing</c:v>
                  </c:pt>
                  <c:pt idx="11">
                    <c:v>Shanghai</c:v>
                  </c:pt>
                  <c:pt idx="12">
                    <c:v>Miami</c:v>
                  </c:pt>
                  <c:pt idx="13">
                    <c:v>Austin</c:v>
                  </c:pt>
                </c:lvl>
                <c:lvl>
                  <c:pt idx="0">
                    <c:v>$105,086</c:v>
                  </c:pt>
                  <c:pt idx="1">
                    <c:v>$157,333</c:v>
                  </c:pt>
                  <c:pt idx="2">
                    <c:v>$50,994</c:v>
                  </c:pt>
                  <c:pt idx="3">
                    <c:v>$119,746</c:v>
                  </c:pt>
                  <c:pt idx="4">
                    <c:v>$95,409</c:v>
                  </c:pt>
                  <c:pt idx="5">
                    <c:v>$141,604</c:v>
                  </c:pt>
                  <c:pt idx="6">
                    <c:v>$163,099</c:v>
                  </c:pt>
                  <c:pt idx="7">
                    <c:v>$84,913</c:v>
                  </c:pt>
                  <c:pt idx="8">
                    <c:v>$109,851</c:v>
                  </c:pt>
                  <c:pt idx="9">
                    <c:v>$77,203</c:v>
                  </c:pt>
                  <c:pt idx="10">
                    <c:v>$99,975</c:v>
                  </c:pt>
                  <c:pt idx="11">
                    <c:v>$146,742</c:v>
                  </c:pt>
                  <c:pt idx="12">
                    <c:v>$41,336</c:v>
                  </c:pt>
                  <c:pt idx="13">
                    <c:v>$113,527</c:v>
                  </c:pt>
                </c:lvl>
                <c:lvl>
                  <c:pt idx="0">
                    <c:v>59</c:v>
                  </c:pt>
                  <c:pt idx="1">
                    <c:v>36</c:v>
                  </c:pt>
                  <c:pt idx="2">
                    <c:v>57</c:v>
                  </c:pt>
                  <c:pt idx="3">
                    <c:v>27</c:v>
                  </c:pt>
                  <c:pt idx="4">
                    <c:v>55</c:v>
                  </c:pt>
                  <c:pt idx="5">
                    <c:v>55</c:v>
                  </c:pt>
                  <c:pt idx="6">
                    <c:v>50</c:v>
                  </c:pt>
                  <c:pt idx="7">
                    <c:v>26</c:v>
                  </c:pt>
                  <c:pt idx="8">
                    <c:v>27</c:v>
                  </c:pt>
                  <c:pt idx="9">
                    <c:v>34</c:v>
                  </c:pt>
                  <c:pt idx="10">
                    <c:v>59</c:v>
                  </c:pt>
                  <c:pt idx="11">
                    <c:v>51</c:v>
                  </c:pt>
                  <c:pt idx="12">
                    <c:v>25</c:v>
                  </c:pt>
                  <c:pt idx="13">
                    <c:v>29</c:v>
                  </c:pt>
                </c:lvl>
                <c:lvl>
                  <c:pt idx="0">
                    <c:v>Human Resources</c:v>
                  </c:pt>
                  <c:pt idx="1">
                    <c:v>Human Resources</c:v>
                  </c:pt>
                  <c:pt idx="2">
                    <c:v>Sales</c:v>
                  </c:pt>
                  <c:pt idx="3">
                    <c:v>IT</c:v>
                  </c:pt>
                  <c:pt idx="4">
                    <c:v>Finance</c:v>
                  </c:pt>
                  <c:pt idx="5">
                    <c:v>IT</c:v>
                  </c:pt>
                  <c:pt idx="6">
                    <c:v>Finance</c:v>
                  </c:pt>
                  <c:pt idx="7">
                    <c:v>IT</c:v>
                  </c:pt>
                  <c:pt idx="8">
                    <c:v>Engineering</c:v>
                  </c:pt>
                  <c:pt idx="9">
                    <c:v>Finance</c:v>
                  </c:pt>
                  <c:pt idx="10">
                    <c:v>IT</c:v>
                  </c:pt>
                  <c:pt idx="11">
                    <c:v>Finance</c:v>
                  </c:pt>
                  <c:pt idx="12">
                    <c:v>Finance</c:v>
                  </c:pt>
                  <c:pt idx="13">
                    <c:v>Accounting</c:v>
                  </c:pt>
                </c:lvl>
                <c:lvl>
                  <c:pt idx="0">
                    <c:v>Manager</c:v>
                  </c:pt>
                  <c:pt idx="1">
                    <c:v>Sr. Manger</c:v>
                  </c:pt>
                  <c:pt idx="2">
                    <c:v>Account Representative</c:v>
                  </c:pt>
                  <c:pt idx="3">
                    <c:v>Manager</c:v>
                  </c:pt>
                  <c:pt idx="4">
                    <c:v>Sr. Analyst</c:v>
                  </c:pt>
                  <c:pt idx="5">
                    <c:v>Sr. Manger</c:v>
                  </c:pt>
                  <c:pt idx="6">
                    <c:v>Director</c:v>
                  </c:pt>
                  <c:pt idx="7">
                    <c:v>Computer Systems Manager</c:v>
                  </c:pt>
                  <c:pt idx="8">
                    <c:v>Controls Engineer</c:v>
                  </c:pt>
                  <c:pt idx="9">
                    <c:v>Sr. Analyst</c:v>
                  </c:pt>
                  <c:pt idx="10">
                    <c:v>Technical Architect</c:v>
                  </c:pt>
                  <c:pt idx="11">
                    <c:v>Sr. Manger</c:v>
                  </c:pt>
                  <c:pt idx="12">
                    <c:v>Analyst</c:v>
                  </c:pt>
                  <c:pt idx="13">
                    <c:v>Manager</c:v>
                  </c:pt>
                </c:lvl>
                <c:lvl>
                  <c:pt idx="0">
                    <c:v>Eli Jones</c:v>
                  </c:pt>
                  <c:pt idx="1">
                    <c:v>Savannah Ali</c:v>
                  </c:pt>
                  <c:pt idx="2">
                    <c:v>Joshua Gupta</c:v>
                  </c:pt>
                  <c:pt idx="3">
                    <c:v>Ruby Barnes</c:v>
                  </c:pt>
                  <c:pt idx="4">
                    <c:v>Austin Vo</c:v>
                  </c:pt>
                  <c:pt idx="5">
                    <c:v>Emily Davis</c:v>
                  </c:pt>
                  <c:pt idx="6">
                    <c:v>Luna Sanders</c:v>
                  </c:pt>
                  <c:pt idx="7">
                    <c:v>Penelope Jordan</c:v>
                  </c:pt>
                  <c:pt idx="8">
                    <c:v>Camila Rogers</c:v>
                  </c:pt>
                  <c:pt idx="9">
                    <c:v>Madeline Walker</c:v>
                  </c:pt>
                  <c:pt idx="10">
                    <c:v>Theodore Dinh</c:v>
                  </c:pt>
                  <c:pt idx="11">
                    <c:v>Everleigh Ng</c:v>
                  </c:pt>
                  <c:pt idx="12">
                    <c:v>Luke Martin</c:v>
                  </c:pt>
                  <c:pt idx="13">
                    <c:v>Easton Bailey</c:v>
                  </c:pt>
                </c:lvl>
                <c:lvl>
                  <c:pt idx="0">
                    <c:v>E00530</c:v>
                  </c:pt>
                  <c:pt idx="1">
                    <c:v>E00591</c:v>
                  </c:pt>
                  <c:pt idx="2">
                    <c:v>E00644</c:v>
                  </c:pt>
                  <c:pt idx="3">
                    <c:v>E01550</c:v>
                  </c:pt>
                  <c:pt idx="4">
                    <c:v>E01639</c:v>
                  </c:pt>
                  <c:pt idx="5">
                    <c:v>E02387</c:v>
                  </c:pt>
                  <c:pt idx="6">
                    <c:v>E02572</c:v>
                  </c:pt>
                  <c:pt idx="7">
                    <c:v>E02832</c:v>
                  </c:pt>
                  <c:pt idx="8">
                    <c:v>E03344</c:v>
                  </c:pt>
                  <c:pt idx="9">
                    <c:v>E03838</c:v>
                  </c:pt>
                  <c:pt idx="10">
                    <c:v>E04105</c:v>
                  </c:pt>
                  <c:pt idx="11">
                    <c:v>E04239</c:v>
                  </c:pt>
                  <c:pt idx="12">
                    <c:v>E04332</c:v>
                  </c:pt>
                  <c:pt idx="13">
                    <c:v>E04533</c:v>
                  </c:pt>
                </c:lvl>
              </c:multiLvlStrCache>
            </c:multiLvlStrRef>
          </c:cat>
          <c:val>
            <c:numRef>
              <c:f>Graph!$N$17:$N$129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C8-4EF4-AD35-3CFD76C2E284}"/>
            </c:ext>
          </c:extLst>
        </c:ser>
        <c:ser>
          <c:idx val="1"/>
          <c:order val="1"/>
          <c:tx>
            <c:strRef>
              <c:f>Graph!$O$16</c:f>
              <c:strCache>
                <c:ptCount val="1"/>
                <c:pt idx="0">
                  <c:v>Count of Full Name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Graph!$M$17:$M$129</c:f>
              <c:multiLvlStrCache>
                <c:ptCount val="14"/>
                <c:lvl>
                  <c:pt idx="0">
                    <c:v>Male</c:v>
                  </c:pt>
                  <c:pt idx="1">
                    <c:v>Female</c:v>
                  </c:pt>
                  <c:pt idx="2">
                    <c:v>Male</c:v>
                  </c:pt>
                  <c:pt idx="3">
                    <c:v>Female</c:v>
                  </c:pt>
                  <c:pt idx="4">
                    <c:v>Male</c:v>
                  </c:pt>
                  <c:pt idx="5">
                    <c:v>Female</c:v>
                  </c:pt>
                  <c:pt idx="6">
                    <c:v>Female</c:v>
                  </c:pt>
                  <c:pt idx="7">
                    <c:v>Female</c:v>
                  </c:pt>
                  <c:pt idx="8">
                    <c:v>Female</c:v>
                  </c:pt>
                  <c:pt idx="9">
                    <c:v>Female</c:v>
                  </c:pt>
                  <c:pt idx="10">
                    <c:v>Male</c:v>
                  </c:pt>
                  <c:pt idx="11">
                    <c:v>Female</c:v>
                  </c:pt>
                  <c:pt idx="12">
                    <c:v>Male</c:v>
                  </c:pt>
                  <c:pt idx="13">
                    <c:v>Male</c:v>
                  </c:pt>
                </c:lvl>
                <c:lvl>
                  <c:pt idx="0">
                    <c:v>Austin</c:v>
                  </c:pt>
                  <c:pt idx="1">
                    <c:v>Miami</c:v>
                  </c:pt>
                  <c:pt idx="2">
                    <c:v>Chongqing</c:v>
                  </c:pt>
                  <c:pt idx="3">
                    <c:v>Phoenix</c:v>
                  </c:pt>
                  <c:pt idx="4">
                    <c:v>Phoenix</c:v>
                  </c:pt>
                  <c:pt idx="5">
                    <c:v>Seattle</c:v>
                  </c:pt>
                  <c:pt idx="6">
                    <c:v>Chicago</c:v>
                  </c:pt>
                  <c:pt idx="7">
                    <c:v>Chicago</c:v>
                  </c:pt>
                  <c:pt idx="8">
                    <c:v>Seattle</c:v>
                  </c:pt>
                  <c:pt idx="9">
                    <c:v>Chicago</c:v>
                  </c:pt>
                  <c:pt idx="10">
                    <c:v>Chongqing</c:v>
                  </c:pt>
                  <c:pt idx="11">
                    <c:v>Shanghai</c:v>
                  </c:pt>
                  <c:pt idx="12">
                    <c:v>Miami</c:v>
                  </c:pt>
                  <c:pt idx="13">
                    <c:v>Austin</c:v>
                  </c:pt>
                </c:lvl>
                <c:lvl>
                  <c:pt idx="0">
                    <c:v>$105,086</c:v>
                  </c:pt>
                  <c:pt idx="1">
                    <c:v>$157,333</c:v>
                  </c:pt>
                  <c:pt idx="2">
                    <c:v>$50,994</c:v>
                  </c:pt>
                  <c:pt idx="3">
                    <c:v>$119,746</c:v>
                  </c:pt>
                  <c:pt idx="4">
                    <c:v>$95,409</c:v>
                  </c:pt>
                  <c:pt idx="5">
                    <c:v>$141,604</c:v>
                  </c:pt>
                  <c:pt idx="6">
                    <c:v>$163,099</c:v>
                  </c:pt>
                  <c:pt idx="7">
                    <c:v>$84,913</c:v>
                  </c:pt>
                  <c:pt idx="8">
                    <c:v>$109,851</c:v>
                  </c:pt>
                  <c:pt idx="9">
                    <c:v>$77,203</c:v>
                  </c:pt>
                  <c:pt idx="10">
                    <c:v>$99,975</c:v>
                  </c:pt>
                  <c:pt idx="11">
                    <c:v>$146,742</c:v>
                  </c:pt>
                  <c:pt idx="12">
                    <c:v>$41,336</c:v>
                  </c:pt>
                  <c:pt idx="13">
                    <c:v>$113,527</c:v>
                  </c:pt>
                </c:lvl>
                <c:lvl>
                  <c:pt idx="0">
                    <c:v>59</c:v>
                  </c:pt>
                  <c:pt idx="1">
                    <c:v>36</c:v>
                  </c:pt>
                  <c:pt idx="2">
                    <c:v>57</c:v>
                  </c:pt>
                  <c:pt idx="3">
                    <c:v>27</c:v>
                  </c:pt>
                  <c:pt idx="4">
                    <c:v>55</c:v>
                  </c:pt>
                  <c:pt idx="5">
                    <c:v>55</c:v>
                  </c:pt>
                  <c:pt idx="6">
                    <c:v>50</c:v>
                  </c:pt>
                  <c:pt idx="7">
                    <c:v>26</c:v>
                  </c:pt>
                  <c:pt idx="8">
                    <c:v>27</c:v>
                  </c:pt>
                  <c:pt idx="9">
                    <c:v>34</c:v>
                  </c:pt>
                  <c:pt idx="10">
                    <c:v>59</c:v>
                  </c:pt>
                  <c:pt idx="11">
                    <c:v>51</c:v>
                  </c:pt>
                  <c:pt idx="12">
                    <c:v>25</c:v>
                  </c:pt>
                  <c:pt idx="13">
                    <c:v>29</c:v>
                  </c:pt>
                </c:lvl>
                <c:lvl>
                  <c:pt idx="0">
                    <c:v>Human Resources</c:v>
                  </c:pt>
                  <c:pt idx="1">
                    <c:v>Human Resources</c:v>
                  </c:pt>
                  <c:pt idx="2">
                    <c:v>Sales</c:v>
                  </c:pt>
                  <c:pt idx="3">
                    <c:v>IT</c:v>
                  </c:pt>
                  <c:pt idx="4">
                    <c:v>Finance</c:v>
                  </c:pt>
                  <c:pt idx="5">
                    <c:v>IT</c:v>
                  </c:pt>
                  <c:pt idx="6">
                    <c:v>Finance</c:v>
                  </c:pt>
                  <c:pt idx="7">
                    <c:v>IT</c:v>
                  </c:pt>
                  <c:pt idx="8">
                    <c:v>Engineering</c:v>
                  </c:pt>
                  <c:pt idx="9">
                    <c:v>Finance</c:v>
                  </c:pt>
                  <c:pt idx="10">
                    <c:v>IT</c:v>
                  </c:pt>
                  <c:pt idx="11">
                    <c:v>Finance</c:v>
                  </c:pt>
                  <c:pt idx="12">
                    <c:v>Finance</c:v>
                  </c:pt>
                  <c:pt idx="13">
                    <c:v>Accounting</c:v>
                  </c:pt>
                </c:lvl>
                <c:lvl>
                  <c:pt idx="0">
                    <c:v>Manager</c:v>
                  </c:pt>
                  <c:pt idx="1">
                    <c:v>Sr. Manger</c:v>
                  </c:pt>
                  <c:pt idx="2">
                    <c:v>Account Representative</c:v>
                  </c:pt>
                  <c:pt idx="3">
                    <c:v>Manager</c:v>
                  </c:pt>
                  <c:pt idx="4">
                    <c:v>Sr. Analyst</c:v>
                  </c:pt>
                  <c:pt idx="5">
                    <c:v>Sr. Manger</c:v>
                  </c:pt>
                  <c:pt idx="6">
                    <c:v>Director</c:v>
                  </c:pt>
                  <c:pt idx="7">
                    <c:v>Computer Systems Manager</c:v>
                  </c:pt>
                  <c:pt idx="8">
                    <c:v>Controls Engineer</c:v>
                  </c:pt>
                  <c:pt idx="9">
                    <c:v>Sr. Analyst</c:v>
                  </c:pt>
                  <c:pt idx="10">
                    <c:v>Technical Architect</c:v>
                  </c:pt>
                  <c:pt idx="11">
                    <c:v>Sr. Manger</c:v>
                  </c:pt>
                  <c:pt idx="12">
                    <c:v>Analyst</c:v>
                  </c:pt>
                  <c:pt idx="13">
                    <c:v>Manager</c:v>
                  </c:pt>
                </c:lvl>
                <c:lvl>
                  <c:pt idx="0">
                    <c:v>Eli Jones</c:v>
                  </c:pt>
                  <c:pt idx="1">
                    <c:v>Savannah Ali</c:v>
                  </c:pt>
                  <c:pt idx="2">
                    <c:v>Joshua Gupta</c:v>
                  </c:pt>
                  <c:pt idx="3">
                    <c:v>Ruby Barnes</c:v>
                  </c:pt>
                  <c:pt idx="4">
                    <c:v>Austin Vo</c:v>
                  </c:pt>
                  <c:pt idx="5">
                    <c:v>Emily Davis</c:v>
                  </c:pt>
                  <c:pt idx="6">
                    <c:v>Luna Sanders</c:v>
                  </c:pt>
                  <c:pt idx="7">
                    <c:v>Penelope Jordan</c:v>
                  </c:pt>
                  <c:pt idx="8">
                    <c:v>Camila Rogers</c:v>
                  </c:pt>
                  <c:pt idx="9">
                    <c:v>Madeline Walker</c:v>
                  </c:pt>
                  <c:pt idx="10">
                    <c:v>Theodore Dinh</c:v>
                  </c:pt>
                  <c:pt idx="11">
                    <c:v>Everleigh Ng</c:v>
                  </c:pt>
                  <c:pt idx="12">
                    <c:v>Luke Martin</c:v>
                  </c:pt>
                  <c:pt idx="13">
                    <c:v>Easton Bailey</c:v>
                  </c:pt>
                </c:lvl>
                <c:lvl>
                  <c:pt idx="0">
                    <c:v>E00530</c:v>
                  </c:pt>
                  <c:pt idx="1">
                    <c:v>E00591</c:v>
                  </c:pt>
                  <c:pt idx="2">
                    <c:v>E00644</c:v>
                  </c:pt>
                  <c:pt idx="3">
                    <c:v>E01550</c:v>
                  </c:pt>
                  <c:pt idx="4">
                    <c:v>E01639</c:v>
                  </c:pt>
                  <c:pt idx="5">
                    <c:v>E02387</c:v>
                  </c:pt>
                  <c:pt idx="6">
                    <c:v>E02572</c:v>
                  </c:pt>
                  <c:pt idx="7">
                    <c:v>E02832</c:v>
                  </c:pt>
                  <c:pt idx="8">
                    <c:v>E03344</c:v>
                  </c:pt>
                  <c:pt idx="9">
                    <c:v>E03838</c:v>
                  </c:pt>
                  <c:pt idx="10">
                    <c:v>E04105</c:v>
                  </c:pt>
                  <c:pt idx="11">
                    <c:v>E04239</c:v>
                  </c:pt>
                  <c:pt idx="12">
                    <c:v>E04332</c:v>
                  </c:pt>
                  <c:pt idx="13">
                    <c:v>E04533</c:v>
                  </c:pt>
                </c:lvl>
              </c:multiLvlStrCache>
            </c:multiLvlStrRef>
          </c:cat>
          <c:val>
            <c:numRef>
              <c:f>Graph!$O$17:$O$129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C8-4EF4-AD35-3CFD76C2E284}"/>
            </c:ext>
          </c:extLst>
        </c:ser>
        <c:ser>
          <c:idx val="2"/>
          <c:order val="2"/>
          <c:tx>
            <c:strRef>
              <c:f>Graph!$P$16</c:f>
              <c:strCache>
                <c:ptCount val="1"/>
                <c:pt idx="0">
                  <c:v>Count of Job Title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Graph!$M$17:$M$129</c:f>
              <c:multiLvlStrCache>
                <c:ptCount val="14"/>
                <c:lvl>
                  <c:pt idx="0">
                    <c:v>Male</c:v>
                  </c:pt>
                  <c:pt idx="1">
                    <c:v>Female</c:v>
                  </c:pt>
                  <c:pt idx="2">
                    <c:v>Male</c:v>
                  </c:pt>
                  <c:pt idx="3">
                    <c:v>Female</c:v>
                  </c:pt>
                  <c:pt idx="4">
                    <c:v>Male</c:v>
                  </c:pt>
                  <c:pt idx="5">
                    <c:v>Female</c:v>
                  </c:pt>
                  <c:pt idx="6">
                    <c:v>Female</c:v>
                  </c:pt>
                  <c:pt idx="7">
                    <c:v>Female</c:v>
                  </c:pt>
                  <c:pt idx="8">
                    <c:v>Female</c:v>
                  </c:pt>
                  <c:pt idx="9">
                    <c:v>Female</c:v>
                  </c:pt>
                  <c:pt idx="10">
                    <c:v>Male</c:v>
                  </c:pt>
                  <c:pt idx="11">
                    <c:v>Female</c:v>
                  </c:pt>
                  <c:pt idx="12">
                    <c:v>Male</c:v>
                  </c:pt>
                  <c:pt idx="13">
                    <c:v>Male</c:v>
                  </c:pt>
                </c:lvl>
                <c:lvl>
                  <c:pt idx="0">
                    <c:v>Austin</c:v>
                  </c:pt>
                  <c:pt idx="1">
                    <c:v>Miami</c:v>
                  </c:pt>
                  <c:pt idx="2">
                    <c:v>Chongqing</c:v>
                  </c:pt>
                  <c:pt idx="3">
                    <c:v>Phoenix</c:v>
                  </c:pt>
                  <c:pt idx="4">
                    <c:v>Phoenix</c:v>
                  </c:pt>
                  <c:pt idx="5">
                    <c:v>Seattle</c:v>
                  </c:pt>
                  <c:pt idx="6">
                    <c:v>Chicago</c:v>
                  </c:pt>
                  <c:pt idx="7">
                    <c:v>Chicago</c:v>
                  </c:pt>
                  <c:pt idx="8">
                    <c:v>Seattle</c:v>
                  </c:pt>
                  <c:pt idx="9">
                    <c:v>Chicago</c:v>
                  </c:pt>
                  <c:pt idx="10">
                    <c:v>Chongqing</c:v>
                  </c:pt>
                  <c:pt idx="11">
                    <c:v>Shanghai</c:v>
                  </c:pt>
                  <c:pt idx="12">
                    <c:v>Miami</c:v>
                  </c:pt>
                  <c:pt idx="13">
                    <c:v>Austin</c:v>
                  </c:pt>
                </c:lvl>
                <c:lvl>
                  <c:pt idx="0">
                    <c:v>$105,086</c:v>
                  </c:pt>
                  <c:pt idx="1">
                    <c:v>$157,333</c:v>
                  </c:pt>
                  <c:pt idx="2">
                    <c:v>$50,994</c:v>
                  </c:pt>
                  <c:pt idx="3">
                    <c:v>$119,746</c:v>
                  </c:pt>
                  <c:pt idx="4">
                    <c:v>$95,409</c:v>
                  </c:pt>
                  <c:pt idx="5">
                    <c:v>$141,604</c:v>
                  </c:pt>
                  <c:pt idx="6">
                    <c:v>$163,099</c:v>
                  </c:pt>
                  <c:pt idx="7">
                    <c:v>$84,913</c:v>
                  </c:pt>
                  <c:pt idx="8">
                    <c:v>$109,851</c:v>
                  </c:pt>
                  <c:pt idx="9">
                    <c:v>$77,203</c:v>
                  </c:pt>
                  <c:pt idx="10">
                    <c:v>$99,975</c:v>
                  </c:pt>
                  <c:pt idx="11">
                    <c:v>$146,742</c:v>
                  </c:pt>
                  <c:pt idx="12">
                    <c:v>$41,336</c:v>
                  </c:pt>
                  <c:pt idx="13">
                    <c:v>$113,527</c:v>
                  </c:pt>
                </c:lvl>
                <c:lvl>
                  <c:pt idx="0">
                    <c:v>59</c:v>
                  </c:pt>
                  <c:pt idx="1">
                    <c:v>36</c:v>
                  </c:pt>
                  <c:pt idx="2">
                    <c:v>57</c:v>
                  </c:pt>
                  <c:pt idx="3">
                    <c:v>27</c:v>
                  </c:pt>
                  <c:pt idx="4">
                    <c:v>55</c:v>
                  </c:pt>
                  <c:pt idx="5">
                    <c:v>55</c:v>
                  </c:pt>
                  <c:pt idx="6">
                    <c:v>50</c:v>
                  </c:pt>
                  <c:pt idx="7">
                    <c:v>26</c:v>
                  </c:pt>
                  <c:pt idx="8">
                    <c:v>27</c:v>
                  </c:pt>
                  <c:pt idx="9">
                    <c:v>34</c:v>
                  </c:pt>
                  <c:pt idx="10">
                    <c:v>59</c:v>
                  </c:pt>
                  <c:pt idx="11">
                    <c:v>51</c:v>
                  </c:pt>
                  <c:pt idx="12">
                    <c:v>25</c:v>
                  </c:pt>
                  <c:pt idx="13">
                    <c:v>29</c:v>
                  </c:pt>
                </c:lvl>
                <c:lvl>
                  <c:pt idx="0">
                    <c:v>Human Resources</c:v>
                  </c:pt>
                  <c:pt idx="1">
                    <c:v>Human Resources</c:v>
                  </c:pt>
                  <c:pt idx="2">
                    <c:v>Sales</c:v>
                  </c:pt>
                  <c:pt idx="3">
                    <c:v>IT</c:v>
                  </c:pt>
                  <c:pt idx="4">
                    <c:v>Finance</c:v>
                  </c:pt>
                  <c:pt idx="5">
                    <c:v>IT</c:v>
                  </c:pt>
                  <c:pt idx="6">
                    <c:v>Finance</c:v>
                  </c:pt>
                  <c:pt idx="7">
                    <c:v>IT</c:v>
                  </c:pt>
                  <c:pt idx="8">
                    <c:v>Engineering</c:v>
                  </c:pt>
                  <c:pt idx="9">
                    <c:v>Finance</c:v>
                  </c:pt>
                  <c:pt idx="10">
                    <c:v>IT</c:v>
                  </c:pt>
                  <c:pt idx="11">
                    <c:v>Finance</c:v>
                  </c:pt>
                  <c:pt idx="12">
                    <c:v>Finance</c:v>
                  </c:pt>
                  <c:pt idx="13">
                    <c:v>Accounting</c:v>
                  </c:pt>
                </c:lvl>
                <c:lvl>
                  <c:pt idx="0">
                    <c:v>Manager</c:v>
                  </c:pt>
                  <c:pt idx="1">
                    <c:v>Sr. Manger</c:v>
                  </c:pt>
                  <c:pt idx="2">
                    <c:v>Account Representative</c:v>
                  </c:pt>
                  <c:pt idx="3">
                    <c:v>Manager</c:v>
                  </c:pt>
                  <c:pt idx="4">
                    <c:v>Sr. Analyst</c:v>
                  </c:pt>
                  <c:pt idx="5">
                    <c:v>Sr. Manger</c:v>
                  </c:pt>
                  <c:pt idx="6">
                    <c:v>Director</c:v>
                  </c:pt>
                  <c:pt idx="7">
                    <c:v>Computer Systems Manager</c:v>
                  </c:pt>
                  <c:pt idx="8">
                    <c:v>Controls Engineer</c:v>
                  </c:pt>
                  <c:pt idx="9">
                    <c:v>Sr. Analyst</c:v>
                  </c:pt>
                  <c:pt idx="10">
                    <c:v>Technical Architect</c:v>
                  </c:pt>
                  <c:pt idx="11">
                    <c:v>Sr. Manger</c:v>
                  </c:pt>
                  <c:pt idx="12">
                    <c:v>Analyst</c:v>
                  </c:pt>
                  <c:pt idx="13">
                    <c:v>Manager</c:v>
                  </c:pt>
                </c:lvl>
                <c:lvl>
                  <c:pt idx="0">
                    <c:v>Eli Jones</c:v>
                  </c:pt>
                  <c:pt idx="1">
                    <c:v>Savannah Ali</c:v>
                  </c:pt>
                  <c:pt idx="2">
                    <c:v>Joshua Gupta</c:v>
                  </c:pt>
                  <c:pt idx="3">
                    <c:v>Ruby Barnes</c:v>
                  </c:pt>
                  <c:pt idx="4">
                    <c:v>Austin Vo</c:v>
                  </c:pt>
                  <c:pt idx="5">
                    <c:v>Emily Davis</c:v>
                  </c:pt>
                  <c:pt idx="6">
                    <c:v>Luna Sanders</c:v>
                  </c:pt>
                  <c:pt idx="7">
                    <c:v>Penelope Jordan</c:v>
                  </c:pt>
                  <c:pt idx="8">
                    <c:v>Camila Rogers</c:v>
                  </c:pt>
                  <c:pt idx="9">
                    <c:v>Madeline Walker</c:v>
                  </c:pt>
                  <c:pt idx="10">
                    <c:v>Theodore Dinh</c:v>
                  </c:pt>
                  <c:pt idx="11">
                    <c:v>Everleigh Ng</c:v>
                  </c:pt>
                  <c:pt idx="12">
                    <c:v>Luke Martin</c:v>
                  </c:pt>
                  <c:pt idx="13">
                    <c:v>Easton Bailey</c:v>
                  </c:pt>
                </c:lvl>
                <c:lvl>
                  <c:pt idx="0">
                    <c:v>E00530</c:v>
                  </c:pt>
                  <c:pt idx="1">
                    <c:v>E00591</c:v>
                  </c:pt>
                  <c:pt idx="2">
                    <c:v>E00644</c:v>
                  </c:pt>
                  <c:pt idx="3">
                    <c:v>E01550</c:v>
                  </c:pt>
                  <c:pt idx="4">
                    <c:v>E01639</c:v>
                  </c:pt>
                  <c:pt idx="5">
                    <c:v>E02387</c:v>
                  </c:pt>
                  <c:pt idx="6">
                    <c:v>E02572</c:v>
                  </c:pt>
                  <c:pt idx="7">
                    <c:v>E02832</c:v>
                  </c:pt>
                  <c:pt idx="8">
                    <c:v>E03344</c:v>
                  </c:pt>
                  <c:pt idx="9">
                    <c:v>E03838</c:v>
                  </c:pt>
                  <c:pt idx="10">
                    <c:v>E04105</c:v>
                  </c:pt>
                  <c:pt idx="11">
                    <c:v>E04239</c:v>
                  </c:pt>
                  <c:pt idx="12">
                    <c:v>E04332</c:v>
                  </c:pt>
                  <c:pt idx="13">
                    <c:v>E04533</c:v>
                  </c:pt>
                </c:lvl>
              </c:multiLvlStrCache>
            </c:multiLvlStrRef>
          </c:cat>
          <c:val>
            <c:numRef>
              <c:f>Graph!$P$17:$P$129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C8-4EF4-AD35-3CFD76C2E284}"/>
            </c:ext>
          </c:extLst>
        </c:ser>
        <c:ser>
          <c:idx val="3"/>
          <c:order val="3"/>
          <c:tx>
            <c:strRef>
              <c:f>Graph!$Q$16</c:f>
              <c:strCache>
                <c:ptCount val="1"/>
                <c:pt idx="0">
                  <c:v>Count of Gender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Graph!$M$17:$M$129</c:f>
              <c:multiLvlStrCache>
                <c:ptCount val="14"/>
                <c:lvl>
                  <c:pt idx="0">
                    <c:v>Male</c:v>
                  </c:pt>
                  <c:pt idx="1">
                    <c:v>Female</c:v>
                  </c:pt>
                  <c:pt idx="2">
                    <c:v>Male</c:v>
                  </c:pt>
                  <c:pt idx="3">
                    <c:v>Female</c:v>
                  </c:pt>
                  <c:pt idx="4">
                    <c:v>Male</c:v>
                  </c:pt>
                  <c:pt idx="5">
                    <c:v>Female</c:v>
                  </c:pt>
                  <c:pt idx="6">
                    <c:v>Female</c:v>
                  </c:pt>
                  <c:pt idx="7">
                    <c:v>Female</c:v>
                  </c:pt>
                  <c:pt idx="8">
                    <c:v>Female</c:v>
                  </c:pt>
                  <c:pt idx="9">
                    <c:v>Female</c:v>
                  </c:pt>
                  <c:pt idx="10">
                    <c:v>Male</c:v>
                  </c:pt>
                  <c:pt idx="11">
                    <c:v>Female</c:v>
                  </c:pt>
                  <c:pt idx="12">
                    <c:v>Male</c:v>
                  </c:pt>
                  <c:pt idx="13">
                    <c:v>Male</c:v>
                  </c:pt>
                </c:lvl>
                <c:lvl>
                  <c:pt idx="0">
                    <c:v>Austin</c:v>
                  </c:pt>
                  <c:pt idx="1">
                    <c:v>Miami</c:v>
                  </c:pt>
                  <c:pt idx="2">
                    <c:v>Chongqing</c:v>
                  </c:pt>
                  <c:pt idx="3">
                    <c:v>Phoenix</c:v>
                  </c:pt>
                  <c:pt idx="4">
                    <c:v>Phoenix</c:v>
                  </c:pt>
                  <c:pt idx="5">
                    <c:v>Seattle</c:v>
                  </c:pt>
                  <c:pt idx="6">
                    <c:v>Chicago</c:v>
                  </c:pt>
                  <c:pt idx="7">
                    <c:v>Chicago</c:v>
                  </c:pt>
                  <c:pt idx="8">
                    <c:v>Seattle</c:v>
                  </c:pt>
                  <c:pt idx="9">
                    <c:v>Chicago</c:v>
                  </c:pt>
                  <c:pt idx="10">
                    <c:v>Chongqing</c:v>
                  </c:pt>
                  <c:pt idx="11">
                    <c:v>Shanghai</c:v>
                  </c:pt>
                  <c:pt idx="12">
                    <c:v>Miami</c:v>
                  </c:pt>
                  <c:pt idx="13">
                    <c:v>Austin</c:v>
                  </c:pt>
                </c:lvl>
                <c:lvl>
                  <c:pt idx="0">
                    <c:v>$105,086</c:v>
                  </c:pt>
                  <c:pt idx="1">
                    <c:v>$157,333</c:v>
                  </c:pt>
                  <c:pt idx="2">
                    <c:v>$50,994</c:v>
                  </c:pt>
                  <c:pt idx="3">
                    <c:v>$119,746</c:v>
                  </c:pt>
                  <c:pt idx="4">
                    <c:v>$95,409</c:v>
                  </c:pt>
                  <c:pt idx="5">
                    <c:v>$141,604</c:v>
                  </c:pt>
                  <c:pt idx="6">
                    <c:v>$163,099</c:v>
                  </c:pt>
                  <c:pt idx="7">
                    <c:v>$84,913</c:v>
                  </c:pt>
                  <c:pt idx="8">
                    <c:v>$109,851</c:v>
                  </c:pt>
                  <c:pt idx="9">
                    <c:v>$77,203</c:v>
                  </c:pt>
                  <c:pt idx="10">
                    <c:v>$99,975</c:v>
                  </c:pt>
                  <c:pt idx="11">
                    <c:v>$146,742</c:v>
                  </c:pt>
                  <c:pt idx="12">
                    <c:v>$41,336</c:v>
                  </c:pt>
                  <c:pt idx="13">
                    <c:v>$113,527</c:v>
                  </c:pt>
                </c:lvl>
                <c:lvl>
                  <c:pt idx="0">
                    <c:v>59</c:v>
                  </c:pt>
                  <c:pt idx="1">
                    <c:v>36</c:v>
                  </c:pt>
                  <c:pt idx="2">
                    <c:v>57</c:v>
                  </c:pt>
                  <c:pt idx="3">
                    <c:v>27</c:v>
                  </c:pt>
                  <c:pt idx="4">
                    <c:v>55</c:v>
                  </c:pt>
                  <c:pt idx="5">
                    <c:v>55</c:v>
                  </c:pt>
                  <c:pt idx="6">
                    <c:v>50</c:v>
                  </c:pt>
                  <c:pt idx="7">
                    <c:v>26</c:v>
                  </c:pt>
                  <c:pt idx="8">
                    <c:v>27</c:v>
                  </c:pt>
                  <c:pt idx="9">
                    <c:v>34</c:v>
                  </c:pt>
                  <c:pt idx="10">
                    <c:v>59</c:v>
                  </c:pt>
                  <c:pt idx="11">
                    <c:v>51</c:v>
                  </c:pt>
                  <c:pt idx="12">
                    <c:v>25</c:v>
                  </c:pt>
                  <c:pt idx="13">
                    <c:v>29</c:v>
                  </c:pt>
                </c:lvl>
                <c:lvl>
                  <c:pt idx="0">
                    <c:v>Human Resources</c:v>
                  </c:pt>
                  <c:pt idx="1">
                    <c:v>Human Resources</c:v>
                  </c:pt>
                  <c:pt idx="2">
                    <c:v>Sales</c:v>
                  </c:pt>
                  <c:pt idx="3">
                    <c:v>IT</c:v>
                  </c:pt>
                  <c:pt idx="4">
                    <c:v>Finance</c:v>
                  </c:pt>
                  <c:pt idx="5">
                    <c:v>IT</c:v>
                  </c:pt>
                  <c:pt idx="6">
                    <c:v>Finance</c:v>
                  </c:pt>
                  <c:pt idx="7">
                    <c:v>IT</c:v>
                  </c:pt>
                  <c:pt idx="8">
                    <c:v>Engineering</c:v>
                  </c:pt>
                  <c:pt idx="9">
                    <c:v>Finance</c:v>
                  </c:pt>
                  <c:pt idx="10">
                    <c:v>IT</c:v>
                  </c:pt>
                  <c:pt idx="11">
                    <c:v>Finance</c:v>
                  </c:pt>
                  <c:pt idx="12">
                    <c:v>Finance</c:v>
                  </c:pt>
                  <c:pt idx="13">
                    <c:v>Accounting</c:v>
                  </c:pt>
                </c:lvl>
                <c:lvl>
                  <c:pt idx="0">
                    <c:v>Manager</c:v>
                  </c:pt>
                  <c:pt idx="1">
                    <c:v>Sr. Manger</c:v>
                  </c:pt>
                  <c:pt idx="2">
                    <c:v>Account Representative</c:v>
                  </c:pt>
                  <c:pt idx="3">
                    <c:v>Manager</c:v>
                  </c:pt>
                  <c:pt idx="4">
                    <c:v>Sr. Analyst</c:v>
                  </c:pt>
                  <c:pt idx="5">
                    <c:v>Sr. Manger</c:v>
                  </c:pt>
                  <c:pt idx="6">
                    <c:v>Director</c:v>
                  </c:pt>
                  <c:pt idx="7">
                    <c:v>Computer Systems Manager</c:v>
                  </c:pt>
                  <c:pt idx="8">
                    <c:v>Controls Engineer</c:v>
                  </c:pt>
                  <c:pt idx="9">
                    <c:v>Sr. Analyst</c:v>
                  </c:pt>
                  <c:pt idx="10">
                    <c:v>Technical Architect</c:v>
                  </c:pt>
                  <c:pt idx="11">
                    <c:v>Sr. Manger</c:v>
                  </c:pt>
                  <c:pt idx="12">
                    <c:v>Analyst</c:v>
                  </c:pt>
                  <c:pt idx="13">
                    <c:v>Manager</c:v>
                  </c:pt>
                </c:lvl>
                <c:lvl>
                  <c:pt idx="0">
                    <c:v>Eli Jones</c:v>
                  </c:pt>
                  <c:pt idx="1">
                    <c:v>Savannah Ali</c:v>
                  </c:pt>
                  <c:pt idx="2">
                    <c:v>Joshua Gupta</c:v>
                  </c:pt>
                  <c:pt idx="3">
                    <c:v>Ruby Barnes</c:v>
                  </c:pt>
                  <c:pt idx="4">
                    <c:v>Austin Vo</c:v>
                  </c:pt>
                  <c:pt idx="5">
                    <c:v>Emily Davis</c:v>
                  </c:pt>
                  <c:pt idx="6">
                    <c:v>Luna Sanders</c:v>
                  </c:pt>
                  <c:pt idx="7">
                    <c:v>Penelope Jordan</c:v>
                  </c:pt>
                  <c:pt idx="8">
                    <c:v>Camila Rogers</c:v>
                  </c:pt>
                  <c:pt idx="9">
                    <c:v>Madeline Walker</c:v>
                  </c:pt>
                  <c:pt idx="10">
                    <c:v>Theodore Dinh</c:v>
                  </c:pt>
                  <c:pt idx="11">
                    <c:v>Everleigh Ng</c:v>
                  </c:pt>
                  <c:pt idx="12">
                    <c:v>Luke Martin</c:v>
                  </c:pt>
                  <c:pt idx="13">
                    <c:v>Easton Bailey</c:v>
                  </c:pt>
                </c:lvl>
                <c:lvl>
                  <c:pt idx="0">
                    <c:v>E00530</c:v>
                  </c:pt>
                  <c:pt idx="1">
                    <c:v>E00591</c:v>
                  </c:pt>
                  <c:pt idx="2">
                    <c:v>E00644</c:v>
                  </c:pt>
                  <c:pt idx="3">
                    <c:v>E01550</c:v>
                  </c:pt>
                  <c:pt idx="4">
                    <c:v>E01639</c:v>
                  </c:pt>
                  <c:pt idx="5">
                    <c:v>E02387</c:v>
                  </c:pt>
                  <c:pt idx="6">
                    <c:v>E02572</c:v>
                  </c:pt>
                  <c:pt idx="7">
                    <c:v>E02832</c:v>
                  </c:pt>
                  <c:pt idx="8">
                    <c:v>E03344</c:v>
                  </c:pt>
                  <c:pt idx="9">
                    <c:v>E03838</c:v>
                  </c:pt>
                  <c:pt idx="10">
                    <c:v>E04105</c:v>
                  </c:pt>
                  <c:pt idx="11">
                    <c:v>E04239</c:v>
                  </c:pt>
                  <c:pt idx="12">
                    <c:v>E04332</c:v>
                  </c:pt>
                  <c:pt idx="13">
                    <c:v>E04533</c:v>
                  </c:pt>
                </c:lvl>
              </c:multiLvlStrCache>
            </c:multiLvlStrRef>
          </c:cat>
          <c:val>
            <c:numRef>
              <c:f>Graph!$Q$17:$Q$129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AC8-4EF4-AD35-3CFD76C2E284}"/>
            </c:ext>
          </c:extLst>
        </c:ser>
        <c:ser>
          <c:idx val="4"/>
          <c:order val="4"/>
          <c:tx>
            <c:strRef>
              <c:f>Graph!$R$16</c:f>
              <c:strCache>
                <c:ptCount val="1"/>
                <c:pt idx="0">
                  <c:v>Sum of 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Graph!$M$17:$M$129</c:f>
              <c:multiLvlStrCache>
                <c:ptCount val="14"/>
                <c:lvl>
                  <c:pt idx="0">
                    <c:v>Male</c:v>
                  </c:pt>
                  <c:pt idx="1">
                    <c:v>Female</c:v>
                  </c:pt>
                  <c:pt idx="2">
                    <c:v>Male</c:v>
                  </c:pt>
                  <c:pt idx="3">
                    <c:v>Female</c:v>
                  </c:pt>
                  <c:pt idx="4">
                    <c:v>Male</c:v>
                  </c:pt>
                  <c:pt idx="5">
                    <c:v>Female</c:v>
                  </c:pt>
                  <c:pt idx="6">
                    <c:v>Female</c:v>
                  </c:pt>
                  <c:pt idx="7">
                    <c:v>Female</c:v>
                  </c:pt>
                  <c:pt idx="8">
                    <c:v>Female</c:v>
                  </c:pt>
                  <c:pt idx="9">
                    <c:v>Female</c:v>
                  </c:pt>
                  <c:pt idx="10">
                    <c:v>Male</c:v>
                  </c:pt>
                  <c:pt idx="11">
                    <c:v>Female</c:v>
                  </c:pt>
                  <c:pt idx="12">
                    <c:v>Male</c:v>
                  </c:pt>
                  <c:pt idx="13">
                    <c:v>Male</c:v>
                  </c:pt>
                </c:lvl>
                <c:lvl>
                  <c:pt idx="0">
                    <c:v>Austin</c:v>
                  </c:pt>
                  <c:pt idx="1">
                    <c:v>Miami</c:v>
                  </c:pt>
                  <c:pt idx="2">
                    <c:v>Chongqing</c:v>
                  </c:pt>
                  <c:pt idx="3">
                    <c:v>Phoenix</c:v>
                  </c:pt>
                  <c:pt idx="4">
                    <c:v>Phoenix</c:v>
                  </c:pt>
                  <c:pt idx="5">
                    <c:v>Seattle</c:v>
                  </c:pt>
                  <c:pt idx="6">
                    <c:v>Chicago</c:v>
                  </c:pt>
                  <c:pt idx="7">
                    <c:v>Chicago</c:v>
                  </c:pt>
                  <c:pt idx="8">
                    <c:v>Seattle</c:v>
                  </c:pt>
                  <c:pt idx="9">
                    <c:v>Chicago</c:v>
                  </c:pt>
                  <c:pt idx="10">
                    <c:v>Chongqing</c:v>
                  </c:pt>
                  <c:pt idx="11">
                    <c:v>Shanghai</c:v>
                  </c:pt>
                  <c:pt idx="12">
                    <c:v>Miami</c:v>
                  </c:pt>
                  <c:pt idx="13">
                    <c:v>Austin</c:v>
                  </c:pt>
                </c:lvl>
                <c:lvl>
                  <c:pt idx="0">
                    <c:v>$105,086</c:v>
                  </c:pt>
                  <c:pt idx="1">
                    <c:v>$157,333</c:v>
                  </c:pt>
                  <c:pt idx="2">
                    <c:v>$50,994</c:v>
                  </c:pt>
                  <c:pt idx="3">
                    <c:v>$119,746</c:v>
                  </c:pt>
                  <c:pt idx="4">
                    <c:v>$95,409</c:v>
                  </c:pt>
                  <c:pt idx="5">
                    <c:v>$141,604</c:v>
                  </c:pt>
                  <c:pt idx="6">
                    <c:v>$163,099</c:v>
                  </c:pt>
                  <c:pt idx="7">
                    <c:v>$84,913</c:v>
                  </c:pt>
                  <c:pt idx="8">
                    <c:v>$109,851</c:v>
                  </c:pt>
                  <c:pt idx="9">
                    <c:v>$77,203</c:v>
                  </c:pt>
                  <c:pt idx="10">
                    <c:v>$99,975</c:v>
                  </c:pt>
                  <c:pt idx="11">
                    <c:v>$146,742</c:v>
                  </c:pt>
                  <c:pt idx="12">
                    <c:v>$41,336</c:v>
                  </c:pt>
                  <c:pt idx="13">
                    <c:v>$113,527</c:v>
                  </c:pt>
                </c:lvl>
                <c:lvl>
                  <c:pt idx="0">
                    <c:v>59</c:v>
                  </c:pt>
                  <c:pt idx="1">
                    <c:v>36</c:v>
                  </c:pt>
                  <c:pt idx="2">
                    <c:v>57</c:v>
                  </c:pt>
                  <c:pt idx="3">
                    <c:v>27</c:v>
                  </c:pt>
                  <c:pt idx="4">
                    <c:v>55</c:v>
                  </c:pt>
                  <c:pt idx="5">
                    <c:v>55</c:v>
                  </c:pt>
                  <c:pt idx="6">
                    <c:v>50</c:v>
                  </c:pt>
                  <c:pt idx="7">
                    <c:v>26</c:v>
                  </c:pt>
                  <c:pt idx="8">
                    <c:v>27</c:v>
                  </c:pt>
                  <c:pt idx="9">
                    <c:v>34</c:v>
                  </c:pt>
                  <c:pt idx="10">
                    <c:v>59</c:v>
                  </c:pt>
                  <c:pt idx="11">
                    <c:v>51</c:v>
                  </c:pt>
                  <c:pt idx="12">
                    <c:v>25</c:v>
                  </c:pt>
                  <c:pt idx="13">
                    <c:v>29</c:v>
                  </c:pt>
                </c:lvl>
                <c:lvl>
                  <c:pt idx="0">
                    <c:v>Human Resources</c:v>
                  </c:pt>
                  <c:pt idx="1">
                    <c:v>Human Resources</c:v>
                  </c:pt>
                  <c:pt idx="2">
                    <c:v>Sales</c:v>
                  </c:pt>
                  <c:pt idx="3">
                    <c:v>IT</c:v>
                  </c:pt>
                  <c:pt idx="4">
                    <c:v>Finance</c:v>
                  </c:pt>
                  <c:pt idx="5">
                    <c:v>IT</c:v>
                  </c:pt>
                  <c:pt idx="6">
                    <c:v>Finance</c:v>
                  </c:pt>
                  <c:pt idx="7">
                    <c:v>IT</c:v>
                  </c:pt>
                  <c:pt idx="8">
                    <c:v>Engineering</c:v>
                  </c:pt>
                  <c:pt idx="9">
                    <c:v>Finance</c:v>
                  </c:pt>
                  <c:pt idx="10">
                    <c:v>IT</c:v>
                  </c:pt>
                  <c:pt idx="11">
                    <c:v>Finance</c:v>
                  </c:pt>
                  <c:pt idx="12">
                    <c:v>Finance</c:v>
                  </c:pt>
                  <c:pt idx="13">
                    <c:v>Accounting</c:v>
                  </c:pt>
                </c:lvl>
                <c:lvl>
                  <c:pt idx="0">
                    <c:v>Manager</c:v>
                  </c:pt>
                  <c:pt idx="1">
                    <c:v>Sr. Manger</c:v>
                  </c:pt>
                  <c:pt idx="2">
                    <c:v>Account Representative</c:v>
                  </c:pt>
                  <c:pt idx="3">
                    <c:v>Manager</c:v>
                  </c:pt>
                  <c:pt idx="4">
                    <c:v>Sr. Analyst</c:v>
                  </c:pt>
                  <c:pt idx="5">
                    <c:v>Sr. Manger</c:v>
                  </c:pt>
                  <c:pt idx="6">
                    <c:v>Director</c:v>
                  </c:pt>
                  <c:pt idx="7">
                    <c:v>Computer Systems Manager</c:v>
                  </c:pt>
                  <c:pt idx="8">
                    <c:v>Controls Engineer</c:v>
                  </c:pt>
                  <c:pt idx="9">
                    <c:v>Sr. Analyst</c:v>
                  </c:pt>
                  <c:pt idx="10">
                    <c:v>Technical Architect</c:v>
                  </c:pt>
                  <c:pt idx="11">
                    <c:v>Sr. Manger</c:v>
                  </c:pt>
                  <c:pt idx="12">
                    <c:v>Analyst</c:v>
                  </c:pt>
                  <c:pt idx="13">
                    <c:v>Manager</c:v>
                  </c:pt>
                </c:lvl>
                <c:lvl>
                  <c:pt idx="0">
                    <c:v>Eli Jones</c:v>
                  </c:pt>
                  <c:pt idx="1">
                    <c:v>Savannah Ali</c:v>
                  </c:pt>
                  <c:pt idx="2">
                    <c:v>Joshua Gupta</c:v>
                  </c:pt>
                  <c:pt idx="3">
                    <c:v>Ruby Barnes</c:v>
                  </c:pt>
                  <c:pt idx="4">
                    <c:v>Austin Vo</c:v>
                  </c:pt>
                  <c:pt idx="5">
                    <c:v>Emily Davis</c:v>
                  </c:pt>
                  <c:pt idx="6">
                    <c:v>Luna Sanders</c:v>
                  </c:pt>
                  <c:pt idx="7">
                    <c:v>Penelope Jordan</c:v>
                  </c:pt>
                  <c:pt idx="8">
                    <c:v>Camila Rogers</c:v>
                  </c:pt>
                  <c:pt idx="9">
                    <c:v>Madeline Walker</c:v>
                  </c:pt>
                  <c:pt idx="10">
                    <c:v>Theodore Dinh</c:v>
                  </c:pt>
                  <c:pt idx="11">
                    <c:v>Everleigh Ng</c:v>
                  </c:pt>
                  <c:pt idx="12">
                    <c:v>Luke Martin</c:v>
                  </c:pt>
                  <c:pt idx="13">
                    <c:v>Easton Bailey</c:v>
                  </c:pt>
                </c:lvl>
                <c:lvl>
                  <c:pt idx="0">
                    <c:v>E00530</c:v>
                  </c:pt>
                  <c:pt idx="1">
                    <c:v>E00591</c:v>
                  </c:pt>
                  <c:pt idx="2">
                    <c:v>E00644</c:v>
                  </c:pt>
                  <c:pt idx="3">
                    <c:v>E01550</c:v>
                  </c:pt>
                  <c:pt idx="4">
                    <c:v>E01639</c:v>
                  </c:pt>
                  <c:pt idx="5">
                    <c:v>E02387</c:v>
                  </c:pt>
                  <c:pt idx="6">
                    <c:v>E02572</c:v>
                  </c:pt>
                  <c:pt idx="7">
                    <c:v>E02832</c:v>
                  </c:pt>
                  <c:pt idx="8">
                    <c:v>E03344</c:v>
                  </c:pt>
                  <c:pt idx="9">
                    <c:v>E03838</c:v>
                  </c:pt>
                  <c:pt idx="10">
                    <c:v>E04105</c:v>
                  </c:pt>
                  <c:pt idx="11">
                    <c:v>E04239</c:v>
                  </c:pt>
                  <c:pt idx="12">
                    <c:v>E04332</c:v>
                  </c:pt>
                  <c:pt idx="13">
                    <c:v>E04533</c:v>
                  </c:pt>
                </c:lvl>
              </c:multiLvlStrCache>
            </c:multiLvlStrRef>
          </c:cat>
          <c:val>
            <c:numRef>
              <c:f>Graph!$R$17:$R$129</c:f>
              <c:numCache>
                <c:formatCode>General</c:formatCode>
                <c:ptCount val="14"/>
                <c:pt idx="0">
                  <c:v>59</c:v>
                </c:pt>
                <c:pt idx="1">
                  <c:v>36</c:v>
                </c:pt>
                <c:pt idx="2">
                  <c:v>57</c:v>
                </c:pt>
                <c:pt idx="3">
                  <c:v>27</c:v>
                </c:pt>
                <c:pt idx="4">
                  <c:v>55</c:v>
                </c:pt>
                <c:pt idx="5">
                  <c:v>55</c:v>
                </c:pt>
                <c:pt idx="6">
                  <c:v>50</c:v>
                </c:pt>
                <c:pt idx="7">
                  <c:v>26</c:v>
                </c:pt>
                <c:pt idx="8">
                  <c:v>27</c:v>
                </c:pt>
                <c:pt idx="9">
                  <c:v>34</c:v>
                </c:pt>
                <c:pt idx="10">
                  <c:v>59</c:v>
                </c:pt>
                <c:pt idx="11">
                  <c:v>51</c:v>
                </c:pt>
                <c:pt idx="12">
                  <c:v>25</c:v>
                </c:pt>
                <c:pt idx="13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AC8-4EF4-AD35-3CFD76C2E284}"/>
            </c:ext>
          </c:extLst>
        </c:ser>
        <c:ser>
          <c:idx val="5"/>
          <c:order val="5"/>
          <c:tx>
            <c:strRef>
              <c:f>Graph!$S$16</c:f>
              <c:strCache>
                <c:ptCount val="1"/>
                <c:pt idx="0">
                  <c:v>Sum of Annual Salary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Graph!$M$17:$M$129</c:f>
              <c:multiLvlStrCache>
                <c:ptCount val="14"/>
                <c:lvl>
                  <c:pt idx="0">
                    <c:v>Male</c:v>
                  </c:pt>
                  <c:pt idx="1">
                    <c:v>Female</c:v>
                  </c:pt>
                  <c:pt idx="2">
                    <c:v>Male</c:v>
                  </c:pt>
                  <c:pt idx="3">
                    <c:v>Female</c:v>
                  </c:pt>
                  <c:pt idx="4">
                    <c:v>Male</c:v>
                  </c:pt>
                  <c:pt idx="5">
                    <c:v>Female</c:v>
                  </c:pt>
                  <c:pt idx="6">
                    <c:v>Female</c:v>
                  </c:pt>
                  <c:pt idx="7">
                    <c:v>Female</c:v>
                  </c:pt>
                  <c:pt idx="8">
                    <c:v>Female</c:v>
                  </c:pt>
                  <c:pt idx="9">
                    <c:v>Female</c:v>
                  </c:pt>
                  <c:pt idx="10">
                    <c:v>Male</c:v>
                  </c:pt>
                  <c:pt idx="11">
                    <c:v>Female</c:v>
                  </c:pt>
                  <c:pt idx="12">
                    <c:v>Male</c:v>
                  </c:pt>
                  <c:pt idx="13">
                    <c:v>Male</c:v>
                  </c:pt>
                </c:lvl>
                <c:lvl>
                  <c:pt idx="0">
                    <c:v>Austin</c:v>
                  </c:pt>
                  <c:pt idx="1">
                    <c:v>Miami</c:v>
                  </c:pt>
                  <c:pt idx="2">
                    <c:v>Chongqing</c:v>
                  </c:pt>
                  <c:pt idx="3">
                    <c:v>Phoenix</c:v>
                  </c:pt>
                  <c:pt idx="4">
                    <c:v>Phoenix</c:v>
                  </c:pt>
                  <c:pt idx="5">
                    <c:v>Seattle</c:v>
                  </c:pt>
                  <c:pt idx="6">
                    <c:v>Chicago</c:v>
                  </c:pt>
                  <c:pt idx="7">
                    <c:v>Chicago</c:v>
                  </c:pt>
                  <c:pt idx="8">
                    <c:v>Seattle</c:v>
                  </c:pt>
                  <c:pt idx="9">
                    <c:v>Chicago</c:v>
                  </c:pt>
                  <c:pt idx="10">
                    <c:v>Chongqing</c:v>
                  </c:pt>
                  <c:pt idx="11">
                    <c:v>Shanghai</c:v>
                  </c:pt>
                  <c:pt idx="12">
                    <c:v>Miami</c:v>
                  </c:pt>
                  <c:pt idx="13">
                    <c:v>Austin</c:v>
                  </c:pt>
                </c:lvl>
                <c:lvl>
                  <c:pt idx="0">
                    <c:v>$105,086</c:v>
                  </c:pt>
                  <c:pt idx="1">
                    <c:v>$157,333</c:v>
                  </c:pt>
                  <c:pt idx="2">
                    <c:v>$50,994</c:v>
                  </c:pt>
                  <c:pt idx="3">
                    <c:v>$119,746</c:v>
                  </c:pt>
                  <c:pt idx="4">
                    <c:v>$95,409</c:v>
                  </c:pt>
                  <c:pt idx="5">
                    <c:v>$141,604</c:v>
                  </c:pt>
                  <c:pt idx="6">
                    <c:v>$163,099</c:v>
                  </c:pt>
                  <c:pt idx="7">
                    <c:v>$84,913</c:v>
                  </c:pt>
                  <c:pt idx="8">
                    <c:v>$109,851</c:v>
                  </c:pt>
                  <c:pt idx="9">
                    <c:v>$77,203</c:v>
                  </c:pt>
                  <c:pt idx="10">
                    <c:v>$99,975</c:v>
                  </c:pt>
                  <c:pt idx="11">
                    <c:v>$146,742</c:v>
                  </c:pt>
                  <c:pt idx="12">
                    <c:v>$41,336</c:v>
                  </c:pt>
                  <c:pt idx="13">
                    <c:v>$113,527</c:v>
                  </c:pt>
                </c:lvl>
                <c:lvl>
                  <c:pt idx="0">
                    <c:v>59</c:v>
                  </c:pt>
                  <c:pt idx="1">
                    <c:v>36</c:v>
                  </c:pt>
                  <c:pt idx="2">
                    <c:v>57</c:v>
                  </c:pt>
                  <c:pt idx="3">
                    <c:v>27</c:v>
                  </c:pt>
                  <c:pt idx="4">
                    <c:v>55</c:v>
                  </c:pt>
                  <c:pt idx="5">
                    <c:v>55</c:v>
                  </c:pt>
                  <c:pt idx="6">
                    <c:v>50</c:v>
                  </c:pt>
                  <c:pt idx="7">
                    <c:v>26</c:v>
                  </c:pt>
                  <c:pt idx="8">
                    <c:v>27</c:v>
                  </c:pt>
                  <c:pt idx="9">
                    <c:v>34</c:v>
                  </c:pt>
                  <c:pt idx="10">
                    <c:v>59</c:v>
                  </c:pt>
                  <c:pt idx="11">
                    <c:v>51</c:v>
                  </c:pt>
                  <c:pt idx="12">
                    <c:v>25</c:v>
                  </c:pt>
                  <c:pt idx="13">
                    <c:v>29</c:v>
                  </c:pt>
                </c:lvl>
                <c:lvl>
                  <c:pt idx="0">
                    <c:v>Human Resources</c:v>
                  </c:pt>
                  <c:pt idx="1">
                    <c:v>Human Resources</c:v>
                  </c:pt>
                  <c:pt idx="2">
                    <c:v>Sales</c:v>
                  </c:pt>
                  <c:pt idx="3">
                    <c:v>IT</c:v>
                  </c:pt>
                  <c:pt idx="4">
                    <c:v>Finance</c:v>
                  </c:pt>
                  <c:pt idx="5">
                    <c:v>IT</c:v>
                  </c:pt>
                  <c:pt idx="6">
                    <c:v>Finance</c:v>
                  </c:pt>
                  <c:pt idx="7">
                    <c:v>IT</c:v>
                  </c:pt>
                  <c:pt idx="8">
                    <c:v>Engineering</c:v>
                  </c:pt>
                  <c:pt idx="9">
                    <c:v>Finance</c:v>
                  </c:pt>
                  <c:pt idx="10">
                    <c:v>IT</c:v>
                  </c:pt>
                  <c:pt idx="11">
                    <c:v>Finance</c:v>
                  </c:pt>
                  <c:pt idx="12">
                    <c:v>Finance</c:v>
                  </c:pt>
                  <c:pt idx="13">
                    <c:v>Accounting</c:v>
                  </c:pt>
                </c:lvl>
                <c:lvl>
                  <c:pt idx="0">
                    <c:v>Manager</c:v>
                  </c:pt>
                  <c:pt idx="1">
                    <c:v>Sr. Manger</c:v>
                  </c:pt>
                  <c:pt idx="2">
                    <c:v>Account Representative</c:v>
                  </c:pt>
                  <c:pt idx="3">
                    <c:v>Manager</c:v>
                  </c:pt>
                  <c:pt idx="4">
                    <c:v>Sr. Analyst</c:v>
                  </c:pt>
                  <c:pt idx="5">
                    <c:v>Sr. Manger</c:v>
                  </c:pt>
                  <c:pt idx="6">
                    <c:v>Director</c:v>
                  </c:pt>
                  <c:pt idx="7">
                    <c:v>Computer Systems Manager</c:v>
                  </c:pt>
                  <c:pt idx="8">
                    <c:v>Controls Engineer</c:v>
                  </c:pt>
                  <c:pt idx="9">
                    <c:v>Sr. Analyst</c:v>
                  </c:pt>
                  <c:pt idx="10">
                    <c:v>Technical Architect</c:v>
                  </c:pt>
                  <c:pt idx="11">
                    <c:v>Sr. Manger</c:v>
                  </c:pt>
                  <c:pt idx="12">
                    <c:v>Analyst</c:v>
                  </c:pt>
                  <c:pt idx="13">
                    <c:v>Manager</c:v>
                  </c:pt>
                </c:lvl>
                <c:lvl>
                  <c:pt idx="0">
                    <c:v>Eli Jones</c:v>
                  </c:pt>
                  <c:pt idx="1">
                    <c:v>Savannah Ali</c:v>
                  </c:pt>
                  <c:pt idx="2">
                    <c:v>Joshua Gupta</c:v>
                  </c:pt>
                  <c:pt idx="3">
                    <c:v>Ruby Barnes</c:v>
                  </c:pt>
                  <c:pt idx="4">
                    <c:v>Austin Vo</c:v>
                  </c:pt>
                  <c:pt idx="5">
                    <c:v>Emily Davis</c:v>
                  </c:pt>
                  <c:pt idx="6">
                    <c:v>Luna Sanders</c:v>
                  </c:pt>
                  <c:pt idx="7">
                    <c:v>Penelope Jordan</c:v>
                  </c:pt>
                  <c:pt idx="8">
                    <c:v>Camila Rogers</c:v>
                  </c:pt>
                  <c:pt idx="9">
                    <c:v>Madeline Walker</c:v>
                  </c:pt>
                  <c:pt idx="10">
                    <c:v>Theodore Dinh</c:v>
                  </c:pt>
                  <c:pt idx="11">
                    <c:v>Everleigh Ng</c:v>
                  </c:pt>
                  <c:pt idx="12">
                    <c:v>Luke Martin</c:v>
                  </c:pt>
                  <c:pt idx="13">
                    <c:v>Easton Bailey</c:v>
                  </c:pt>
                </c:lvl>
                <c:lvl>
                  <c:pt idx="0">
                    <c:v>E00530</c:v>
                  </c:pt>
                  <c:pt idx="1">
                    <c:v>E00591</c:v>
                  </c:pt>
                  <c:pt idx="2">
                    <c:v>E00644</c:v>
                  </c:pt>
                  <c:pt idx="3">
                    <c:v>E01550</c:v>
                  </c:pt>
                  <c:pt idx="4">
                    <c:v>E01639</c:v>
                  </c:pt>
                  <c:pt idx="5">
                    <c:v>E02387</c:v>
                  </c:pt>
                  <c:pt idx="6">
                    <c:v>E02572</c:v>
                  </c:pt>
                  <c:pt idx="7">
                    <c:v>E02832</c:v>
                  </c:pt>
                  <c:pt idx="8">
                    <c:v>E03344</c:v>
                  </c:pt>
                  <c:pt idx="9">
                    <c:v>E03838</c:v>
                  </c:pt>
                  <c:pt idx="10">
                    <c:v>E04105</c:v>
                  </c:pt>
                  <c:pt idx="11">
                    <c:v>E04239</c:v>
                  </c:pt>
                  <c:pt idx="12">
                    <c:v>E04332</c:v>
                  </c:pt>
                  <c:pt idx="13">
                    <c:v>E04533</c:v>
                  </c:pt>
                </c:lvl>
              </c:multiLvlStrCache>
            </c:multiLvlStrRef>
          </c:cat>
          <c:val>
            <c:numRef>
              <c:f>Graph!$S$17:$S$129</c:f>
              <c:numCache>
                <c:formatCode>General</c:formatCode>
                <c:ptCount val="14"/>
                <c:pt idx="0">
                  <c:v>105086</c:v>
                </c:pt>
                <c:pt idx="1">
                  <c:v>157333</c:v>
                </c:pt>
                <c:pt idx="2">
                  <c:v>50994</c:v>
                </c:pt>
                <c:pt idx="3">
                  <c:v>119746</c:v>
                </c:pt>
                <c:pt idx="4">
                  <c:v>95409</c:v>
                </c:pt>
                <c:pt idx="5">
                  <c:v>141604</c:v>
                </c:pt>
                <c:pt idx="6">
                  <c:v>163099</c:v>
                </c:pt>
                <c:pt idx="7">
                  <c:v>84913</c:v>
                </c:pt>
                <c:pt idx="8">
                  <c:v>109851</c:v>
                </c:pt>
                <c:pt idx="9">
                  <c:v>77203</c:v>
                </c:pt>
                <c:pt idx="10">
                  <c:v>99975</c:v>
                </c:pt>
                <c:pt idx="11">
                  <c:v>146742</c:v>
                </c:pt>
                <c:pt idx="12">
                  <c:v>41336</c:v>
                </c:pt>
                <c:pt idx="13">
                  <c:v>113527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AC8-4EF4-AD35-3CFD76C2E284}"/>
            </c:ext>
          </c:extLst>
        </c:ser>
        <c:ser>
          <c:idx val="6"/>
          <c:order val="6"/>
          <c:tx>
            <c:strRef>
              <c:f>Graph!$T$16</c:f>
              <c:strCache>
                <c:ptCount val="1"/>
                <c:pt idx="0">
                  <c:v>Count of City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Graph!$M$17:$M$129</c:f>
              <c:multiLvlStrCache>
                <c:ptCount val="14"/>
                <c:lvl>
                  <c:pt idx="0">
                    <c:v>Male</c:v>
                  </c:pt>
                  <c:pt idx="1">
                    <c:v>Female</c:v>
                  </c:pt>
                  <c:pt idx="2">
                    <c:v>Male</c:v>
                  </c:pt>
                  <c:pt idx="3">
                    <c:v>Female</c:v>
                  </c:pt>
                  <c:pt idx="4">
                    <c:v>Male</c:v>
                  </c:pt>
                  <c:pt idx="5">
                    <c:v>Female</c:v>
                  </c:pt>
                  <c:pt idx="6">
                    <c:v>Female</c:v>
                  </c:pt>
                  <c:pt idx="7">
                    <c:v>Female</c:v>
                  </c:pt>
                  <c:pt idx="8">
                    <c:v>Female</c:v>
                  </c:pt>
                  <c:pt idx="9">
                    <c:v>Female</c:v>
                  </c:pt>
                  <c:pt idx="10">
                    <c:v>Male</c:v>
                  </c:pt>
                  <c:pt idx="11">
                    <c:v>Female</c:v>
                  </c:pt>
                  <c:pt idx="12">
                    <c:v>Male</c:v>
                  </c:pt>
                  <c:pt idx="13">
                    <c:v>Male</c:v>
                  </c:pt>
                </c:lvl>
                <c:lvl>
                  <c:pt idx="0">
                    <c:v>Austin</c:v>
                  </c:pt>
                  <c:pt idx="1">
                    <c:v>Miami</c:v>
                  </c:pt>
                  <c:pt idx="2">
                    <c:v>Chongqing</c:v>
                  </c:pt>
                  <c:pt idx="3">
                    <c:v>Phoenix</c:v>
                  </c:pt>
                  <c:pt idx="4">
                    <c:v>Phoenix</c:v>
                  </c:pt>
                  <c:pt idx="5">
                    <c:v>Seattle</c:v>
                  </c:pt>
                  <c:pt idx="6">
                    <c:v>Chicago</c:v>
                  </c:pt>
                  <c:pt idx="7">
                    <c:v>Chicago</c:v>
                  </c:pt>
                  <c:pt idx="8">
                    <c:v>Seattle</c:v>
                  </c:pt>
                  <c:pt idx="9">
                    <c:v>Chicago</c:v>
                  </c:pt>
                  <c:pt idx="10">
                    <c:v>Chongqing</c:v>
                  </c:pt>
                  <c:pt idx="11">
                    <c:v>Shanghai</c:v>
                  </c:pt>
                  <c:pt idx="12">
                    <c:v>Miami</c:v>
                  </c:pt>
                  <c:pt idx="13">
                    <c:v>Austin</c:v>
                  </c:pt>
                </c:lvl>
                <c:lvl>
                  <c:pt idx="0">
                    <c:v>$105,086</c:v>
                  </c:pt>
                  <c:pt idx="1">
                    <c:v>$157,333</c:v>
                  </c:pt>
                  <c:pt idx="2">
                    <c:v>$50,994</c:v>
                  </c:pt>
                  <c:pt idx="3">
                    <c:v>$119,746</c:v>
                  </c:pt>
                  <c:pt idx="4">
                    <c:v>$95,409</c:v>
                  </c:pt>
                  <c:pt idx="5">
                    <c:v>$141,604</c:v>
                  </c:pt>
                  <c:pt idx="6">
                    <c:v>$163,099</c:v>
                  </c:pt>
                  <c:pt idx="7">
                    <c:v>$84,913</c:v>
                  </c:pt>
                  <c:pt idx="8">
                    <c:v>$109,851</c:v>
                  </c:pt>
                  <c:pt idx="9">
                    <c:v>$77,203</c:v>
                  </c:pt>
                  <c:pt idx="10">
                    <c:v>$99,975</c:v>
                  </c:pt>
                  <c:pt idx="11">
                    <c:v>$146,742</c:v>
                  </c:pt>
                  <c:pt idx="12">
                    <c:v>$41,336</c:v>
                  </c:pt>
                  <c:pt idx="13">
                    <c:v>$113,527</c:v>
                  </c:pt>
                </c:lvl>
                <c:lvl>
                  <c:pt idx="0">
                    <c:v>59</c:v>
                  </c:pt>
                  <c:pt idx="1">
                    <c:v>36</c:v>
                  </c:pt>
                  <c:pt idx="2">
                    <c:v>57</c:v>
                  </c:pt>
                  <c:pt idx="3">
                    <c:v>27</c:v>
                  </c:pt>
                  <c:pt idx="4">
                    <c:v>55</c:v>
                  </c:pt>
                  <c:pt idx="5">
                    <c:v>55</c:v>
                  </c:pt>
                  <c:pt idx="6">
                    <c:v>50</c:v>
                  </c:pt>
                  <c:pt idx="7">
                    <c:v>26</c:v>
                  </c:pt>
                  <c:pt idx="8">
                    <c:v>27</c:v>
                  </c:pt>
                  <c:pt idx="9">
                    <c:v>34</c:v>
                  </c:pt>
                  <c:pt idx="10">
                    <c:v>59</c:v>
                  </c:pt>
                  <c:pt idx="11">
                    <c:v>51</c:v>
                  </c:pt>
                  <c:pt idx="12">
                    <c:v>25</c:v>
                  </c:pt>
                  <c:pt idx="13">
                    <c:v>29</c:v>
                  </c:pt>
                </c:lvl>
                <c:lvl>
                  <c:pt idx="0">
                    <c:v>Human Resources</c:v>
                  </c:pt>
                  <c:pt idx="1">
                    <c:v>Human Resources</c:v>
                  </c:pt>
                  <c:pt idx="2">
                    <c:v>Sales</c:v>
                  </c:pt>
                  <c:pt idx="3">
                    <c:v>IT</c:v>
                  </c:pt>
                  <c:pt idx="4">
                    <c:v>Finance</c:v>
                  </c:pt>
                  <c:pt idx="5">
                    <c:v>IT</c:v>
                  </c:pt>
                  <c:pt idx="6">
                    <c:v>Finance</c:v>
                  </c:pt>
                  <c:pt idx="7">
                    <c:v>IT</c:v>
                  </c:pt>
                  <c:pt idx="8">
                    <c:v>Engineering</c:v>
                  </c:pt>
                  <c:pt idx="9">
                    <c:v>Finance</c:v>
                  </c:pt>
                  <c:pt idx="10">
                    <c:v>IT</c:v>
                  </c:pt>
                  <c:pt idx="11">
                    <c:v>Finance</c:v>
                  </c:pt>
                  <c:pt idx="12">
                    <c:v>Finance</c:v>
                  </c:pt>
                  <c:pt idx="13">
                    <c:v>Accounting</c:v>
                  </c:pt>
                </c:lvl>
                <c:lvl>
                  <c:pt idx="0">
                    <c:v>Manager</c:v>
                  </c:pt>
                  <c:pt idx="1">
                    <c:v>Sr. Manger</c:v>
                  </c:pt>
                  <c:pt idx="2">
                    <c:v>Account Representative</c:v>
                  </c:pt>
                  <c:pt idx="3">
                    <c:v>Manager</c:v>
                  </c:pt>
                  <c:pt idx="4">
                    <c:v>Sr. Analyst</c:v>
                  </c:pt>
                  <c:pt idx="5">
                    <c:v>Sr. Manger</c:v>
                  </c:pt>
                  <c:pt idx="6">
                    <c:v>Director</c:v>
                  </c:pt>
                  <c:pt idx="7">
                    <c:v>Computer Systems Manager</c:v>
                  </c:pt>
                  <c:pt idx="8">
                    <c:v>Controls Engineer</c:v>
                  </c:pt>
                  <c:pt idx="9">
                    <c:v>Sr. Analyst</c:v>
                  </c:pt>
                  <c:pt idx="10">
                    <c:v>Technical Architect</c:v>
                  </c:pt>
                  <c:pt idx="11">
                    <c:v>Sr. Manger</c:v>
                  </c:pt>
                  <c:pt idx="12">
                    <c:v>Analyst</c:v>
                  </c:pt>
                  <c:pt idx="13">
                    <c:v>Manager</c:v>
                  </c:pt>
                </c:lvl>
                <c:lvl>
                  <c:pt idx="0">
                    <c:v>Eli Jones</c:v>
                  </c:pt>
                  <c:pt idx="1">
                    <c:v>Savannah Ali</c:v>
                  </c:pt>
                  <c:pt idx="2">
                    <c:v>Joshua Gupta</c:v>
                  </c:pt>
                  <c:pt idx="3">
                    <c:v>Ruby Barnes</c:v>
                  </c:pt>
                  <c:pt idx="4">
                    <c:v>Austin Vo</c:v>
                  </c:pt>
                  <c:pt idx="5">
                    <c:v>Emily Davis</c:v>
                  </c:pt>
                  <c:pt idx="6">
                    <c:v>Luna Sanders</c:v>
                  </c:pt>
                  <c:pt idx="7">
                    <c:v>Penelope Jordan</c:v>
                  </c:pt>
                  <c:pt idx="8">
                    <c:v>Camila Rogers</c:v>
                  </c:pt>
                  <c:pt idx="9">
                    <c:v>Madeline Walker</c:v>
                  </c:pt>
                  <c:pt idx="10">
                    <c:v>Theodore Dinh</c:v>
                  </c:pt>
                  <c:pt idx="11">
                    <c:v>Everleigh Ng</c:v>
                  </c:pt>
                  <c:pt idx="12">
                    <c:v>Luke Martin</c:v>
                  </c:pt>
                  <c:pt idx="13">
                    <c:v>Easton Bailey</c:v>
                  </c:pt>
                </c:lvl>
                <c:lvl>
                  <c:pt idx="0">
                    <c:v>E00530</c:v>
                  </c:pt>
                  <c:pt idx="1">
                    <c:v>E00591</c:v>
                  </c:pt>
                  <c:pt idx="2">
                    <c:v>E00644</c:v>
                  </c:pt>
                  <c:pt idx="3">
                    <c:v>E01550</c:v>
                  </c:pt>
                  <c:pt idx="4">
                    <c:v>E01639</c:v>
                  </c:pt>
                  <c:pt idx="5">
                    <c:v>E02387</c:v>
                  </c:pt>
                  <c:pt idx="6">
                    <c:v>E02572</c:v>
                  </c:pt>
                  <c:pt idx="7">
                    <c:v>E02832</c:v>
                  </c:pt>
                  <c:pt idx="8">
                    <c:v>E03344</c:v>
                  </c:pt>
                  <c:pt idx="9">
                    <c:v>E03838</c:v>
                  </c:pt>
                  <c:pt idx="10">
                    <c:v>E04105</c:v>
                  </c:pt>
                  <c:pt idx="11">
                    <c:v>E04239</c:v>
                  </c:pt>
                  <c:pt idx="12">
                    <c:v>E04332</c:v>
                  </c:pt>
                  <c:pt idx="13">
                    <c:v>E04533</c:v>
                  </c:pt>
                </c:lvl>
              </c:multiLvlStrCache>
            </c:multiLvlStrRef>
          </c:cat>
          <c:val>
            <c:numRef>
              <c:f>Graph!$T$17:$T$129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AC8-4EF4-AD35-3CFD76C2E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3517392"/>
        <c:axId val="1836905376"/>
      </c:barChart>
      <c:catAx>
        <c:axId val="176351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905376"/>
        <c:crosses val="autoZero"/>
        <c:auto val="1"/>
        <c:lblAlgn val="ctr"/>
        <c:lblOffset val="100"/>
        <c:noMultiLvlLbl val="0"/>
      </c:catAx>
      <c:valAx>
        <c:axId val="183690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51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[Final_Exam_Excel.xlsx]Graph!PivotTable7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Graph!$M$7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Graph!$L$8:$L$10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Graph!$M$8:$M$10</c:f>
              <c:numCache>
                <c:formatCode>General</c:formatCode>
                <c:ptCount val="2"/>
                <c:pt idx="0">
                  <c:v>8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75-404C-A5D8-70D44ED7B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168848"/>
        <c:axId val="1761015456"/>
      </c:barChart>
      <c:catAx>
        <c:axId val="31316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015456"/>
        <c:crosses val="autoZero"/>
        <c:auto val="1"/>
        <c:lblAlgn val="ctr"/>
        <c:lblOffset val="100"/>
        <c:noMultiLvlLbl val="0"/>
      </c:catAx>
      <c:valAx>
        <c:axId val="176101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16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435552</xdr:colOff>
      <xdr:row>40</xdr:row>
      <xdr:rowOff>80839</xdr:rowOff>
    </xdr:from>
    <xdr:to>
      <xdr:col>10</xdr:col>
      <xdr:colOff>1013113</xdr:colOff>
      <xdr:row>81</xdr:row>
      <xdr:rowOff>149679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A0D1EC-78A0-DD10-1541-7BC3565E0D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633532</xdr:colOff>
      <xdr:row>20</xdr:row>
      <xdr:rowOff>19530</xdr:rowOff>
    </xdr:from>
    <xdr:to>
      <xdr:col>4</xdr:col>
      <xdr:colOff>312562</xdr:colOff>
      <xdr:row>34</xdr:row>
      <xdr:rowOff>95730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6FB696-E879-FFF1-5601-1709C56908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imna Manishbhai Mehta" refreshedDate="45279.416945254627" createdVersion="8" refreshedVersion="8" minRefreshableVersion="3" recordCount="14" xr:uid="{D94A666A-9BCC-49E0-9DE5-11D202F6783F}">
  <cacheSource type="worksheet">
    <worksheetSource ref="A1:I15" sheet="Graph"/>
  </cacheSource>
  <cacheFields count="9">
    <cacheField name="EEID" numFmtId="0">
      <sharedItems count="14">
        <s v="E02387"/>
        <s v="E04105"/>
        <s v="E02572"/>
        <s v="E02832"/>
        <s v="E01639"/>
        <s v="E00644"/>
        <s v="E01550"/>
        <s v="E04332"/>
        <s v="E04533"/>
        <s v="E03838"/>
        <s v="E00591"/>
        <s v="E03344"/>
        <s v="E00530"/>
        <s v="E04239"/>
      </sharedItems>
    </cacheField>
    <cacheField name="Full Name" numFmtId="0">
      <sharedItems count="14">
        <s v="Emily Davis"/>
        <s v="Theodore Dinh"/>
        <s v="Luna Sanders"/>
        <s v="Penelope Jordan"/>
        <s v="Austin Vo"/>
        <s v="Joshua Gupta"/>
        <s v="Ruby Barnes"/>
        <s v="Luke Martin"/>
        <s v="Easton Bailey"/>
        <s v="Madeline Walker"/>
        <s v="Savannah Ali"/>
        <s v="Camila Rogers"/>
        <s v="Eli Jones"/>
        <s v="Everleigh Ng"/>
      </sharedItems>
    </cacheField>
    <cacheField name="Job Title" numFmtId="0">
      <sharedItems count="9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</sharedItems>
    </cacheField>
    <cacheField name="Department" numFmtId="0">
      <sharedItems count="6">
        <s v="IT"/>
        <s v="Finance"/>
        <s v="Sales"/>
        <s v="Accounting"/>
        <s v="Human Resources"/>
        <s v="Engineering"/>
      </sharedItems>
    </cacheField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25" maxValue="59" count="11">
        <n v="55"/>
        <n v="59"/>
        <n v="50"/>
        <n v="26"/>
        <n v="57"/>
        <n v="27"/>
        <n v="25"/>
        <n v="29"/>
        <n v="34"/>
        <n v="36"/>
        <n v="51"/>
      </sharedItems>
    </cacheField>
    <cacheField name="Annual Salary" numFmtId="6">
      <sharedItems containsSemiMixedTypes="0" containsString="0" containsNumber="1" containsInteger="1" minValue="41336" maxValue="163099" count="14">
        <n v="141604"/>
        <n v="99975"/>
        <n v="163099"/>
        <n v="84913"/>
        <n v="95409"/>
        <n v="50994"/>
        <n v="119746"/>
        <n v="41336"/>
        <n v="113527"/>
        <n v="77203"/>
        <n v="157333"/>
        <n v="109851"/>
        <n v="105086"/>
        <n v="146742"/>
      </sharedItems>
    </cacheField>
    <cacheField name="Country" numFmtId="0">
      <sharedItems count="2">
        <s v="United States"/>
        <s v="China"/>
      </sharedItems>
    </cacheField>
    <cacheField name="City" numFmtId="0">
      <sharedItems count="7">
        <s v="Seattle"/>
        <s v="Chongqing"/>
        <s v="Chicago"/>
        <s v="Phoenix"/>
        <s v="Miami"/>
        <s v="Austin"/>
        <s v="Shangha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x v="0"/>
    <x v="0"/>
    <x v="0"/>
    <x v="0"/>
    <x v="0"/>
    <x v="0"/>
    <x v="0"/>
    <x v="0"/>
  </r>
  <r>
    <x v="1"/>
    <x v="1"/>
    <x v="1"/>
    <x v="0"/>
    <x v="1"/>
    <x v="1"/>
    <x v="1"/>
    <x v="1"/>
    <x v="1"/>
  </r>
  <r>
    <x v="2"/>
    <x v="2"/>
    <x v="2"/>
    <x v="1"/>
    <x v="0"/>
    <x v="2"/>
    <x v="2"/>
    <x v="0"/>
    <x v="2"/>
  </r>
  <r>
    <x v="3"/>
    <x v="3"/>
    <x v="3"/>
    <x v="0"/>
    <x v="0"/>
    <x v="3"/>
    <x v="3"/>
    <x v="0"/>
    <x v="2"/>
  </r>
  <r>
    <x v="4"/>
    <x v="4"/>
    <x v="4"/>
    <x v="1"/>
    <x v="1"/>
    <x v="0"/>
    <x v="4"/>
    <x v="0"/>
    <x v="3"/>
  </r>
  <r>
    <x v="5"/>
    <x v="5"/>
    <x v="5"/>
    <x v="2"/>
    <x v="1"/>
    <x v="4"/>
    <x v="5"/>
    <x v="1"/>
    <x v="1"/>
  </r>
  <r>
    <x v="6"/>
    <x v="6"/>
    <x v="6"/>
    <x v="0"/>
    <x v="0"/>
    <x v="5"/>
    <x v="6"/>
    <x v="0"/>
    <x v="3"/>
  </r>
  <r>
    <x v="7"/>
    <x v="7"/>
    <x v="7"/>
    <x v="1"/>
    <x v="1"/>
    <x v="6"/>
    <x v="7"/>
    <x v="0"/>
    <x v="4"/>
  </r>
  <r>
    <x v="8"/>
    <x v="8"/>
    <x v="6"/>
    <x v="3"/>
    <x v="1"/>
    <x v="7"/>
    <x v="8"/>
    <x v="0"/>
    <x v="5"/>
  </r>
  <r>
    <x v="9"/>
    <x v="9"/>
    <x v="4"/>
    <x v="1"/>
    <x v="0"/>
    <x v="8"/>
    <x v="9"/>
    <x v="0"/>
    <x v="2"/>
  </r>
  <r>
    <x v="10"/>
    <x v="10"/>
    <x v="0"/>
    <x v="4"/>
    <x v="0"/>
    <x v="9"/>
    <x v="10"/>
    <x v="0"/>
    <x v="4"/>
  </r>
  <r>
    <x v="11"/>
    <x v="11"/>
    <x v="8"/>
    <x v="5"/>
    <x v="0"/>
    <x v="5"/>
    <x v="11"/>
    <x v="0"/>
    <x v="0"/>
  </r>
  <r>
    <x v="12"/>
    <x v="12"/>
    <x v="6"/>
    <x v="4"/>
    <x v="1"/>
    <x v="1"/>
    <x v="12"/>
    <x v="0"/>
    <x v="5"/>
  </r>
  <r>
    <x v="13"/>
    <x v="13"/>
    <x v="0"/>
    <x v="1"/>
    <x v="0"/>
    <x v="10"/>
    <x v="13"/>
    <x v="1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055811-B45E-4992-8A25-648140FE2878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M16:T129" firstHeaderRow="0" firstDataRow="1" firstDataCol="1"/>
  <pivotFields count="9">
    <pivotField axis="axisRow" dataField="1" showAll="0">
      <items count="15">
        <item x="12"/>
        <item x="10"/>
        <item x="5"/>
        <item x="6"/>
        <item x="4"/>
        <item x="0"/>
        <item x="2"/>
        <item x="3"/>
        <item x="11"/>
        <item x="9"/>
        <item x="1"/>
        <item x="13"/>
        <item x="7"/>
        <item x="8"/>
        <item t="default"/>
      </items>
    </pivotField>
    <pivotField axis="axisRow" dataField="1" showAll="0">
      <items count="15">
        <item x="4"/>
        <item x="11"/>
        <item x="8"/>
        <item x="12"/>
        <item x="0"/>
        <item x="13"/>
        <item x="5"/>
        <item x="7"/>
        <item x="2"/>
        <item x="9"/>
        <item x="3"/>
        <item x="6"/>
        <item x="10"/>
        <item x="1"/>
        <item t="default"/>
      </items>
    </pivotField>
    <pivotField axis="axisRow" dataField="1" showAll="0">
      <items count="10">
        <item x="5"/>
        <item x="7"/>
        <item x="3"/>
        <item x="8"/>
        <item x="2"/>
        <item x="6"/>
        <item x="4"/>
        <item x="0"/>
        <item x="1"/>
        <item t="default"/>
      </items>
    </pivotField>
    <pivotField axis="axisRow" showAll="0">
      <items count="7">
        <item x="3"/>
        <item x="5"/>
        <item x="1"/>
        <item x="4"/>
        <item x="0"/>
        <item x="2"/>
        <item t="default"/>
      </items>
    </pivotField>
    <pivotField axis="axisRow" dataField="1" showAll="0">
      <items count="3">
        <item x="0"/>
        <item x="1"/>
        <item t="default"/>
      </items>
    </pivotField>
    <pivotField axis="axisRow" dataField="1" showAll="0">
      <items count="12">
        <item x="6"/>
        <item x="3"/>
        <item x="5"/>
        <item x="7"/>
        <item x="8"/>
        <item x="9"/>
        <item x="2"/>
        <item x="10"/>
        <item x="0"/>
        <item x="4"/>
        <item x="1"/>
        <item t="default"/>
      </items>
    </pivotField>
    <pivotField axis="axisRow" dataField="1" numFmtId="6" showAll="0">
      <items count="15">
        <item x="7"/>
        <item x="5"/>
        <item x="9"/>
        <item x="3"/>
        <item x="4"/>
        <item x="1"/>
        <item x="12"/>
        <item x="11"/>
        <item x="8"/>
        <item x="6"/>
        <item x="0"/>
        <item x="13"/>
        <item x="10"/>
        <item x="2"/>
        <item t="default"/>
      </items>
    </pivotField>
    <pivotField showAll="0">
      <items count="3">
        <item x="1"/>
        <item x="0"/>
        <item t="default"/>
      </items>
    </pivotField>
    <pivotField axis="axisRow" dataField="1" showAll="0">
      <items count="8">
        <item x="5"/>
        <item x="2"/>
        <item x="1"/>
        <item x="4"/>
        <item x="3"/>
        <item x="0"/>
        <item x="6"/>
        <item t="default"/>
      </items>
    </pivotField>
  </pivotFields>
  <rowFields count="8">
    <field x="0"/>
    <field x="1"/>
    <field x="2"/>
    <field x="3"/>
    <field x="5"/>
    <field x="6"/>
    <field x="8"/>
    <field x="4"/>
  </rowFields>
  <rowItems count="113">
    <i>
      <x/>
    </i>
    <i r="1">
      <x v="3"/>
    </i>
    <i r="2">
      <x v="5"/>
    </i>
    <i r="3">
      <x v="3"/>
    </i>
    <i r="4">
      <x v="10"/>
    </i>
    <i r="5">
      <x v="6"/>
    </i>
    <i r="6">
      <x/>
    </i>
    <i r="7">
      <x v="1"/>
    </i>
    <i>
      <x v="1"/>
    </i>
    <i r="1">
      <x v="12"/>
    </i>
    <i r="2">
      <x v="7"/>
    </i>
    <i r="3">
      <x v="3"/>
    </i>
    <i r="4">
      <x v="5"/>
    </i>
    <i r="5">
      <x v="12"/>
    </i>
    <i r="6">
      <x v="3"/>
    </i>
    <i r="7">
      <x/>
    </i>
    <i>
      <x v="2"/>
    </i>
    <i r="1">
      <x v="6"/>
    </i>
    <i r="2">
      <x/>
    </i>
    <i r="3">
      <x v="5"/>
    </i>
    <i r="4">
      <x v="9"/>
    </i>
    <i r="5">
      <x v="1"/>
    </i>
    <i r="6">
      <x v="2"/>
    </i>
    <i r="7">
      <x v="1"/>
    </i>
    <i>
      <x v="3"/>
    </i>
    <i r="1">
      <x v="11"/>
    </i>
    <i r="2">
      <x v="5"/>
    </i>
    <i r="3">
      <x v="4"/>
    </i>
    <i r="4">
      <x v="2"/>
    </i>
    <i r="5">
      <x v="9"/>
    </i>
    <i r="6">
      <x v="4"/>
    </i>
    <i r="7">
      <x/>
    </i>
    <i>
      <x v="4"/>
    </i>
    <i r="1">
      <x/>
    </i>
    <i r="2">
      <x v="6"/>
    </i>
    <i r="3">
      <x v="2"/>
    </i>
    <i r="4">
      <x v="8"/>
    </i>
    <i r="5">
      <x v="4"/>
    </i>
    <i r="6">
      <x v="4"/>
    </i>
    <i r="7">
      <x v="1"/>
    </i>
    <i>
      <x v="5"/>
    </i>
    <i r="1">
      <x v="4"/>
    </i>
    <i r="2">
      <x v="7"/>
    </i>
    <i r="3">
      <x v="4"/>
    </i>
    <i r="4">
      <x v="8"/>
    </i>
    <i r="5">
      <x v="10"/>
    </i>
    <i r="6">
      <x v="5"/>
    </i>
    <i r="7">
      <x/>
    </i>
    <i>
      <x v="6"/>
    </i>
    <i r="1">
      <x v="8"/>
    </i>
    <i r="2">
      <x v="4"/>
    </i>
    <i r="3">
      <x v="2"/>
    </i>
    <i r="4">
      <x v="6"/>
    </i>
    <i r="5">
      <x v="13"/>
    </i>
    <i r="6">
      <x v="1"/>
    </i>
    <i r="7">
      <x/>
    </i>
    <i>
      <x v="7"/>
    </i>
    <i r="1">
      <x v="10"/>
    </i>
    <i r="2">
      <x v="2"/>
    </i>
    <i r="3">
      <x v="4"/>
    </i>
    <i r="4">
      <x v="1"/>
    </i>
    <i r="5">
      <x v="3"/>
    </i>
    <i r="6">
      <x v="1"/>
    </i>
    <i r="7">
      <x/>
    </i>
    <i>
      <x v="8"/>
    </i>
    <i r="1">
      <x v="1"/>
    </i>
    <i r="2">
      <x v="3"/>
    </i>
    <i r="3">
      <x v="1"/>
    </i>
    <i r="4">
      <x v="2"/>
    </i>
    <i r="5">
      <x v="7"/>
    </i>
    <i r="6">
      <x v="5"/>
    </i>
    <i r="7">
      <x/>
    </i>
    <i>
      <x v="9"/>
    </i>
    <i r="1">
      <x v="9"/>
    </i>
    <i r="2">
      <x v="6"/>
    </i>
    <i r="3">
      <x v="2"/>
    </i>
    <i r="4">
      <x v="4"/>
    </i>
    <i r="5">
      <x v="2"/>
    </i>
    <i r="6">
      <x v="1"/>
    </i>
    <i r="7">
      <x/>
    </i>
    <i>
      <x v="10"/>
    </i>
    <i r="1">
      <x v="13"/>
    </i>
    <i r="2">
      <x v="8"/>
    </i>
    <i r="3">
      <x v="4"/>
    </i>
    <i r="4">
      <x v="10"/>
    </i>
    <i r="5">
      <x v="5"/>
    </i>
    <i r="6">
      <x v="2"/>
    </i>
    <i r="7">
      <x v="1"/>
    </i>
    <i>
      <x v="11"/>
    </i>
    <i r="1">
      <x v="5"/>
    </i>
    <i r="2">
      <x v="7"/>
    </i>
    <i r="3">
      <x v="2"/>
    </i>
    <i r="4">
      <x v="7"/>
    </i>
    <i r="5">
      <x v="11"/>
    </i>
    <i r="6">
      <x v="6"/>
    </i>
    <i r="7">
      <x/>
    </i>
    <i>
      <x v="12"/>
    </i>
    <i r="1">
      <x v="7"/>
    </i>
    <i r="2">
      <x v="1"/>
    </i>
    <i r="3">
      <x v="2"/>
    </i>
    <i r="4">
      <x/>
    </i>
    <i r="5">
      <x/>
    </i>
    <i r="6">
      <x v="3"/>
    </i>
    <i r="7">
      <x v="1"/>
    </i>
    <i>
      <x v="13"/>
    </i>
    <i r="1">
      <x v="2"/>
    </i>
    <i r="2">
      <x v="5"/>
    </i>
    <i r="3">
      <x/>
    </i>
    <i r="4">
      <x v="3"/>
    </i>
    <i r="5">
      <x v="8"/>
    </i>
    <i r="6">
      <x/>
    </i>
    <i r="7">
      <x v="1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Count of EEID" fld="0" subtotal="count" baseField="0" baseItem="0"/>
    <dataField name="Count of Full Name" fld="1" subtotal="count" baseField="0" baseItem="0"/>
    <dataField name="Count of Job Title" fld="2" subtotal="count" baseField="0" baseItem="0"/>
    <dataField name="Count of Gender" fld="4" subtotal="count" baseField="0" baseItem="0"/>
    <dataField name="Sum of Age" fld="5" baseField="0" baseItem="0"/>
    <dataField name="Sum of Annual Salary" fld="6" baseField="0" baseItem="0"/>
    <dataField name="Count of City" fld="8" subtotal="count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E78AD7-319A-4BE6-AF98-5D1638BF2EB1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15:L18" firstHeaderRow="1" firstDataRow="1" firstDataCol="1"/>
  <pivotFields count="9">
    <pivotField showAll="0"/>
    <pivotField showAll="0"/>
    <pivotField showAll="0"/>
    <pivotField showAll="0"/>
    <pivotField showAll="0"/>
    <pivotField showAll="0"/>
    <pivotField numFmtId="6" showAll="0"/>
    <pivotField axis="axisRow" showAll="0">
      <items count="3">
        <item x="1"/>
        <item x="0"/>
        <item t="default"/>
      </items>
    </pivotField>
    <pivotField showAll="0"/>
  </pivotFields>
  <rowFields count="1">
    <field x="7"/>
  </rowFields>
  <rowItems count="3">
    <i>
      <x/>
    </i>
    <i>
      <x v="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E45B9D-E500-44D0-8252-F2AFA6734A9C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L7:M10" firstHeaderRow="1" firstDataRow="1" firstDataCol="1"/>
  <pivotFields count="9"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numFmtId="6"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Count of Gender" fld="4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4175D-8A8B-43F5-A182-FF9E0657A707}">
  <dimension ref="A1:I41"/>
  <sheetViews>
    <sheetView workbookViewId="0">
      <selection activeCell="D30" sqref="D30"/>
    </sheetView>
  </sheetViews>
  <sheetFormatPr defaultRowHeight="15" x14ac:dyDescent="0.25"/>
  <cols>
    <col min="1" max="1" width="13" customWidth="1"/>
    <col min="2" max="2" width="47.7109375" customWidth="1"/>
    <col min="3" max="3" width="25.5703125" customWidth="1"/>
    <col min="4" max="4" width="18.42578125" customWidth="1"/>
    <col min="5" max="6" width="13.42578125" customWidth="1"/>
    <col min="7" max="7" width="19.7109375" customWidth="1"/>
    <col min="8" max="8" width="14.5703125" customWidth="1"/>
    <col min="9" max="9" width="12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55</v>
      </c>
      <c r="G2" s="1">
        <v>141604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12</v>
      </c>
      <c r="E3" t="s">
        <v>19</v>
      </c>
      <c r="F3">
        <v>59</v>
      </c>
      <c r="G3" s="1">
        <v>99975</v>
      </c>
      <c r="H3" t="s">
        <v>20</v>
      </c>
      <c r="I3" t="s">
        <v>21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13</v>
      </c>
      <c r="F4">
        <v>50</v>
      </c>
      <c r="G4" s="1">
        <v>163099</v>
      </c>
      <c r="H4" t="s">
        <v>14</v>
      </c>
      <c r="I4" t="s">
        <v>26</v>
      </c>
    </row>
    <row r="5" spans="1:9" x14ac:dyDescent="0.25">
      <c r="A5" t="s">
        <v>27</v>
      </c>
      <c r="B5" t="s">
        <v>28</v>
      </c>
      <c r="C5" t="s">
        <v>29</v>
      </c>
      <c r="D5" t="s">
        <v>12</v>
      </c>
      <c r="E5" t="s">
        <v>13</v>
      </c>
      <c r="F5">
        <v>26</v>
      </c>
      <c r="G5" s="1">
        <v>84913</v>
      </c>
      <c r="H5" t="s">
        <v>14</v>
      </c>
      <c r="I5" t="s">
        <v>26</v>
      </c>
    </row>
    <row r="6" spans="1:9" x14ac:dyDescent="0.25">
      <c r="A6" t="s">
        <v>30</v>
      </c>
      <c r="B6" t="s">
        <v>31</v>
      </c>
      <c r="C6" t="s">
        <v>32</v>
      </c>
      <c r="D6" t="s">
        <v>25</v>
      </c>
      <c r="E6" t="s">
        <v>19</v>
      </c>
      <c r="F6">
        <v>55</v>
      </c>
      <c r="G6" s="1">
        <v>95409</v>
      </c>
      <c r="H6" t="s">
        <v>14</v>
      </c>
      <c r="I6" t="s">
        <v>33</v>
      </c>
    </row>
    <row r="7" spans="1:9" x14ac:dyDescent="0.25">
      <c r="A7" t="s">
        <v>34</v>
      </c>
      <c r="B7" t="s">
        <v>35</v>
      </c>
      <c r="C7" t="s">
        <v>36</v>
      </c>
      <c r="D7" t="s">
        <v>37</v>
      </c>
      <c r="E7" t="s">
        <v>19</v>
      </c>
      <c r="F7">
        <v>57</v>
      </c>
      <c r="G7" s="1">
        <v>50994</v>
      </c>
      <c r="H7" t="s">
        <v>20</v>
      </c>
      <c r="I7" t="s">
        <v>21</v>
      </c>
    </row>
    <row r="8" spans="1:9" x14ac:dyDescent="0.25">
      <c r="A8" t="s">
        <v>38</v>
      </c>
      <c r="B8" t="s">
        <v>39</v>
      </c>
      <c r="C8" t="s">
        <v>40</v>
      </c>
      <c r="D8" t="s">
        <v>12</v>
      </c>
      <c r="E8" t="s">
        <v>13</v>
      </c>
      <c r="F8">
        <v>27</v>
      </c>
      <c r="G8" s="1">
        <v>119746</v>
      </c>
      <c r="H8" t="s">
        <v>14</v>
      </c>
      <c r="I8" t="s">
        <v>33</v>
      </c>
    </row>
    <row r="9" spans="1:9" x14ac:dyDescent="0.25">
      <c r="A9" t="s">
        <v>41</v>
      </c>
      <c r="B9" t="s">
        <v>42</v>
      </c>
      <c r="C9" t="s">
        <v>43</v>
      </c>
      <c r="D9" t="s">
        <v>25</v>
      </c>
      <c r="E9" t="s">
        <v>19</v>
      </c>
      <c r="F9">
        <v>25</v>
      </c>
      <c r="G9" s="1">
        <v>41336</v>
      </c>
      <c r="H9" t="s">
        <v>14</v>
      </c>
      <c r="I9" t="s">
        <v>44</v>
      </c>
    </row>
    <row r="10" spans="1:9" x14ac:dyDescent="0.25">
      <c r="A10" t="s">
        <v>45</v>
      </c>
      <c r="B10" t="s">
        <v>46</v>
      </c>
      <c r="C10" t="s">
        <v>40</v>
      </c>
      <c r="D10" t="s">
        <v>47</v>
      </c>
      <c r="E10" t="s">
        <v>19</v>
      </c>
      <c r="F10">
        <v>29</v>
      </c>
      <c r="G10" s="1">
        <v>113527</v>
      </c>
      <c r="H10" t="s">
        <v>14</v>
      </c>
      <c r="I10" t="s">
        <v>48</v>
      </c>
    </row>
    <row r="11" spans="1:9" x14ac:dyDescent="0.25">
      <c r="A11" t="s">
        <v>49</v>
      </c>
      <c r="B11" t="s">
        <v>50</v>
      </c>
      <c r="C11" t="s">
        <v>32</v>
      </c>
      <c r="D11" t="s">
        <v>25</v>
      </c>
      <c r="E11" t="s">
        <v>13</v>
      </c>
      <c r="F11">
        <v>34</v>
      </c>
      <c r="G11" s="1">
        <v>77203</v>
      </c>
      <c r="H11" t="s">
        <v>14</v>
      </c>
      <c r="I11" t="s">
        <v>26</v>
      </c>
    </row>
    <row r="12" spans="1:9" x14ac:dyDescent="0.25">
      <c r="A12" t="s">
        <v>51</v>
      </c>
      <c r="B12" t="s">
        <v>52</v>
      </c>
      <c r="C12" t="s">
        <v>11</v>
      </c>
      <c r="D12" t="s">
        <v>53</v>
      </c>
      <c r="E12" t="s">
        <v>13</v>
      </c>
      <c r="F12">
        <v>36</v>
      </c>
      <c r="G12" s="1">
        <v>157333</v>
      </c>
      <c r="H12" t="s">
        <v>14</v>
      </c>
      <c r="I12" t="s">
        <v>44</v>
      </c>
    </row>
    <row r="13" spans="1:9" x14ac:dyDescent="0.25">
      <c r="A13" t="s">
        <v>54</v>
      </c>
      <c r="B13" t="s">
        <v>55</v>
      </c>
      <c r="C13" t="s">
        <v>56</v>
      </c>
      <c r="D13" t="s">
        <v>57</v>
      </c>
      <c r="E13" t="s">
        <v>13</v>
      </c>
      <c r="F13">
        <v>27</v>
      </c>
      <c r="G13" s="1">
        <v>109851</v>
      </c>
      <c r="H13" t="s">
        <v>14</v>
      </c>
      <c r="I13" t="s">
        <v>15</v>
      </c>
    </row>
    <row r="14" spans="1:9" x14ac:dyDescent="0.25">
      <c r="A14" t="s">
        <v>58</v>
      </c>
      <c r="B14" t="s">
        <v>59</v>
      </c>
      <c r="C14" t="s">
        <v>40</v>
      </c>
      <c r="D14" t="s">
        <v>53</v>
      </c>
      <c r="E14" t="s">
        <v>19</v>
      </c>
      <c r="F14">
        <v>59</v>
      </c>
      <c r="G14" s="1">
        <v>105086</v>
      </c>
      <c r="H14" t="s">
        <v>14</v>
      </c>
      <c r="I14" t="s">
        <v>48</v>
      </c>
    </row>
    <row r="15" spans="1:9" x14ac:dyDescent="0.25">
      <c r="A15" t="s">
        <v>60</v>
      </c>
      <c r="B15" t="s">
        <v>61</v>
      </c>
      <c r="C15" t="s">
        <v>11</v>
      </c>
      <c r="D15" t="s">
        <v>25</v>
      </c>
      <c r="E15" t="s">
        <v>13</v>
      </c>
      <c r="F15">
        <v>51</v>
      </c>
      <c r="G15" s="1">
        <v>146742</v>
      </c>
      <c r="H15" t="s">
        <v>20</v>
      </c>
      <c r="I15" t="s">
        <v>62</v>
      </c>
    </row>
    <row r="16" spans="1:9" x14ac:dyDescent="0.25">
      <c r="F16" s="3" t="s">
        <v>67</v>
      </c>
      <c r="G16" s="2">
        <f>AVERAGE(2:15)</f>
        <v>53836</v>
      </c>
    </row>
    <row r="22" spans="1:3" x14ac:dyDescent="0.25">
      <c r="A22" s="10" t="s">
        <v>66</v>
      </c>
      <c r="B22" s="10"/>
      <c r="C22">
        <f ca="1">COUNTIF(F:F, "&lt;"&amp;TODAY()-365.25*50)</f>
        <v>14</v>
      </c>
    </row>
    <row r="23" spans="1:3" x14ac:dyDescent="0.25">
      <c r="A23" s="10" t="s">
        <v>65</v>
      </c>
      <c r="B23" s="10"/>
      <c r="C23" s="6">
        <f>SUMIFS(G:G, D:D, "IT")</f>
        <v>446238</v>
      </c>
    </row>
    <row r="24" spans="1:3" x14ac:dyDescent="0.25">
      <c r="A24" s="10" t="s">
        <v>64</v>
      </c>
      <c r="B24" s="10"/>
      <c r="C24">
        <f>COUNTIFS(D:D, "IT", E:E, "Female")</f>
        <v>3</v>
      </c>
    </row>
    <row r="25" spans="1:3" x14ac:dyDescent="0.25">
      <c r="A25" s="10" t="s">
        <v>63</v>
      </c>
      <c r="B25" s="10"/>
      <c r="C25" s="5" t="str">
        <f>INDEX(B:B, MATCH(MAX(G:G), G:G, 0))</f>
        <v>Luna Sanders</v>
      </c>
    </row>
    <row r="26" spans="1:3" x14ac:dyDescent="0.25">
      <c r="A26" s="10" t="s">
        <v>68</v>
      </c>
      <c r="B26" s="10"/>
    </row>
    <row r="27" spans="1:3" x14ac:dyDescent="0.25">
      <c r="B27" t="s">
        <v>69</v>
      </c>
      <c r="C27" s="5" t="str">
        <f>INDEX(B:B, MATCH(MIN(F:F), F:F, 0))</f>
        <v>Luke Martin</v>
      </c>
    </row>
    <row r="28" spans="1:3" x14ac:dyDescent="0.25">
      <c r="B28" t="s">
        <v>70</v>
      </c>
      <c r="C28" s="5" t="str">
        <f>INDEX(A:A, MATCH(MIN(F:F), F:F, 0))</f>
        <v>E04332</v>
      </c>
    </row>
    <row r="29" spans="1:3" x14ac:dyDescent="0.25">
      <c r="B29" t="s">
        <v>71</v>
      </c>
      <c r="C29" s="5" t="str">
        <f>INDEX(B:B, MATCH(MAX(F:F), F:F, 0))</f>
        <v>Theodore Dinh</v>
      </c>
    </row>
    <row r="30" spans="1:3" x14ac:dyDescent="0.25">
      <c r="B30" t="s">
        <v>72</v>
      </c>
      <c r="C30" s="5" t="str">
        <f>INDEX(A:A, MATCH(MAX(F:F), F:F, 0))</f>
        <v>E04105</v>
      </c>
    </row>
    <row r="31" spans="1:3" x14ac:dyDescent="0.25">
      <c r="A31" s="10" t="s">
        <v>73</v>
      </c>
      <c r="B31" s="10"/>
      <c r="C31">
        <f>COUNTIF(H:H, "United States")</f>
        <v>11</v>
      </c>
    </row>
    <row r="32" spans="1:3" x14ac:dyDescent="0.25">
      <c r="A32" s="11" t="s">
        <v>74</v>
      </c>
      <c r="B32" s="11"/>
    </row>
    <row r="33" spans="1:3" x14ac:dyDescent="0.25">
      <c r="B33" t="s">
        <v>75</v>
      </c>
      <c r="C33" s="6">
        <f>AVERAGEIFS(G:G, E:E, "Male")</f>
        <v>84387.833333333328</v>
      </c>
    </row>
    <row r="34" spans="1:3" x14ac:dyDescent="0.25">
      <c r="B34" t="s">
        <v>76</v>
      </c>
      <c r="C34" s="6">
        <f>AVERAGEIFS(G:G, E:E, "Female")</f>
        <v>125061.375</v>
      </c>
    </row>
    <row r="35" spans="1:3" x14ac:dyDescent="0.25">
      <c r="A35" s="10" t="s">
        <v>77</v>
      </c>
      <c r="B35" s="10"/>
    </row>
    <row r="36" spans="1:3" x14ac:dyDescent="0.25">
      <c r="B36" t="s">
        <v>12</v>
      </c>
      <c r="C36" t="str">
        <f t="array" ref="C36">IFERROR(IF(INDEX($B$2:$B$15, SMALL(IF(($D$2:$D$15="IT")*($C$2:$C$15="Manager"), ROW($D$2:$D$15)-MIN(ROW($D$2:$D$15))+1, ""), ROW(1:1)))&lt;&gt;"", INDEX($B$2:$B$15, SMALL(IF(($D$2:$D$15="IT")*($C$2:$C$15="Manager"), ROW($D$2:$D$15)-MIN(ROW($D$2:$D$15))+1, ""), ROW(1:1))), "Not Found"), "Not Found")</f>
        <v>Ruby Barnes</v>
      </c>
    </row>
    <row r="37" spans="1:3" x14ac:dyDescent="0.25">
      <c r="B37" t="s">
        <v>25</v>
      </c>
      <c r="C37" t="str" cm="1">
        <f t="array" ref="C37">IFERROR(IF(INDEX($B$2:$B$15, SMALL(IF(($D$2:$D$15="Finance")*($C$2:$C$15="Manager"), ROW($D$2:$D$15)-MIN(ROW($D$2:$D$15))+1, ""), ROW(1:1)))&lt;&gt;"", INDEX($B$2:$B$15, SMALL(IF(($D$2:$D$15="Finance")*($C$2:$C$15="Manager"), ROW($D$2:$D$15)-MIN(ROW($D$2:$D$15))+1, ""), ROW(1:1))), "Not Found"), "Not Found")</f>
        <v>Not Found</v>
      </c>
    </row>
    <row r="38" spans="1:3" x14ac:dyDescent="0.25">
      <c r="B38" t="s">
        <v>37</v>
      </c>
      <c r="C38" t="str">
        <f t="array" ref="C38">IFERROR(IF(INDEX($B$2:$B$15, SMALL(IF(($D$2:$D$15="Sales")*($C$2:$C$15="Manager"), ROW($D$2:$D$15)-MIN(ROW($D$2:$D$15))+1, ""), ROW(1:1)))&lt;&gt;"", INDEX($B$2:$B$15, SMALL(IF(($D$2:$D$15="Sales")*($C$2:$C$15="Manager"), ROW($D$2:$D$15)-MIN(ROW($D$2:$D$15))+1, ""), ROW(1:1))), "Not Found"), "Not Found")</f>
        <v>Not Found</v>
      </c>
    </row>
    <row r="39" spans="1:3" x14ac:dyDescent="0.25">
      <c r="B39" t="s">
        <v>47</v>
      </c>
      <c r="C39" t="str">
        <f t="array" ref="C39">IFERROR(IF(INDEX($B$2:$B$15, SMALL(IF(($D$2:$D$15="Accounting")*($C$2:$C$15="Manager"), ROW($D$2:$D$15)-MIN(ROW($D$2:$D$15))+1, ""), ROW(1:1)))&lt;&gt;"", INDEX($B$2:$B$15, SMALL(IF(($D$2:$D$15="Accounting")*($C$2:$C$15="Manager"), ROW($D$2:$D$15)-MIN(ROW($D$2:$D$15))+1, ""), ROW(1:1))), "Not Found"), "Not Found")</f>
        <v>Easton Bailey</v>
      </c>
    </row>
    <row r="40" spans="1:3" x14ac:dyDescent="0.25">
      <c r="B40" t="s">
        <v>53</v>
      </c>
      <c r="C40" t="str">
        <f t="array" ref="C40">IFERROR(IF(INDEX($B$2:$B$15, SMALL(IF(($D$2:$D$15="Human Resources")*($C$2:$C$15="Manager"), ROW($D$2:$D$15)-MIN(ROW($D$2:$D$15))+1, ""), ROW(1:1)))&lt;&gt;"", INDEX($B$2:$B$15, SMALL(IF(($D$2:$D$15="Human Resources")*($C$2:$C$15="Manager"), ROW($D$2:$D$15)-MIN(ROW($D$2:$D$15))+1, ""), ROW(1:1))), "Not Found"), "Not Found")</f>
        <v>Eli Jones</v>
      </c>
    </row>
    <row r="41" spans="1:3" x14ac:dyDescent="0.25">
      <c r="B41" t="s">
        <v>57</v>
      </c>
      <c r="C41" t="str">
        <f t="array" ref="C41">IFERROR(IF(INDEX($B$2:$B$15, SMALL(IF(($D$2:$D$15="Engineering")*($C$2:$C$15="Manager"), ROW($D$2:$D$15)-MIN(ROW($D$2:$D$15))+1, ""), ROW(1:1)))&lt;&gt;"", INDEX($B$2:$B$15, SMALL(IF(($D$2:$D$15="Engineering")*($C$2:$C$15="Manager"), ROW($D$2:$D$15)-MIN(ROW($D$2:$D$15))+1, ""), ROW(1:1))), "Not Found"), "Not Found")</f>
        <v>Not Found</v>
      </c>
    </row>
  </sheetData>
  <autoFilter ref="A1:I15" xr:uid="{3424175D-8A8B-43F5-A182-FF9E0657A707}"/>
  <mergeCells count="8">
    <mergeCell ref="A31:B31"/>
    <mergeCell ref="A32:B32"/>
    <mergeCell ref="A35:B35"/>
    <mergeCell ref="A22:B22"/>
    <mergeCell ref="A23:B23"/>
    <mergeCell ref="A24:B24"/>
    <mergeCell ref="A25:B25"/>
    <mergeCell ref="A26:B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35666-FEFC-4162-9595-5E4AB5488722}">
  <dimension ref="A1:T129"/>
  <sheetViews>
    <sheetView tabSelected="1" topLeftCell="A47" zoomScale="85" zoomScaleNormal="85" workbookViewId="0">
      <selection activeCell="K83" sqref="K83"/>
    </sheetView>
  </sheetViews>
  <sheetFormatPr defaultRowHeight="15" x14ac:dyDescent="0.25"/>
  <cols>
    <col min="1" max="1" width="31.85546875" bestFit="1" customWidth="1"/>
    <col min="2" max="2" width="16.140625" bestFit="1" customWidth="1"/>
    <col min="3" max="3" width="12.85546875" bestFit="1" customWidth="1"/>
    <col min="4" max="4" width="12.42578125" bestFit="1" customWidth="1"/>
    <col min="5" max="5" width="18.28515625" bestFit="1" customWidth="1"/>
    <col min="6" max="6" width="16.5703125" bestFit="1" customWidth="1"/>
    <col min="7" max="7" width="20" bestFit="1" customWidth="1"/>
    <col min="8" max="8" width="15.85546875" bestFit="1" customWidth="1"/>
    <col min="9" max="9" width="11.5703125" bestFit="1" customWidth="1"/>
    <col min="10" max="10" width="12.5703125" bestFit="1" customWidth="1"/>
    <col min="11" max="11" width="16.5703125" bestFit="1" customWidth="1"/>
    <col min="12" max="12" width="13.140625" bestFit="1" customWidth="1"/>
    <col min="13" max="13" width="32.5703125" bestFit="1" customWidth="1"/>
    <col min="14" max="14" width="12.85546875" bestFit="1" customWidth="1"/>
    <col min="15" max="15" width="18.28515625" bestFit="1" customWidth="1"/>
    <col min="16" max="16" width="16.5703125" bestFit="1" customWidth="1"/>
    <col min="17" max="17" width="15.85546875" bestFit="1" customWidth="1"/>
    <col min="18" max="18" width="11" bestFit="1" customWidth="1"/>
    <col min="19" max="19" width="19.85546875" bestFit="1" customWidth="1"/>
    <col min="20" max="21" width="12.42578125" bestFit="1" customWidth="1"/>
    <col min="22" max="22" width="11.28515625" bestFit="1" customWidth="1"/>
    <col min="23" max="23" width="11.85546875" bestFit="1" customWidth="1"/>
    <col min="24" max="24" width="7.42578125" bestFit="1" customWidth="1"/>
    <col min="25" max="25" width="18.140625" bestFit="1" customWidth="1"/>
    <col min="26" max="26" width="11.28515625" bestFit="1" customWidth="1"/>
    <col min="27" max="27" width="12.7109375" bestFit="1" customWidth="1"/>
    <col min="28" max="28" width="18.7109375" bestFit="1" customWidth="1"/>
    <col min="29" max="29" width="22" bestFit="1" customWidth="1"/>
    <col min="30" max="30" width="18.140625" bestFit="1" customWidth="1"/>
    <col min="31" max="31" width="10.42578125" bestFit="1" customWidth="1"/>
    <col min="32" max="32" width="11.28515625" bestFit="1" customWidth="1"/>
    <col min="33" max="33" width="15" bestFit="1" customWidth="1"/>
    <col min="34" max="34" width="13.85546875" bestFit="1" customWidth="1"/>
    <col min="35" max="35" width="15.85546875" bestFit="1" customWidth="1"/>
    <col min="36" max="36" width="11.5703125" bestFit="1" customWidth="1"/>
    <col min="37" max="37" width="12.42578125" bestFit="1" customWidth="1"/>
    <col min="38" max="38" width="12.140625" bestFit="1" customWidth="1"/>
    <col min="39" max="39" width="15.28515625" bestFit="1" customWidth="1"/>
    <col min="40" max="40" width="12.7109375" bestFit="1" customWidth="1"/>
    <col min="41" max="41" width="18.7109375" bestFit="1" customWidth="1"/>
    <col min="42" max="42" width="13.85546875" bestFit="1" customWidth="1"/>
    <col min="43" max="43" width="22" bestFit="1" customWidth="1"/>
    <col min="44" max="44" width="18.140625" bestFit="1" customWidth="1"/>
    <col min="45" max="45" width="10.42578125" bestFit="1" customWidth="1"/>
    <col min="46" max="46" width="11.28515625" bestFit="1" customWidth="1"/>
    <col min="47" max="47" width="12.42578125" bestFit="1" customWidth="1"/>
    <col min="48" max="48" width="11.5703125" bestFit="1" customWidth="1"/>
    <col min="49" max="49" width="12.140625" bestFit="1" customWidth="1"/>
    <col min="50" max="50" width="15.28515625" bestFit="1" customWidth="1"/>
    <col min="51" max="51" width="13.28515625" bestFit="1" customWidth="1"/>
    <col min="52" max="52" width="12.7109375" bestFit="1" customWidth="1"/>
    <col min="53" max="53" width="18.7109375" bestFit="1" customWidth="1"/>
    <col min="54" max="54" width="13.85546875" bestFit="1" customWidth="1"/>
    <col min="55" max="55" width="11.5703125" bestFit="1" customWidth="1"/>
    <col min="56" max="56" width="22" bestFit="1" customWidth="1"/>
    <col min="57" max="57" width="18.140625" bestFit="1" customWidth="1"/>
    <col min="58" max="58" width="10.42578125" bestFit="1" customWidth="1"/>
    <col min="59" max="59" width="11.28515625" bestFit="1" customWidth="1"/>
    <col min="60" max="60" width="11.5703125" bestFit="1" customWidth="1"/>
    <col min="61" max="61" width="12.140625" bestFit="1" customWidth="1"/>
    <col min="62" max="62" width="11.85546875" bestFit="1" customWidth="1"/>
    <col min="63" max="63" width="15.28515625" bestFit="1" customWidth="1"/>
    <col min="64" max="64" width="13.28515625" bestFit="1" customWidth="1"/>
    <col min="65" max="65" width="12.7109375" bestFit="1" customWidth="1"/>
    <col min="66" max="66" width="18.7109375" bestFit="1" customWidth="1"/>
    <col min="67" max="67" width="11.85546875" bestFit="1" customWidth="1"/>
    <col min="68" max="68" width="13.85546875" bestFit="1" customWidth="1"/>
    <col min="69" max="69" width="11.5703125" bestFit="1" customWidth="1"/>
    <col min="70" max="70" width="22" bestFit="1" customWidth="1"/>
    <col min="71" max="71" width="18.140625" bestFit="1" customWidth="1"/>
    <col min="72" max="72" width="10.42578125" bestFit="1" customWidth="1"/>
    <col min="73" max="73" width="11.28515625" bestFit="1" customWidth="1"/>
    <col min="74" max="74" width="29.7109375" bestFit="1" customWidth="1"/>
    <col min="75" max="75" width="28" bestFit="1" customWidth="1"/>
    <col min="76" max="76" width="31.42578125" bestFit="1" customWidth="1"/>
    <col min="77" max="77" width="27.28515625" bestFit="1" customWidth="1"/>
    <col min="78" max="84" width="20" bestFit="1" customWidth="1"/>
    <col min="85" max="85" width="22.85546875" bestFit="1" customWidth="1"/>
    <col min="86" max="86" width="19.5703125" bestFit="1" customWidth="1"/>
    <col min="87" max="87" width="19.140625" bestFit="1" customWidth="1"/>
    <col min="88" max="88" width="24.85546875" bestFit="1" customWidth="1"/>
    <col min="89" max="89" width="23.28515625" bestFit="1" customWidth="1"/>
    <col min="90" max="90" width="26.7109375" bestFit="1" customWidth="1"/>
    <col min="91" max="91" width="22.5703125" bestFit="1" customWidth="1"/>
    <col min="92" max="92" width="24" bestFit="1" customWidth="1"/>
    <col min="93" max="93" width="20.7109375" bestFit="1" customWidth="1"/>
    <col min="94" max="94" width="20.28515625" bestFit="1" customWidth="1"/>
    <col min="95" max="95" width="26.140625" bestFit="1" customWidth="1"/>
    <col min="96" max="96" width="24.42578125" bestFit="1" customWidth="1"/>
    <col min="97" max="97" width="27.85546875" bestFit="1" customWidth="1"/>
    <col min="98" max="98" width="23.7109375" bestFit="1" customWidth="1"/>
    <col min="99" max="105" width="20" bestFit="1" customWidth="1"/>
    <col min="106" max="106" width="22.85546875" bestFit="1" customWidth="1"/>
    <col min="107" max="107" width="19.5703125" bestFit="1" customWidth="1"/>
    <col min="108" max="108" width="19.140625" bestFit="1" customWidth="1"/>
    <col min="109" max="109" width="24.85546875" bestFit="1" customWidth="1"/>
    <col min="110" max="110" width="23.28515625" bestFit="1" customWidth="1"/>
    <col min="111" max="111" width="26.7109375" bestFit="1" customWidth="1"/>
    <col min="112" max="112" width="22.5703125" bestFit="1" customWidth="1"/>
    <col min="113" max="113" width="26.28515625" bestFit="1" customWidth="1"/>
    <col min="114" max="114" width="23" bestFit="1" customWidth="1"/>
    <col min="115" max="115" width="22.5703125" bestFit="1" customWidth="1"/>
    <col min="116" max="116" width="28.28515625" bestFit="1" customWidth="1"/>
    <col min="117" max="117" width="26.7109375" bestFit="1" customWidth="1"/>
    <col min="118" max="118" width="30.140625" bestFit="1" customWidth="1"/>
    <col min="119" max="119" width="26" bestFit="1" customWidth="1"/>
    <col min="120" max="120" width="23.7109375" bestFit="1" customWidth="1"/>
    <col min="121" max="121" width="20.42578125" bestFit="1" customWidth="1"/>
    <col min="122" max="122" width="20" bestFit="1" customWidth="1"/>
    <col min="123" max="123" width="25.85546875" bestFit="1" customWidth="1"/>
    <col min="124" max="124" width="24.140625" bestFit="1" customWidth="1"/>
    <col min="125" max="125" width="27.5703125" bestFit="1" customWidth="1"/>
    <col min="126" max="126" width="23.42578125" bestFit="1" customWidth="1"/>
    <col min="127" max="127" width="23.7109375" bestFit="1" customWidth="1"/>
    <col min="128" max="128" width="20.42578125" bestFit="1" customWidth="1"/>
    <col min="129" max="129" width="20" bestFit="1" customWidth="1"/>
    <col min="130" max="130" width="25.85546875" bestFit="1" customWidth="1"/>
    <col min="131" max="131" width="24.140625" bestFit="1" customWidth="1"/>
    <col min="132" max="132" width="27.5703125" bestFit="1" customWidth="1"/>
    <col min="133" max="133" width="23.42578125" bestFit="1" customWidth="1"/>
    <col min="134" max="140" width="20" bestFit="1" customWidth="1"/>
    <col min="141" max="141" width="22.85546875" bestFit="1" customWidth="1"/>
    <col min="142" max="142" width="19.5703125" bestFit="1" customWidth="1"/>
    <col min="143" max="143" width="19.140625" bestFit="1" customWidth="1"/>
    <col min="144" max="144" width="24.85546875" bestFit="1" customWidth="1"/>
    <col min="145" max="145" width="23.28515625" bestFit="1" customWidth="1"/>
    <col min="146" max="146" width="26.7109375" bestFit="1" customWidth="1"/>
    <col min="147" max="147" width="22.5703125" bestFit="1" customWidth="1"/>
    <col min="148" max="148" width="26.5703125" bestFit="1" customWidth="1"/>
    <col min="149" max="149" width="23.28515625" bestFit="1" customWidth="1"/>
    <col min="150" max="150" width="22.85546875" bestFit="1" customWidth="1"/>
    <col min="151" max="151" width="28.5703125" bestFit="1" customWidth="1"/>
    <col min="152" max="152" width="27" bestFit="1" customWidth="1"/>
    <col min="153" max="153" width="30.42578125" bestFit="1" customWidth="1"/>
    <col min="154" max="154" width="26.28515625" bestFit="1" customWidth="1"/>
    <col min="155" max="155" width="22.5703125" bestFit="1" customWidth="1"/>
    <col min="156" max="156" width="19.28515625" bestFit="1" customWidth="1"/>
    <col min="157" max="157" width="18.85546875" bestFit="1" customWidth="1"/>
    <col min="158" max="158" width="24.5703125" bestFit="1" customWidth="1"/>
    <col min="159" max="159" width="23" bestFit="1" customWidth="1"/>
    <col min="160" max="160" width="26.42578125" bestFit="1" customWidth="1"/>
    <col min="161" max="161" width="22.28515625" bestFit="1" customWidth="1"/>
    <col min="162" max="162" width="32.85546875" bestFit="1" customWidth="1"/>
    <col min="163" max="163" width="29.7109375" bestFit="1" customWidth="1"/>
    <col min="164" max="164" width="29.140625" bestFit="1" customWidth="1"/>
    <col min="165" max="165" width="35" bestFit="1" customWidth="1"/>
    <col min="166" max="166" width="33.28515625" bestFit="1" customWidth="1"/>
    <col min="167" max="167" width="36.7109375" bestFit="1" customWidth="1"/>
    <col min="168" max="168" width="32.5703125" bestFit="1" customWidth="1"/>
    <col min="169" max="175" width="28.28515625" bestFit="1" customWidth="1"/>
    <col min="176" max="176" width="22.85546875" bestFit="1" customWidth="1"/>
    <col min="177" max="177" width="19.5703125" bestFit="1" customWidth="1"/>
    <col min="178" max="178" width="19.140625" bestFit="1" customWidth="1"/>
    <col min="179" max="179" width="24.85546875" bestFit="1" customWidth="1"/>
    <col min="180" max="180" width="23.28515625" bestFit="1" customWidth="1"/>
    <col min="181" max="181" width="26.7109375" bestFit="1" customWidth="1"/>
    <col min="182" max="182" width="22.5703125" bestFit="1" customWidth="1"/>
    <col min="183" max="183" width="42.42578125" bestFit="1" customWidth="1"/>
    <col min="184" max="184" width="39.140625" bestFit="1" customWidth="1"/>
    <col min="185" max="185" width="38.7109375" bestFit="1" customWidth="1"/>
    <col min="186" max="186" width="44.42578125" bestFit="1" customWidth="1"/>
    <col min="187" max="187" width="42.85546875" bestFit="1" customWidth="1"/>
    <col min="188" max="188" width="46.28515625" bestFit="1" customWidth="1"/>
    <col min="189" max="189" width="42.140625" bestFit="1" customWidth="1"/>
    <col min="190" max="190" width="23.7109375" bestFit="1" customWidth="1"/>
    <col min="191" max="191" width="20.42578125" bestFit="1" customWidth="1"/>
    <col min="192" max="192" width="20" bestFit="1" customWidth="1"/>
    <col min="193" max="193" width="25.85546875" bestFit="1" customWidth="1"/>
    <col min="194" max="194" width="24.140625" bestFit="1" customWidth="1"/>
    <col min="195" max="195" width="27.5703125" bestFit="1" customWidth="1"/>
    <col min="196" max="196" width="23.42578125" bestFit="1" customWidth="1"/>
    <col min="197" max="203" width="20" bestFit="1" customWidth="1"/>
    <col min="204" max="204" width="22.85546875" bestFit="1" customWidth="1"/>
    <col min="205" max="205" width="19.5703125" bestFit="1" customWidth="1"/>
    <col min="206" max="206" width="19.140625" bestFit="1" customWidth="1"/>
    <col min="207" max="207" width="24.85546875" bestFit="1" customWidth="1"/>
    <col min="208" max="208" width="23.28515625" bestFit="1" customWidth="1"/>
    <col min="209" max="209" width="26.7109375" bestFit="1" customWidth="1"/>
    <col min="210" max="210" width="22.5703125" bestFit="1" customWidth="1"/>
    <col min="211" max="211" width="24.7109375" bestFit="1" customWidth="1"/>
    <col min="212" max="212" width="21.5703125" bestFit="1" customWidth="1"/>
    <col min="213" max="213" width="21" bestFit="1" customWidth="1"/>
    <col min="214" max="214" width="26.85546875" bestFit="1" customWidth="1"/>
    <col min="215" max="215" width="25.140625" bestFit="1" customWidth="1"/>
    <col min="216" max="216" width="28.5703125" bestFit="1" customWidth="1"/>
    <col min="217" max="217" width="24.42578125" bestFit="1" customWidth="1"/>
    <col min="218" max="218" width="24.140625" bestFit="1" customWidth="1"/>
    <col min="219" max="219" width="20.85546875" bestFit="1" customWidth="1"/>
    <col min="220" max="220" width="20.42578125" bestFit="1" customWidth="1"/>
    <col min="221" max="221" width="26.28515625" bestFit="1" customWidth="1"/>
    <col min="222" max="222" width="24.5703125" bestFit="1" customWidth="1"/>
    <col min="223" max="223" width="28" bestFit="1" customWidth="1"/>
    <col min="224" max="224" width="23.85546875" bestFit="1" customWidth="1"/>
    <col min="225" max="231" width="20" bestFit="1" customWidth="1"/>
    <col min="232" max="232" width="22.85546875" bestFit="1" customWidth="1"/>
    <col min="233" max="233" width="19.5703125" bestFit="1" customWidth="1"/>
    <col min="234" max="234" width="19.140625" bestFit="1" customWidth="1"/>
    <col min="235" max="235" width="24.85546875" bestFit="1" customWidth="1"/>
    <col min="236" max="236" width="23.28515625" bestFit="1" customWidth="1"/>
    <col min="237" max="237" width="26.7109375" bestFit="1" customWidth="1"/>
    <col min="238" max="238" width="22.5703125" bestFit="1" customWidth="1"/>
    <col min="239" max="239" width="26.5703125" bestFit="1" customWidth="1"/>
    <col min="240" max="240" width="23.28515625" bestFit="1" customWidth="1"/>
    <col min="241" max="241" width="22.85546875" bestFit="1" customWidth="1"/>
    <col min="242" max="242" width="28.5703125" bestFit="1" customWidth="1"/>
    <col min="243" max="243" width="27" bestFit="1" customWidth="1"/>
    <col min="244" max="244" width="30.42578125" bestFit="1" customWidth="1"/>
    <col min="245" max="245" width="26.28515625" bestFit="1" customWidth="1"/>
    <col min="246" max="246" width="23.140625" bestFit="1" customWidth="1"/>
    <col min="247" max="247" width="19.85546875" bestFit="1" customWidth="1"/>
    <col min="248" max="248" width="19.42578125" bestFit="1" customWidth="1"/>
    <col min="249" max="249" width="25.140625" bestFit="1" customWidth="1"/>
    <col min="250" max="250" width="23.5703125" bestFit="1" customWidth="1"/>
    <col min="251" max="251" width="27" bestFit="1" customWidth="1"/>
    <col min="252" max="252" width="22.85546875" bestFit="1" customWidth="1"/>
    <col min="253" max="253" width="18.28515625" bestFit="1" customWidth="1"/>
    <col min="254" max="254" width="15" bestFit="1" customWidth="1"/>
    <col min="255" max="255" width="14.5703125" bestFit="1" customWidth="1"/>
    <col min="256" max="256" width="20.28515625" bestFit="1" customWidth="1"/>
    <col min="257" max="257" width="18.7109375" bestFit="1" customWidth="1"/>
    <col min="258" max="258" width="22.140625" bestFit="1" customWidth="1"/>
    <col min="259" max="259" width="18" bestFit="1" customWidth="1"/>
    <col min="260" max="260" width="29" bestFit="1" customWidth="1"/>
    <col min="261" max="261" width="25.85546875" bestFit="1" customWidth="1"/>
    <col min="262" max="262" width="25.28515625" bestFit="1" customWidth="1"/>
    <col min="263" max="263" width="31.140625" bestFit="1" customWidth="1"/>
    <col min="264" max="264" width="29.42578125" bestFit="1" customWidth="1"/>
    <col min="265" max="265" width="32.85546875" bestFit="1" customWidth="1"/>
    <col min="266" max="266" width="28.7109375" bestFit="1" customWidth="1"/>
    <col min="267" max="267" width="23.42578125" bestFit="1" customWidth="1"/>
    <col min="268" max="268" width="20.140625" bestFit="1" customWidth="1"/>
    <col min="269" max="269" width="19.7109375" bestFit="1" customWidth="1"/>
    <col min="270" max="270" width="25.5703125" bestFit="1" customWidth="1"/>
    <col min="271" max="271" width="23.85546875" bestFit="1" customWidth="1"/>
    <col min="272" max="272" width="27.28515625" bestFit="1" customWidth="1"/>
    <col min="273" max="273" width="23.140625" bestFit="1" customWidth="1"/>
    <col min="274" max="280" width="20" bestFit="1" customWidth="1"/>
    <col min="281" max="281" width="22.85546875" bestFit="1" customWidth="1"/>
    <col min="282" max="282" width="19.5703125" bestFit="1" customWidth="1"/>
    <col min="283" max="283" width="19.140625" bestFit="1" customWidth="1"/>
    <col min="284" max="284" width="24.85546875" bestFit="1" customWidth="1"/>
    <col min="285" max="285" width="23.28515625" bestFit="1" customWidth="1"/>
    <col min="286" max="286" width="26.7109375" bestFit="1" customWidth="1"/>
    <col min="287" max="287" width="22.5703125" bestFit="1" customWidth="1"/>
    <col min="288" max="288" width="34" bestFit="1" customWidth="1"/>
    <col min="289" max="289" width="30.7109375" bestFit="1" customWidth="1"/>
    <col min="290" max="290" width="30.28515625" bestFit="1" customWidth="1"/>
    <col min="291" max="291" width="36" bestFit="1" customWidth="1"/>
    <col min="292" max="292" width="34.42578125" bestFit="1" customWidth="1"/>
    <col min="293" max="293" width="37.7109375" bestFit="1" customWidth="1"/>
    <col min="294" max="294" width="33.5703125" bestFit="1" customWidth="1"/>
    <col min="295" max="295" width="26.42578125" bestFit="1" customWidth="1"/>
    <col min="296" max="296" width="23.140625" bestFit="1" customWidth="1"/>
    <col min="297" max="297" width="22.7109375" bestFit="1" customWidth="1"/>
    <col min="298" max="298" width="28.42578125" bestFit="1" customWidth="1"/>
    <col min="299" max="299" width="26.85546875" bestFit="1" customWidth="1"/>
    <col min="300" max="300" width="30.28515625" bestFit="1" customWidth="1"/>
    <col min="301" max="301" width="26.140625" bestFit="1" customWidth="1"/>
    <col min="302" max="302" width="18.28515625" bestFit="1" customWidth="1"/>
    <col min="303" max="303" width="15" bestFit="1" customWidth="1"/>
    <col min="304" max="304" width="14.5703125" bestFit="1" customWidth="1"/>
    <col min="305" max="305" width="20.28515625" bestFit="1" customWidth="1"/>
    <col min="306" max="306" width="18.7109375" bestFit="1" customWidth="1"/>
    <col min="307" max="307" width="22.140625" bestFit="1" customWidth="1"/>
    <col min="308" max="308" width="18" bestFit="1" customWidth="1"/>
    <col min="309" max="315" width="24.42578125" bestFit="1" customWidth="1"/>
    <col min="316" max="316" width="22.85546875" bestFit="1" customWidth="1"/>
    <col min="317" max="317" width="19.5703125" bestFit="1" customWidth="1"/>
    <col min="318" max="318" width="19.140625" bestFit="1" customWidth="1"/>
    <col min="319" max="319" width="24.85546875" bestFit="1" customWidth="1"/>
    <col min="320" max="320" width="23.28515625" bestFit="1" customWidth="1"/>
    <col min="321" max="321" width="26.7109375" bestFit="1" customWidth="1"/>
    <col min="322" max="322" width="22.5703125" bestFit="1" customWidth="1"/>
    <col min="323" max="323" width="38.5703125" bestFit="1" customWidth="1"/>
    <col min="324" max="324" width="35.28515625" bestFit="1" customWidth="1"/>
    <col min="325" max="325" width="34.85546875" bestFit="1" customWidth="1"/>
    <col min="326" max="326" width="40.5703125" bestFit="1" customWidth="1"/>
    <col min="327" max="327" width="39" bestFit="1" customWidth="1"/>
    <col min="328" max="328" width="42.42578125" bestFit="1" customWidth="1"/>
    <col min="329" max="329" width="38.28515625" bestFit="1" customWidth="1"/>
    <col min="330" max="330" width="26.42578125" bestFit="1" customWidth="1"/>
    <col min="331" max="331" width="23.140625" bestFit="1" customWidth="1"/>
    <col min="332" max="332" width="22.7109375" bestFit="1" customWidth="1"/>
    <col min="333" max="333" width="28.42578125" bestFit="1" customWidth="1"/>
    <col min="334" max="334" width="26.85546875" bestFit="1" customWidth="1"/>
    <col min="335" max="335" width="30.28515625" bestFit="1" customWidth="1"/>
    <col min="336" max="336" width="26.140625" bestFit="1" customWidth="1"/>
    <col min="337" max="337" width="21.42578125" bestFit="1" customWidth="1"/>
    <col min="338" max="338" width="18.140625" bestFit="1" customWidth="1"/>
    <col min="339" max="339" width="17.7109375" bestFit="1" customWidth="1"/>
    <col min="340" max="340" width="23.42578125" bestFit="1" customWidth="1"/>
    <col min="341" max="341" width="21.85546875" bestFit="1" customWidth="1"/>
    <col min="342" max="342" width="25.140625" bestFit="1" customWidth="1"/>
    <col min="343" max="343" width="21" bestFit="1" customWidth="1"/>
    <col min="344" max="344" width="21.85546875" bestFit="1" customWidth="1"/>
    <col min="345" max="345" width="18.5703125" bestFit="1" customWidth="1"/>
    <col min="346" max="346" width="18.140625" bestFit="1" customWidth="1"/>
    <col min="347" max="347" width="23.85546875" bestFit="1" customWidth="1"/>
    <col min="348" max="348" width="22.28515625" bestFit="1" customWidth="1"/>
    <col min="349" max="349" width="25.7109375" bestFit="1" customWidth="1"/>
    <col min="350" max="350" width="21.5703125" bestFit="1" customWidth="1"/>
    <col min="351" max="357" width="20" bestFit="1" customWidth="1"/>
    <col min="358" max="358" width="22.85546875" bestFit="1" customWidth="1"/>
    <col min="359" max="359" width="19.5703125" bestFit="1" customWidth="1"/>
    <col min="360" max="360" width="19.140625" bestFit="1" customWidth="1"/>
    <col min="361" max="361" width="24.85546875" bestFit="1" customWidth="1"/>
    <col min="362" max="362" width="23.28515625" bestFit="1" customWidth="1"/>
    <col min="363" max="363" width="26.7109375" bestFit="1" customWidth="1"/>
    <col min="364" max="364" width="22.5703125" bestFit="1" customWidth="1"/>
    <col min="365" max="365" width="24.7109375" bestFit="1" customWidth="1"/>
    <col min="366" max="366" width="21.5703125" bestFit="1" customWidth="1"/>
    <col min="367" max="367" width="21" bestFit="1" customWidth="1"/>
    <col min="368" max="368" width="26.85546875" bestFit="1" customWidth="1"/>
    <col min="369" max="369" width="25.140625" bestFit="1" customWidth="1"/>
    <col min="370" max="370" width="28.5703125" bestFit="1" customWidth="1"/>
    <col min="371" max="371" width="24.42578125" bestFit="1" customWidth="1"/>
    <col min="372" max="372" width="22.5703125" bestFit="1" customWidth="1"/>
    <col min="373" max="373" width="19.28515625" bestFit="1" customWidth="1"/>
    <col min="374" max="374" width="18.85546875" bestFit="1" customWidth="1"/>
    <col min="375" max="375" width="24.5703125" bestFit="1" customWidth="1"/>
    <col min="376" max="376" width="23" bestFit="1" customWidth="1"/>
    <col min="377" max="377" width="26.42578125" bestFit="1" customWidth="1"/>
    <col min="378" max="378" width="22.28515625" bestFit="1" customWidth="1"/>
    <col min="379" max="379" width="26.85546875" bestFit="1" customWidth="1"/>
    <col min="380" max="380" width="23.5703125" bestFit="1" customWidth="1"/>
    <col min="381" max="381" width="23.140625" bestFit="1" customWidth="1"/>
    <col min="382" max="382" width="28.85546875" bestFit="1" customWidth="1"/>
    <col min="383" max="383" width="27.28515625" bestFit="1" customWidth="1"/>
    <col min="384" max="384" width="30.7109375" bestFit="1" customWidth="1"/>
    <col min="385" max="385" width="26.5703125" bestFit="1" customWidth="1"/>
    <col min="386" max="392" width="20" bestFit="1" customWidth="1"/>
    <col min="393" max="393" width="22.85546875" bestFit="1" customWidth="1"/>
    <col min="394" max="394" width="19.5703125" bestFit="1" customWidth="1"/>
    <col min="395" max="395" width="19.140625" bestFit="1" customWidth="1"/>
    <col min="396" max="396" width="24.85546875" bestFit="1" customWidth="1"/>
    <col min="397" max="397" width="23.28515625" bestFit="1" customWidth="1"/>
    <col min="398" max="398" width="26.7109375" bestFit="1" customWidth="1"/>
    <col min="399" max="399" width="22.5703125" bestFit="1" customWidth="1"/>
    <col min="400" max="400" width="23.42578125" bestFit="1" customWidth="1"/>
    <col min="401" max="401" width="20.140625" bestFit="1" customWidth="1"/>
    <col min="402" max="402" width="19.7109375" bestFit="1" customWidth="1"/>
    <col min="403" max="403" width="25.5703125" bestFit="1" customWidth="1"/>
    <col min="404" max="404" width="23.85546875" bestFit="1" customWidth="1"/>
    <col min="405" max="405" width="27.28515625" bestFit="1" customWidth="1"/>
    <col min="406" max="406" width="23.140625" bestFit="1" customWidth="1"/>
    <col min="407" max="407" width="22.5703125" bestFit="1" customWidth="1"/>
    <col min="408" max="408" width="19.28515625" bestFit="1" customWidth="1"/>
    <col min="409" max="409" width="18.85546875" bestFit="1" customWidth="1"/>
    <col min="410" max="410" width="24.5703125" bestFit="1" customWidth="1"/>
    <col min="411" max="411" width="23" bestFit="1" customWidth="1"/>
    <col min="412" max="412" width="26.42578125" bestFit="1" customWidth="1"/>
    <col min="413" max="413" width="22.28515625" bestFit="1" customWidth="1"/>
    <col min="414" max="420" width="20" bestFit="1" customWidth="1"/>
    <col min="421" max="421" width="22.85546875" bestFit="1" customWidth="1"/>
    <col min="422" max="422" width="19.5703125" bestFit="1" customWidth="1"/>
    <col min="423" max="423" width="19.140625" bestFit="1" customWidth="1"/>
    <col min="424" max="424" width="24.85546875" bestFit="1" customWidth="1"/>
    <col min="425" max="425" width="23.28515625" bestFit="1" customWidth="1"/>
    <col min="426" max="426" width="26.7109375" bestFit="1" customWidth="1"/>
    <col min="427" max="427" width="22.5703125" bestFit="1" customWidth="1"/>
    <col min="428" max="428" width="26.28515625" bestFit="1" customWidth="1"/>
    <col min="429" max="429" width="23" bestFit="1" customWidth="1"/>
    <col min="430" max="430" width="22.5703125" bestFit="1" customWidth="1"/>
    <col min="431" max="431" width="28.28515625" bestFit="1" customWidth="1"/>
    <col min="432" max="432" width="26.7109375" bestFit="1" customWidth="1"/>
    <col min="433" max="433" width="30.140625" bestFit="1" customWidth="1"/>
    <col min="434" max="434" width="26" bestFit="1" customWidth="1"/>
    <col min="435" max="435" width="24.140625" bestFit="1" customWidth="1"/>
    <col min="436" max="436" width="20.85546875" bestFit="1" customWidth="1"/>
    <col min="437" max="437" width="20.42578125" bestFit="1" customWidth="1"/>
    <col min="438" max="438" width="26.28515625" bestFit="1" customWidth="1"/>
    <col min="439" max="439" width="24.5703125" bestFit="1" customWidth="1"/>
    <col min="440" max="440" width="28" bestFit="1" customWidth="1"/>
    <col min="441" max="441" width="23.85546875" bestFit="1" customWidth="1"/>
    <col min="442" max="442" width="23.7109375" bestFit="1" customWidth="1"/>
    <col min="443" max="443" width="20.42578125" bestFit="1" customWidth="1"/>
    <col min="444" max="444" width="20" bestFit="1" customWidth="1"/>
    <col min="445" max="445" width="25.85546875" bestFit="1" customWidth="1"/>
    <col min="446" max="446" width="24.140625" bestFit="1" customWidth="1"/>
    <col min="447" max="447" width="27.5703125" bestFit="1" customWidth="1"/>
    <col min="448" max="448" width="23.42578125" bestFit="1" customWidth="1"/>
    <col min="449" max="455" width="20" bestFit="1" customWidth="1"/>
    <col min="456" max="456" width="22.85546875" bestFit="1" customWidth="1"/>
    <col min="457" max="457" width="19.5703125" bestFit="1" customWidth="1"/>
    <col min="458" max="458" width="19.140625" bestFit="1" customWidth="1"/>
    <col min="459" max="459" width="24.85546875" bestFit="1" customWidth="1"/>
    <col min="460" max="460" width="23.28515625" bestFit="1" customWidth="1"/>
    <col min="461" max="461" width="26.7109375" bestFit="1" customWidth="1"/>
    <col min="462" max="462" width="22.5703125" bestFit="1" customWidth="1"/>
    <col min="463" max="463" width="24.7109375" bestFit="1" customWidth="1"/>
    <col min="464" max="464" width="21.5703125" bestFit="1" customWidth="1"/>
    <col min="465" max="465" width="21" bestFit="1" customWidth="1"/>
    <col min="466" max="466" width="26.85546875" bestFit="1" customWidth="1"/>
    <col min="467" max="467" width="25.140625" bestFit="1" customWidth="1"/>
    <col min="468" max="468" width="28.5703125" bestFit="1" customWidth="1"/>
    <col min="469" max="469" width="24.42578125" bestFit="1" customWidth="1"/>
    <col min="470" max="470" width="22.5703125" bestFit="1" customWidth="1"/>
    <col min="471" max="471" width="19.28515625" bestFit="1" customWidth="1"/>
    <col min="472" max="472" width="18.85546875" bestFit="1" customWidth="1"/>
    <col min="473" max="473" width="24.5703125" bestFit="1" customWidth="1"/>
    <col min="474" max="474" width="23" bestFit="1" customWidth="1"/>
    <col min="475" max="475" width="26.42578125" bestFit="1" customWidth="1"/>
    <col min="476" max="476" width="22.28515625" bestFit="1" customWidth="1"/>
    <col min="477" max="477" width="32.85546875" bestFit="1" customWidth="1"/>
    <col min="478" max="478" width="29.7109375" bestFit="1" customWidth="1"/>
    <col min="479" max="479" width="29.140625" bestFit="1" customWidth="1"/>
    <col min="480" max="480" width="35" bestFit="1" customWidth="1"/>
    <col min="481" max="481" width="33.28515625" bestFit="1" customWidth="1"/>
    <col min="482" max="482" width="36.7109375" bestFit="1" customWidth="1"/>
    <col min="483" max="483" width="32.5703125" bestFit="1" customWidth="1"/>
    <col min="484" max="484" width="29" bestFit="1" customWidth="1"/>
    <col min="485" max="485" width="25.85546875" bestFit="1" customWidth="1"/>
    <col min="486" max="486" width="25.28515625" bestFit="1" customWidth="1"/>
    <col min="487" max="487" width="31.140625" bestFit="1" customWidth="1"/>
    <col min="488" max="488" width="29.42578125" bestFit="1" customWidth="1"/>
    <col min="489" max="489" width="32.85546875" bestFit="1" customWidth="1"/>
    <col min="490" max="490" width="28.7109375" bestFit="1" customWidth="1"/>
    <col min="491" max="491" width="21.42578125" bestFit="1" customWidth="1"/>
    <col min="492" max="492" width="18.140625" bestFit="1" customWidth="1"/>
    <col min="493" max="493" width="17.7109375" bestFit="1" customWidth="1"/>
    <col min="494" max="494" width="23.42578125" bestFit="1" customWidth="1"/>
    <col min="495" max="495" width="21.85546875" bestFit="1" customWidth="1"/>
    <col min="496" max="496" width="25.140625" bestFit="1" customWidth="1"/>
    <col min="497" max="497" width="21" bestFit="1" customWidth="1"/>
    <col min="498" max="498" width="21.140625" bestFit="1" customWidth="1"/>
    <col min="499" max="499" width="18" bestFit="1" customWidth="1"/>
    <col min="500" max="500" width="17.5703125" bestFit="1" customWidth="1"/>
    <col min="501" max="501" width="23.28515625" bestFit="1" customWidth="1"/>
    <col min="502" max="502" width="21.7109375" bestFit="1" customWidth="1"/>
    <col min="503" max="503" width="25" bestFit="1" customWidth="1"/>
    <col min="504" max="504" width="20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55</v>
      </c>
      <c r="G2" s="1">
        <v>141604</v>
      </c>
      <c r="H2" t="s">
        <v>14</v>
      </c>
      <c r="I2" t="s">
        <v>15</v>
      </c>
    </row>
    <row r="3" spans="1:20" x14ac:dyDescent="0.25">
      <c r="A3" t="s">
        <v>16</v>
      </c>
      <c r="B3" t="s">
        <v>17</v>
      </c>
      <c r="C3" t="s">
        <v>18</v>
      </c>
      <c r="D3" t="s">
        <v>12</v>
      </c>
      <c r="E3" t="s">
        <v>19</v>
      </c>
      <c r="F3">
        <v>59</v>
      </c>
      <c r="G3" s="1">
        <v>99975</v>
      </c>
      <c r="H3" t="s">
        <v>20</v>
      </c>
      <c r="I3" t="s">
        <v>21</v>
      </c>
    </row>
    <row r="4" spans="1:20" x14ac:dyDescent="0.25">
      <c r="A4" t="s">
        <v>22</v>
      </c>
      <c r="B4" t="s">
        <v>23</v>
      </c>
      <c r="C4" t="s">
        <v>24</v>
      </c>
      <c r="D4" t="s">
        <v>25</v>
      </c>
      <c r="E4" t="s">
        <v>13</v>
      </c>
      <c r="F4">
        <v>50</v>
      </c>
      <c r="G4" s="1">
        <v>163099</v>
      </c>
      <c r="H4" t="s">
        <v>14</v>
      </c>
      <c r="I4" t="s">
        <v>26</v>
      </c>
    </row>
    <row r="5" spans="1:20" x14ac:dyDescent="0.25">
      <c r="A5" t="s">
        <v>27</v>
      </c>
      <c r="B5" t="s">
        <v>28</v>
      </c>
      <c r="C5" t="s">
        <v>29</v>
      </c>
      <c r="D5" t="s">
        <v>12</v>
      </c>
      <c r="E5" t="s">
        <v>13</v>
      </c>
      <c r="F5">
        <v>26</v>
      </c>
      <c r="G5" s="1">
        <v>84913</v>
      </c>
      <c r="H5" t="s">
        <v>14</v>
      </c>
      <c r="I5" t="s">
        <v>26</v>
      </c>
      <c r="L5" s="3" t="s">
        <v>87</v>
      </c>
    </row>
    <row r="6" spans="1:20" x14ac:dyDescent="0.25">
      <c r="A6" t="s">
        <v>30</v>
      </c>
      <c r="B6" t="s">
        <v>31</v>
      </c>
      <c r="C6" t="s">
        <v>32</v>
      </c>
      <c r="D6" t="s">
        <v>25</v>
      </c>
      <c r="E6" t="s">
        <v>19</v>
      </c>
      <c r="F6">
        <v>55</v>
      </c>
      <c r="G6" s="1">
        <v>95409</v>
      </c>
      <c r="H6" t="s">
        <v>14</v>
      </c>
      <c r="I6" t="s">
        <v>33</v>
      </c>
    </row>
    <row r="7" spans="1:20" x14ac:dyDescent="0.25">
      <c r="A7" t="s">
        <v>34</v>
      </c>
      <c r="B7" t="s">
        <v>35</v>
      </c>
      <c r="C7" t="s">
        <v>36</v>
      </c>
      <c r="D7" t="s">
        <v>37</v>
      </c>
      <c r="E7" t="s">
        <v>19</v>
      </c>
      <c r="F7">
        <v>57</v>
      </c>
      <c r="G7" s="1">
        <v>50994</v>
      </c>
      <c r="H7" t="s">
        <v>20</v>
      </c>
      <c r="I7" t="s">
        <v>21</v>
      </c>
      <c r="L7" s="7" t="s">
        <v>78</v>
      </c>
      <c r="M7" t="s">
        <v>80</v>
      </c>
    </row>
    <row r="8" spans="1:20" x14ac:dyDescent="0.25">
      <c r="A8" t="s">
        <v>38</v>
      </c>
      <c r="B8" t="s">
        <v>39</v>
      </c>
      <c r="C8" t="s">
        <v>40</v>
      </c>
      <c r="D8" t="s">
        <v>12</v>
      </c>
      <c r="E8" t="s">
        <v>13</v>
      </c>
      <c r="F8">
        <v>27</v>
      </c>
      <c r="G8" s="1">
        <v>119746</v>
      </c>
      <c r="H8" t="s">
        <v>14</v>
      </c>
      <c r="I8" t="s">
        <v>33</v>
      </c>
      <c r="L8" s="8" t="s">
        <v>13</v>
      </c>
      <c r="M8">
        <v>8</v>
      </c>
    </row>
    <row r="9" spans="1:20" x14ac:dyDescent="0.25">
      <c r="A9" t="s">
        <v>41</v>
      </c>
      <c r="B9" t="s">
        <v>42</v>
      </c>
      <c r="C9" t="s">
        <v>43</v>
      </c>
      <c r="D9" t="s">
        <v>25</v>
      </c>
      <c r="E9" t="s">
        <v>19</v>
      </c>
      <c r="F9">
        <v>25</v>
      </c>
      <c r="G9" s="1">
        <v>41336</v>
      </c>
      <c r="H9" t="s">
        <v>14</v>
      </c>
      <c r="I9" t="s">
        <v>44</v>
      </c>
      <c r="L9" s="8" t="s">
        <v>19</v>
      </c>
      <c r="M9">
        <v>6</v>
      </c>
    </row>
    <row r="10" spans="1:20" x14ac:dyDescent="0.25">
      <c r="A10" t="s">
        <v>45</v>
      </c>
      <c r="B10" t="s">
        <v>46</v>
      </c>
      <c r="C10" t="s">
        <v>40</v>
      </c>
      <c r="D10" t="s">
        <v>47</v>
      </c>
      <c r="E10" t="s">
        <v>19</v>
      </c>
      <c r="F10">
        <v>29</v>
      </c>
      <c r="G10" s="1">
        <v>113527</v>
      </c>
      <c r="H10" t="s">
        <v>14</v>
      </c>
      <c r="I10" t="s">
        <v>48</v>
      </c>
      <c r="L10" s="8" t="s">
        <v>79</v>
      </c>
      <c r="M10">
        <v>14</v>
      </c>
    </row>
    <row r="11" spans="1:20" x14ac:dyDescent="0.25">
      <c r="A11" t="s">
        <v>49</v>
      </c>
      <c r="B11" t="s">
        <v>50</v>
      </c>
      <c r="C11" t="s">
        <v>32</v>
      </c>
      <c r="D11" t="s">
        <v>25</v>
      </c>
      <c r="E11" t="s">
        <v>13</v>
      </c>
      <c r="F11">
        <v>34</v>
      </c>
      <c r="G11" s="1">
        <v>77203</v>
      </c>
      <c r="H11" t="s">
        <v>14</v>
      </c>
      <c r="I11" t="s">
        <v>26</v>
      </c>
    </row>
    <row r="12" spans="1:20" x14ac:dyDescent="0.25">
      <c r="A12" t="s">
        <v>51</v>
      </c>
      <c r="B12" t="s">
        <v>52</v>
      </c>
      <c r="C12" t="s">
        <v>11</v>
      </c>
      <c r="D12" t="s">
        <v>53</v>
      </c>
      <c r="E12" t="s">
        <v>13</v>
      </c>
      <c r="F12">
        <v>36</v>
      </c>
      <c r="G12" s="1">
        <v>157333</v>
      </c>
      <c r="H12" t="s">
        <v>14</v>
      </c>
      <c r="I12" t="s">
        <v>44</v>
      </c>
    </row>
    <row r="13" spans="1:20" x14ac:dyDescent="0.25">
      <c r="A13" t="s">
        <v>54</v>
      </c>
      <c r="B13" t="s">
        <v>55</v>
      </c>
      <c r="C13" t="s">
        <v>56</v>
      </c>
      <c r="D13" t="s">
        <v>57</v>
      </c>
      <c r="E13" t="s">
        <v>13</v>
      </c>
      <c r="F13">
        <v>27</v>
      </c>
      <c r="G13" s="1">
        <v>109851</v>
      </c>
      <c r="H13" t="s">
        <v>14</v>
      </c>
      <c r="I13" t="s">
        <v>15</v>
      </c>
      <c r="L13" s="4" t="s">
        <v>88</v>
      </c>
    </row>
    <row r="14" spans="1:20" x14ac:dyDescent="0.25">
      <c r="A14" t="s">
        <v>58</v>
      </c>
      <c r="B14" t="s">
        <v>59</v>
      </c>
      <c r="C14" t="s">
        <v>40</v>
      </c>
      <c r="D14" t="s">
        <v>53</v>
      </c>
      <c r="E14" t="s">
        <v>19</v>
      </c>
      <c r="F14">
        <v>59</v>
      </c>
      <c r="G14" s="1">
        <v>105086</v>
      </c>
      <c r="H14" t="s">
        <v>14</v>
      </c>
      <c r="I14" t="s">
        <v>48</v>
      </c>
    </row>
    <row r="15" spans="1:20" x14ac:dyDescent="0.25">
      <c r="A15" t="s">
        <v>60</v>
      </c>
      <c r="B15" t="s">
        <v>61</v>
      </c>
      <c r="C15" t="s">
        <v>11</v>
      </c>
      <c r="D15" t="s">
        <v>25</v>
      </c>
      <c r="E15" t="s">
        <v>13</v>
      </c>
      <c r="F15">
        <v>51</v>
      </c>
      <c r="G15" s="1">
        <v>146742</v>
      </c>
      <c r="H15" t="s">
        <v>20</v>
      </c>
      <c r="I15" t="s">
        <v>62</v>
      </c>
      <c r="L15" s="7" t="s">
        <v>78</v>
      </c>
    </row>
    <row r="16" spans="1:20" x14ac:dyDescent="0.25">
      <c r="L16" s="8" t="s">
        <v>20</v>
      </c>
      <c r="M16" s="7" t="s">
        <v>78</v>
      </c>
      <c r="N16" t="s">
        <v>84</v>
      </c>
      <c r="O16" t="s">
        <v>85</v>
      </c>
      <c r="P16" t="s">
        <v>86</v>
      </c>
      <c r="Q16" t="s">
        <v>80</v>
      </c>
      <c r="R16" t="s">
        <v>82</v>
      </c>
      <c r="S16" t="s">
        <v>81</v>
      </c>
      <c r="T16" t="s">
        <v>83</v>
      </c>
    </row>
    <row r="17" spans="6:20" x14ac:dyDescent="0.25">
      <c r="L17" s="8" t="s">
        <v>14</v>
      </c>
      <c r="M17" s="8" t="s">
        <v>58</v>
      </c>
      <c r="N17" s="13">
        <v>1</v>
      </c>
      <c r="O17" s="13">
        <v>1</v>
      </c>
      <c r="P17" s="13">
        <v>1</v>
      </c>
      <c r="Q17" s="13">
        <v>1</v>
      </c>
      <c r="R17" s="13">
        <v>59</v>
      </c>
      <c r="S17" s="13">
        <v>105086</v>
      </c>
      <c r="T17" s="13">
        <v>1</v>
      </c>
    </row>
    <row r="18" spans="6:20" x14ac:dyDescent="0.25">
      <c r="L18" s="8" t="s">
        <v>79</v>
      </c>
      <c r="M18" s="14" t="s">
        <v>59</v>
      </c>
      <c r="N18" s="13">
        <v>1</v>
      </c>
      <c r="O18" s="13">
        <v>1</v>
      </c>
      <c r="P18" s="13">
        <v>1</v>
      </c>
      <c r="Q18" s="13">
        <v>1</v>
      </c>
      <c r="R18" s="13">
        <v>59</v>
      </c>
      <c r="S18" s="13">
        <v>105086</v>
      </c>
      <c r="T18" s="13">
        <v>1</v>
      </c>
    </row>
    <row r="19" spans="6:20" x14ac:dyDescent="0.25">
      <c r="M19" s="15" t="s">
        <v>40</v>
      </c>
      <c r="N19" s="13">
        <v>1</v>
      </c>
      <c r="O19" s="13">
        <v>1</v>
      </c>
      <c r="P19" s="13">
        <v>1</v>
      </c>
      <c r="Q19" s="13">
        <v>1</v>
      </c>
      <c r="R19" s="13">
        <v>59</v>
      </c>
      <c r="S19" s="13">
        <v>105086</v>
      </c>
      <c r="T19" s="13">
        <v>1</v>
      </c>
    </row>
    <row r="20" spans="6:20" x14ac:dyDescent="0.25">
      <c r="M20" s="16" t="s">
        <v>53</v>
      </c>
      <c r="N20" s="13">
        <v>1</v>
      </c>
      <c r="O20" s="13">
        <v>1</v>
      </c>
      <c r="P20" s="13">
        <v>1</v>
      </c>
      <c r="Q20" s="13">
        <v>1</v>
      </c>
      <c r="R20" s="13">
        <v>59</v>
      </c>
      <c r="S20" s="13">
        <v>105086</v>
      </c>
      <c r="T20" s="13">
        <v>1</v>
      </c>
    </row>
    <row r="21" spans="6:20" x14ac:dyDescent="0.25">
      <c r="M21" s="17">
        <v>59</v>
      </c>
      <c r="N21" s="13">
        <v>1</v>
      </c>
      <c r="O21" s="13">
        <v>1</v>
      </c>
      <c r="P21" s="13">
        <v>1</v>
      </c>
      <c r="Q21" s="13">
        <v>1</v>
      </c>
      <c r="R21" s="13">
        <v>59</v>
      </c>
      <c r="S21" s="13">
        <v>105086</v>
      </c>
      <c r="T21" s="13">
        <v>1</v>
      </c>
    </row>
    <row r="22" spans="6:20" x14ac:dyDescent="0.25">
      <c r="F22" s="9" t="s">
        <v>87</v>
      </c>
      <c r="M22" s="18">
        <v>105086</v>
      </c>
      <c r="N22" s="13">
        <v>1</v>
      </c>
      <c r="O22" s="13">
        <v>1</v>
      </c>
      <c r="P22" s="13">
        <v>1</v>
      </c>
      <c r="Q22" s="13">
        <v>1</v>
      </c>
      <c r="R22" s="13">
        <v>59</v>
      </c>
      <c r="S22" s="13">
        <v>105086</v>
      </c>
      <c r="T22" s="13">
        <v>1</v>
      </c>
    </row>
    <row r="23" spans="6:20" x14ac:dyDescent="0.25">
      <c r="M23" s="19" t="s">
        <v>48</v>
      </c>
      <c r="N23" s="13">
        <v>1</v>
      </c>
      <c r="O23" s="13">
        <v>1</v>
      </c>
      <c r="P23" s="13">
        <v>1</v>
      </c>
      <c r="Q23" s="13">
        <v>1</v>
      </c>
      <c r="R23" s="13">
        <v>59</v>
      </c>
      <c r="S23" s="13">
        <v>105086</v>
      </c>
      <c r="T23" s="13">
        <v>1</v>
      </c>
    </row>
    <row r="24" spans="6:20" x14ac:dyDescent="0.25">
      <c r="M24" s="20" t="s">
        <v>19</v>
      </c>
      <c r="N24" s="13">
        <v>1</v>
      </c>
      <c r="O24" s="13">
        <v>1</v>
      </c>
      <c r="P24" s="13">
        <v>1</v>
      </c>
      <c r="Q24" s="13">
        <v>1</v>
      </c>
      <c r="R24" s="13">
        <v>59</v>
      </c>
      <c r="S24" s="13">
        <v>105086</v>
      </c>
      <c r="T24" s="13">
        <v>1</v>
      </c>
    </row>
    <row r="25" spans="6:20" x14ac:dyDescent="0.25">
      <c r="M25" s="8" t="s">
        <v>51</v>
      </c>
      <c r="N25" s="13">
        <v>1</v>
      </c>
      <c r="O25" s="13">
        <v>1</v>
      </c>
      <c r="P25" s="13">
        <v>1</v>
      </c>
      <c r="Q25" s="13">
        <v>1</v>
      </c>
      <c r="R25" s="13">
        <v>36</v>
      </c>
      <c r="S25" s="13">
        <v>157333</v>
      </c>
      <c r="T25" s="13">
        <v>1</v>
      </c>
    </row>
    <row r="26" spans="6:20" x14ac:dyDescent="0.25">
      <c r="M26" s="14" t="s">
        <v>52</v>
      </c>
      <c r="N26" s="13">
        <v>1</v>
      </c>
      <c r="O26" s="13">
        <v>1</v>
      </c>
      <c r="P26" s="13">
        <v>1</v>
      </c>
      <c r="Q26" s="13">
        <v>1</v>
      </c>
      <c r="R26" s="13">
        <v>36</v>
      </c>
      <c r="S26" s="13">
        <v>157333</v>
      </c>
      <c r="T26" s="13">
        <v>1</v>
      </c>
    </row>
    <row r="27" spans="6:20" x14ac:dyDescent="0.25">
      <c r="M27" s="15" t="s">
        <v>11</v>
      </c>
      <c r="N27" s="13">
        <v>1</v>
      </c>
      <c r="O27" s="13">
        <v>1</v>
      </c>
      <c r="P27" s="13">
        <v>1</v>
      </c>
      <c r="Q27" s="13">
        <v>1</v>
      </c>
      <c r="R27" s="13">
        <v>36</v>
      </c>
      <c r="S27" s="13">
        <v>157333</v>
      </c>
      <c r="T27" s="13">
        <v>1</v>
      </c>
    </row>
    <row r="28" spans="6:20" x14ac:dyDescent="0.25">
      <c r="M28" s="16" t="s">
        <v>53</v>
      </c>
      <c r="N28" s="13">
        <v>1</v>
      </c>
      <c r="O28" s="13">
        <v>1</v>
      </c>
      <c r="P28" s="13">
        <v>1</v>
      </c>
      <c r="Q28" s="13">
        <v>1</v>
      </c>
      <c r="R28" s="13">
        <v>36</v>
      </c>
      <c r="S28" s="13">
        <v>157333</v>
      </c>
      <c r="T28" s="13">
        <v>1</v>
      </c>
    </row>
    <row r="29" spans="6:20" x14ac:dyDescent="0.25">
      <c r="M29" s="17">
        <v>36</v>
      </c>
      <c r="N29" s="13">
        <v>1</v>
      </c>
      <c r="O29" s="13">
        <v>1</v>
      </c>
      <c r="P29" s="13">
        <v>1</v>
      </c>
      <c r="Q29" s="13">
        <v>1</v>
      </c>
      <c r="R29" s="13">
        <v>36</v>
      </c>
      <c r="S29" s="13">
        <v>157333</v>
      </c>
      <c r="T29" s="13">
        <v>1</v>
      </c>
    </row>
    <row r="30" spans="6:20" x14ac:dyDescent="0.25">
      <c r="M30" s="18">
        <v>157333</v>
      </c>
      <c r="N30" s="13">
        <v>1</v>
      </c>
      <c r="O30" s="13">
        <v>1</v>
      </c>
      <c r="P30" s="13">
        <v>1</v>
      </c>
      <c r="Q30" s="13">
        <v>1</v>
      </c>
      <c r="R30" s="13">
        <v>36</v>
      </c>
      <c r="S30" s="13">
        <v>157333</v>
      </c>
      <c r="T30" s="13">
        <v>1</v>
      </c>
    </row>
    <row r="31" spans="6:20" x14ac:dyDescent="0.25">
      <c r="M31" s="19" t="s">
        <v>44</v>
      </c>
      <c r="N31" s="13">
        <v>1</v>
      </c>
      <c r="O31" s="13">
        <v>1</v>
      </c>
      <c r="P31" s="13">
        <v>1</v>
      </c>
      <c r="Q31" s="13">
        <v>1</v>
      </c>
      <c r="R31" s="13">
        <v>36</v>
      </c>
      <c r="S31" s="13">
        <v>157333</v>
      </c>
      <c r="T31" s="13">
        <v>1</v>
      </c>
    </row>
    <row r="32" spans="6:20" x14ac:dyDescent="0.25">
      <c r="M32" s="20" t="s">
        <v>13</v>
      </c>
      <c r="N32" s="13">
        <v>1</v>
      </c>
      <c r="O32" s="13">
        <v>1</v>
      </c>
      <c r="P32" s="13">
        <v>1</v>
      </c>
      <c r="Q32" s="13">
        <v>1</v>
      </c>
      <c r="R32" s="13">
        <v>36</v>
      </c>
      <c r="S32" s="13">
        <v>157333</v>
      </c>
      <c r="T32" s="13">
        <v>1</v>
      </c>
    </row>
    <row r="33" spans="6:20" x14ac:dyDescent="0.25">
      <c r="M33" s="8" t="s">
        <v>34</v>
      </c>
      <c r="N33" s="13">
        <v>1</v>
      </c>
      <c r="O33" s="13">
        <v>1</v>
      </c>
      <c r="P33" s="13">
        <v>1</v>
      </c>
      <c r="Q33" s="13">
        <v>1</v>
      </c>
      <c r="R33" s="13">
        <v>57</v>
      </c>
      <c r="S33" s="13">
        <v>50994</v>
      </c>
      <c r="T33" s="13">
        <v>1</v>
      </c>
    </row>
    <row r="34" spans="6:20" x14ac:dyDescent="0.25">
      <c r="M34" s="14" t="s">
        <v>35</v>
      </c>
      <c r="N34" s="13">
        <v>1</v>
      </c>
      <c r="O34" s="13">
        <v>1</v>
      </c>
      <c r="P34" s="13">
        <v>1</v>
      </c>
      <c r="Q34" s="13">
        <v>1</v>
      </c>
      <c r="R34" s="13">
        <v>57</v>
      </c>
      <c r="S34" s="13">
        <v>50994</v>
      </c>
      <c r="T34" s="13">
        <v>1</v>
      </c>
    </row>
    <row r="35" spans="6:20" x14ac:dyDescent="0.25">
      <c r="M35" s="15" t="s">
        <v>36</v>
      </c>
      <c r="N35" s="13">
        <v>1</v>
      </c>
      <c r="O35" s="13">
        <v>1</v>
      </c>
      <c r="P35" s="13">
        <v>1</v>
      </c>
      <c r="Q35" s="13">
        <v>1</v>
      </c>
      <c r="R35" s="13">
        <v>57</v>
      </c>
      <c r="S35" s="13">
        <v>50994</v>
      </c>
      <c r="T35" s="13">
        <v>1</v>
      </c>
    </row>
    <row r="36" spans="6:20" x14ac:dyDescent="0.25">
      <c r="M36" s="16" t="s">
        <v>37</v>
      </c>
      <c r="N36" s="13">
        <v>1</v>
      </c>
      <c r="O36" s="13">
        <v>1</v>
      </c>
      <c r="P36" s="13">
        <v>1</v>
      </c>
      <c r="Q36" s="13">
        <v>1</v>
      </c>
      <c r="R36" s="13">
        <v>57</v>
      </c>
      <c r="S36" s="13">
        <v>50994</v>
      </c>
      <c r="T36" s="13">
        <v>1</v>
      </c>
    </row>
    <row r="37" spans="6:20" x14ac:dyDescent="0.25">
      <c r="M37" s="17">
        <v>57</v>
      </c>
      <c r="N37" s="13">
        <v>1</v>
      </c>
      <c r="O37" s="13">
        <v>1</v>
      </c>
      <c r="P37" s="13">
        <v>1</v>
      </c>
      <c r="Q37" s="13">
        <v>1</v>
      </c>
      <c r="R37" s="13">
        <v>57</v>
      </c>
      <c r="S37" s="13">
        <v>50994</v>
      </c>
      <c r="T37" s="13">
        <v>1</v>
      </c>
    </row>
    <row r="38" spans="6:20" x14ac:dyDescent="0.25">
      <c r="M38" s="18">
        <v>50994</v>
      </c>
      <c r="N38" s="13">
        <v>1</v>
      </c>
      <c r="O38" s="13">
        <v>1</v>
      </c>
      <c r="P38" s="13">
        <v>1</v>
      </c>
      <c r="Q38" s="13">
        <v>1</v>
      </c>
      <c r="R38" s="13">
        <v>57</v>
      </c>
      <c r="S38" s="13">
        <v>50994</v>
      </c>
      <c r="T38" s="13">
        <v>1</v>
      </c>
    </row>
    <row r="39" spans="6:20" x14ac:dyDescent="0.25">
      <c r="F39" s="12" t="s">
        <v>89</v>
      </c>
      <c r="G39" s="12"/>
      <c r="M39" s="19" t="s">
        <v>21</v>
      </c>
      <c r="N39" s="13">
        <v>1</v>
      </c>
      <c r="O39" s="13">
        <v>1</v>
      </c>
      <c r="P39" s="13">
        <v>1</v>
      </c>
      <c r="Q39" s="13">
        <v>1</v>
      </c>
      <c r="R39" s="13">
        <v>57</v>
      </c>
      <c r="S39" s="13">
        <v>50994</v>
      </c>
      <c r="T39" s="13">
        <v>1</v>
      </c>
    </row>
    <row r="40" spans="6:20" x14ac:dyDescent="0.25">
      <c r="M40" s="20" t="s">
        <v>19</v>
      </c>
      <c r="N40" s="13">
        <v>1</v>
      </c>
      <c r="O40" s="13">
        <v>1</v>
      </c>
      <c r="P40" s="13">
        <v>1</v>
      </c>
      <c r="Q40" s="13">
        <v>1</v>
      </c>
      <c r="R40" s="13">
        <v>57</v>
      </c>
      <c r="S40" s="13">
        <v>50994</v>
      </c>
      <c r="T40" s="13">
        <v>1</v>
      </c>
    </row>
    <row r="41" spans="6:20" x14ac:dyDescent="0.25">
      <c r="M41" s="8" t="s">
        <v>38</v>
      </c>
      <c r="N41" s="13">
        <v>1</v>
      </c>
      <c r="O41" s="13">
        <v>1</v>
      </c>
      <c r="P41" s="13">
        <v>1</v>
      </c>
      <c r="Q41" s="13">
        <v>1</v>
      </c>
      <c r="R41" s="13">
        <v>27</v>
      </c>
      <c r="S41" s="13">
        <v>119746</v>
      </c>
      <c r="T41" s="13">
        <v>1</v>
      </c>
    </row>
    <row r="42" spans="6:20" x14ac:dyDescent="0.25">
      <c r="M42" s="14" t="s">
        <v>39</v>
      </c>
      <c r="N42" s="13">
        <v>1</v>
      </c>
      <c r="O42" s="13">
        <v>1</v>
      </c>
      <c r="P42" s="13">
        <v>1</v>
      </c>
      <c r="Q42" s="13">
        <v>1</v>
      </c>
      <c r="R42" s="13">
        <v>27</v>
      </c>
      <c r="S42" s="13">
        <v>119746</v>
      </c>
      <c r="T42" s="13">
        <v>1</v>
      </c>
    </row>
    <row r="43" spans="6:20" x14ac:dyDescent="0.25">
      <c r="M43" s="15" t="s">
        <v>40</v>
      </c>
      <c r="N43" s="13">
        <v>1</v>
      </c>
      <c r="O43" s="13">
        <v>1</v>
      </c>
      <c r="P43" s="13">
        <v>1</v>
      </c>
      <c r="Q43" s="13">
        <v>1</v>
      </c>
      <c r="R43" s="13">
        <v>27</v>
      </c>
      <c r="S43" s="13">
        <v>119746</v>
      </c>
      <c r="T43" s="13">
        <v>1</v>
      </c>
    </row>
    <row r="44" spans="6:20" x14ac:dyDescent="0.25">
      <c r="M44" s="16" t="s">
        <v>12</v>
      </c>
      <c r="N44" s="13">
        <v>1</v>
      </c>
      <c r="O44" s="13">
        <v>1</v>
      </c>
      <c r="P44" s="13">
        <v>1</v>
      </c>
      <c r="Q44" s="13">
        <v>1</v>
      </c>
      <c r="R44" s="13">
        <v>27</v>
      </c>
      <c r="S44" s="13">
        <v>119746</v>
      </c>
      <c r="T44" s="13">
        <v>1</v>
      </c>
    </row>
    <row r="45" spans="6:20" x14ac:dyDescent="0.25">
      <c r="M45" s="17">
        <v>27</v>
      </c>
      <c r="N45" s="13">
        <v>1</v>
      </c>
      <c r="O45" s="13">
        <v>1</v>
      </c>
      <c r="P45" s="13">
        <v>1</v>
      </c>
      <c r="Q45" s="13">
        <v>1</v>
      </c>
      <c r="R45" s="13">
        <v>27</v>
      </c>
      <c r="S45" s="13">
        <v>119746</v>
      </c>
      <c r="T45" s="13">
        <v>1</v>
      </c>
    </row>
    <row r="46" spans="6:20" x14ac:dyDescent="0.25">
      <c r="M46" s="18">
        <v>119746</v>
      </c>
      <c r="N46" s="13">
        <v>1</v>
      </c>
      <c r="O46" s="13">
        <v>1</v>
      </c>
      <c r="P46" s="13">
        <v>1</v>
      </c>
      <c r="Q46" s="13">
        <v>1</v>
      </c>
      <c r="R46" s="13">
        <v>27</v>
      </c>
      <c r="S46" s="13">
        <v>119746</v>
      </c>
      <c r="T46" s="13">
        <v>1</v>
      </c>
    </row>
    <row r="47" spans="6:20" x14ac:dyDescent="0.25">
      <c r="M47" s="19" t="s">
        <v>33</v>
      </c>
      <c r="N47" s="13">
        <v>1</v>
      </c>
      <c r="O47" s="13">
        <v>1</v>
      </c>
      <c r="P47" s="13">
        <v>1</v>
      </c>
      <c r="Q47" s="13">
        <v>1</v>
      </c>
      <c r="R47" s="13">
        <v>27</v>
      </c>
      <c r="S47" s="13">
        <v>119746</v>
      </c>
      <c r="T47" s="13">
        <v>1</v>
      </c>
    </row>
    <row r="48" spans="6:20" x14ac:dyDescent="0.25">
      <c r="M48" s="20" t="s">
        <v>13</v>
      </c>
      <c r="N48" s="13">
        <v>1</v>
      </c>
      <c r="O48" s="13">
        <v>1</v>
      </c>
      <c r="P48" s="13">
        <v>1</v>
      </c>
      <c r="Q48" s="13">
        <v>1</v>
      </c>
      <c r="R48" s="13">
        <v>27</v>
      </c>
      <c r="S48" s="13">
        <v>119746</v>
      </c>
      <c r="T48" s="13">
        <v>1</v>
      </c>
    </row>
    <row r="49" spans="13:20" x14ac:dyDescent="0.25">
      <c r="M49" s="8" t="s">
        <v>30</v>
      </c>
      <c r="N49" s="13">
        <v>1</v>
      </c>
      <c r="O49" s="13">
        <v>1</v>
      </c>
      <c r="P49" s="13">
        <v>1</v>
      </c>
      <c r="Q49" s="13">
        <v>1</v>
      </c>
      <c r="R49" s="13">
        <v>55</v>
      </c>
      <c r="S49" s="13">
        <v>95409</v>
      </c>
      <c r="T49" s="13">
        <v>1</v>
      </c>
    </row>
    <row r="50" spans="13:20" x14ac:dyDescent="0.25">
      <c r="M50" s="14" t="s">
        <v>31</v>
      </c>
      <c r="N50" s="13">
        <v>1</v>
      </c>
      <c r="O50" s="13">
        <v>1</v>
      </c>
      <c r="P50" s="13">
        <v>1</v>
      </c>
      <c r="Q50" s="13">
        <v>1</v>
      </c>
      <c r="R50" s="13">
        <v>55</v>
      </c>
      <c r="S50" s="13">
        <v>95409</v>
      </c>
      <c r="T50" s="13">
        <v>1</v>
      </c>
    </row>
    <row r="51" spans="13:20" x14ac:dyDescent="0.25">
      <c r="M51" s="15" t="s">
        <v>32</v>
      </c>
      <c r="N51" s="13">
        <v>1</v>
      </c>
      <c r="O51" s="13">
        <v>1</v>
      </c>
      <c r="P51" s="13">
        <v>1</v>
      </c>
      <c r="Q51" s="13">
        <v>1</v>
      </c>
      <c r="R51" s="13">
        <v>55</v>
      </c>
      <c r="S51" s="13">
        <v>95409</v>
      </c>
      <c r="T51" s="13">
        <v>1</v>
      </c>
    </row>
    <row r="52" spans="13:20" x14ac:dyDescent="0.25">
      <c r="M52" s="16" t="s">
        <v>25</v>
      </c>
      <c r="N52" s="13">
        <v>1</v>
      </c>
      <c r="O52" s="13">
        <v>1</v>
      </c>
      <c r="P52" s="13">
        <v>1</v>
      </c>
      <c r="Q52" s="13">
        <v>1</v>
      </c>
      <c r="R52" s="13">
        <v>55</v>
      </c>
      <c r="S52" s="13">
        <v>95409</v>
      </c>
      <c r="T52" s="13">
        <v>1</v>
      </c>
    </row>
    <row r="53" spans="13:20" x14ac:dyDescent="0.25">
      <c r="M53" s="17">
        <v>55</v>
      </c>
      <c r="N53" s="13">
        <v>1</v>
      </c>
      <c r="O53" s="13">
        <v>1</v>
      </c>
      <c r="P53" s="13">
        <v>1</v>
      </c>
      <c r="Q53" s="13">
        <v>1</v>
      </c>
      <c r="R53" s="13">
        <v>55</v>
      </c>
      <c r="S53" s="13">
        <v>95409</v>
      </c>
      <c r="T53" s="13">
        <v>1</v>
      </c>
    </row>
    <row r="54" spans="13:20" x14ac:dyDescent="0.25">
      <c r="M54" s="18">
        <v>95409</v>
      </c>
      <c r="N54" s="13">
        <v>1</v>
      </c>
      <c r="O54" s="13">
        <v>1</v>
      </c>
      <c r="P54" s="13">
        <v>1</v>
      </c>
      <c r="Q54" s="13">
        <v>1</v>
      </c>
      <c r="R54" s="13">
        <v>55</v>
      </c>
      <c r="S54" s="13">
        <v>95409</v>
      </c>
      <c r="T54" s="13">
        <v>1</v>
      </c>
    </row>
    <row r="55" spans="13:20" x14ac:dyDescent="0.25">
      <c r="M55" s="19" t="s">
        <v>33</v>
      </c>
      <c r="N55" s="13">
        <v>1</v>
      </c>
      <c r="O55" s="13">
        <v>1</v>
      </c>
      <c r="P55" s="13">
        <v>1</v>
      </c>
      <c r="Q55" s="13">
        <v>1</v>
      </c>
      <c r="R55" s="13">
        <v>55</v>
      </c>
      <c r="S55" s="13">
        <v>95409</v>
      </c>
      <c r="T55" s="13">
        <v>1</v>
      </c>
    </row>
    <row r="56" spans="13:20" x14ac:dyDescent="0.25">
      <c r="M56" s="20" t="s">
        <v>19</v>
      </c>
      <c r="N56" s="13">
        <v>1</v>
      </c>
      <c r="O56" s="13">
        <v>1</v>
      </c>
      <c r="P56" s="13">
        <v>1</v>
      </c>
      <c r="Q56" s="13">
        <v>1</v>
      </c>
      <c r="R56" s="13">
        <v>55</v>
      </c>
      <c r="S56" s="13">
        <v>95409</v>
      </c>
      <c r="T56" s="13">
        <v>1</v>
      </c>
    </row>
    <row r="57" spans="13:20" x14ac:dyDescent="0.25">
      <c r="M57" s="8" t="s">
        <v>9</v>
      </c>
      <c r="N57" s="13">
        <v>1</v>
      </c>
      <c r="O57" s="13">
        <v>1</v>
      </c>
      <c r="P57" s="13">
        <v>1</v>
      </c>
      <c r="Q57" s="13">
        <v>1</v>
      </c>
      <c r="R57" s="13">
        <v>55</v>
      </c>
      <c r="S57" s="13">
        <v>141604</v>
      </c>
      <c r="T57" s="13">
        <v>1</v>
      </c>
    </row>
    <row r="58" spans="13:20" x14ac:dyDescent="0.25">
      <c r="M58" s="14" t="s">
        <v>10</v>
      </c>
      <c r="N58" s="13">
        <v>1</v>
      </c>
      <c r="O58" s="13">
        <v>1</v>
      </c>
      <c r="P58" s="13">
        <v>1</v>
      </c>
      <c r="Q58" s="13">
        <v>1</v>
      </c>
      <c r="R58" s="13">
        <v>55</v>
      </c>
      <c r="S58" s="13">
        <v>141604</v>
      </c>
      <c r="T58" s="13">
        <v>1</v>
      </c>
    </row>
    <row r="59" spans="13:20" x14ac:dyDescent="0.25">
      <c r="M59" s="15" t="s">
        <v>11</v>
      </c>
      <c r="N59" s="13">
        <v>1</v>
      </c>
      <c r="O59" s="13">
        <v>1</v>
      </c>
      <c r="P59" s="13">
        <v>1</v>
      </c>
      <c r="Q59" s="13">
        <v>1</v>
      </c>
      <c r="R59" s="13">
        <v>55</v>
      </c>
      <c r="S59" s="13">
        <v>141604</v>
      </c>
      <c r="T59" s="13">
        <v>1</v>
      </c>
    </row>
    <row r="60" spans="13:20" x14ac:dyDescent="0.25">
      <c r="M60" s="16" t="s">
        <v>12</v>
      </c>
      <c r="N60" s="13">
        <v>1</v>
      </c>
      <c r="O60" s="13">
        <v>1</v>
      </c>
      <c r="P60" s="13">
        <v>1</v>
      </c>
      <c r="Q60" s="13">
        <v>1</v>
      </c>
      <c r="R60" s="13">
        <v>55</v>
      </c>
      <c r="S60" s="13">
        <v>141604</v>
      </c>
      <c r="T60" s="13">
        <v>1</v>
      </c>
    </row>
    <row r="61" spans="13:20" x14ac:dyDescent="0.25">
      <c r="M61" s="17">
        <v>55</v>
      </c>
      <c r="N61" s="13">
        <v>1</v>
      </c>
      <c r="O61" s="13">
        <v>1</v>
      </c>
      <c r="P61" s="13">
        <v>1</v>
      </c>
      <c r="Q61" s="13">
        <v>1</v>
      </c>
      <c r="R61" s="13">
        <v>55</v>
      </c>
      <c r="S61" s="13">
        <v>141604</v>
      </c>
      <c r="T61" s="13">
        <v>1</v>
      </c>
    </row>
    <row r="62" spans="13:20" x14ac:dyDescent="0.25">
      <c r="M62" s="18">
        <v>141604</v>
      </c>
      <c r="N62" s="13">
        <v>1</v>
      </c>
      <c r="O62" s="13">
        <v>1</v>
      </c>
      <c r="P62" s="13">
        <v>1</v>
      </c>
      <c r="Q62" s="13">
        <v>1</v>
      </c>
      <c r="R62" s="13">
        <v>55</v>
      </c>
      <c r="S62" s="13">
        <v>141604</v>
      </c>
      <c r="T62" s="13">
        <v>1</v>
      </c>
    </row>
    <row r="63" spans="13:20" x14ac:dyDescent="0.25">
      <c r="M63" s="19" t="s">
        <v>15</v>
      </c>
      <c r="N63" s="13">
        <v>1</v>
      </c>
      <c r="O63" s="13">
        <v>1</v>
      </c>
      <c r="P63" s="13">
        <v>1</v>
      </c>
      <c r="Q63" s="13">
        <v>1</v>
      </c>
      <c r="R63" s="13">
        <v>55</v>
      </c>
      <c r="S63" s="13">
        <v>141604</v>
      </c>
      <c r="T63" s="13">
        <v>1</v>
      </c>
    </row>
    <row r="64" spans="13:20" x14ac:dyDescent="0.25">
      <c r="M64" s="20" t="s">
        <v>13</v>
      </c>
      <c r="N64" s="13">
        <v>1</v>
      </c>
      <c r="O64" s="13">
        <v>1</v>
      </c>
      <c r="P64" s="13">
        <v>1</v>
      </c>
      <c r="Q64" s="13">
        <v>1</v>
      </c>
      <c r="R64" s="13">
        <v>55</v>
      </c>
      <c r="S64" s="13">
        <v>141604</v>
      </c>
      <c r="T64" s="13">
        <v>1</v>
      </c>
    </row>
    <row r="65" spans="13:20" x14ac:dyDescent="0.25">
      <c r="M65" s="8" t="s">
        <v>22</v>
      </c>
      <c r="N65" s="13">
        <v>1</v>
      </c>
      <c r="O65" s="13">
        <v>1</v>
      </c>
      <c r="P65" s="13">
        <v>1</v>
      </c>
      <c r="Q65" s="13">
        <v>1</v>
      </c>
      <c r="R65" s="13">
        <v>50</v>
      </c>
      <c r="S65" s="13">
        <v>163099</v>
      </c>
      <c r="T65" s="13">
        <v>1</v>
      </c>
    </row>
    <row r="66" spans="13:20" x14ac:dyDescent="0.25">
      <c r="M66" s="14" t="s">
        <v>23</v>
      </c>
      <c r="N66" s="13">
        <v>1</v>
      </c>
      <c r="O66" s="13">
        <v>1</v>
      </c>
      <c r="P66" s="13">
        <v>1</v>
      </c>
      <c r="Q66" s="13">
        <v>1</v>
      </c>
      <c r="R66" s="13">
        <v>50</v>
      </c>
      <c r="S66" s="13">
        <v>163099</v>
      </c>
      <c r="T66" s="13">
        <v>1</v>
      </c>
    </row>
    <row r="67" spans="13:20" x14ac:dyDescent="0.25">
      <c r="M67" s="15" t="s">
        <v>24</v>
      </c>
      <c r="N67" s="13">
        <v>1</v>
      </c>
      <c r="O67" s="13">
        <v>1</v>
      </c>
      <c r="P67" s="13">
        <v>1</v>
      </c>
      <c r="Q67" s="13">
        <v>1</v>
      </c>
      <c r="R67" s="13">
        <v>50</v>
      </c>
      <c r="S67" s="13">
        <v>163099</v>
      </c>
      <c r="T67" s="13">
        <v>1</v>
      </c>
    </row>
    <row r="68" spans="13:20" x14ac:dyDescent="0.25">
      <c r="M68" s="16" t="s">
        <v>25</v>
      </c>
      <c r="N68" s="13">
        <v>1</v>
      </c>
      <c r="O68" s="13">
        <v>1</v>
      </c>
      <c r="P68" s="13">
        <v>1</v>
      </c>
      <c r="Q68" s="13">
        <v>1</v>
      </c>
      <c r="R68" s="13">
        <v>50</v>
      </c>
      <c r="S68" s="13">
        <v>163099</v>
      </c>
      <c r="T68" s="13">
        <v>1</v>
      </c>
    </row>
    <row r="69" spans="13:20" x14ac:dyDescent="0.25">
      <c r="M69" s="17">
        <v>50</v>
      </c>
      <c r="N69" s="13">
        <v>1</v>
      </c>
      <c r="O69" s="13">
        <v>1</v>
      </c>
      <c r="P69" s="13">
        <v>1</v>
      </c>
      <c r="Q69" s="13">
        <v>1</v>
      </c>
      <c r="R69" s="13">
        <v>50</v>
      </c>
      <c r="S69" s="13">
        <v>163099</v>
      </c>
      <c r="T69" s="13">
        <v>1</v>
      </c>
    </row>
    <row r="70" spans="13:20" x14ac:dyDescent="0.25">
      <c r="M70" s="18">
        <v>163099</v>
      </c>
      <c r="N70" s="13">
        <v>1</v>
      </c>
      <c r="O70" s="13">
        <v>1</v>
      </c>
      <c r="P70" s="13">
        <v>1</v>
      </c>
      <c r="Q70" s="13">
        <v>1</v>
      </c>
      <c r="R70" s="13">
        <v>50</v>
      </c>
      <c r="S70" s="13">
        <v>163099</v>
      </c>
      <c r="T70" s="13">
        <v>1</v>
      </c>
    </row>
    <row r="71" spans="13:20" x14ac:dyDescent="0.25">
      <c r="M71" s="19" t="s">
        <v>26</v>
      </c>
      <c r="N71" s="13">
        <v>1</v>
      </c>
      <c r="O71" s="13">
        <v>1</v>
      </c>
      <c r="P71" s="13">
        <v>1</v>
      </c>
      <c r="Q71" s="13">
        <v>1</v>
      </c>
      <c r="R71" s="13">
        <v>50</v>
      </c>
      <c r="S71" s="13">
        <v>163099</v>
      </c>
      <c r="T71" s="13">
        <v>1</v>
      </c>
    </row>
    <row r="72" spans="13:20" x14ac:dyDescent="0.25">
      <c r="M72" s="20" t="s">
        <v>13</v>
      </c>
      <c r="N72" s="13">
        <v>1</v>
      </c>
      <c r="O72" s="13">
        <v>1</v>
      </c>
      <c r="P72" s="13">
        <v>1</v>
      </c>
      <c r="Q72" s="13">
        <v>1</v>
      </c>
      <c r="R72" s="13">
        <v>50</v>
      </c>
      <c r="S72" s="13">
        <v>163099</v>
      </c>
      <c r="T72" s="13">
        <v>1</v>
      </c>
    </row>
    <row r="73" spans="13:20" x14ac:dyDescent="0.25">
      <c r="M73" s="8" t="s">
        <v>27</v>
      </c>
      <c r="N73" s="13">
        <v>1</v>
      </c>
      <c r="O73" s="13">
        <v>1</v>
      </c>
      <c r="P73" s="13">
        <v>1</v>
      </c>
      <c r="Q73" s="13">
        <v>1</v>
      </c>
      <c r="R73" s="13">
        <v>26</v>
      </c>
      <c r="S73" s="13">
        <v>84913</v>
      </c>
      <c r="T73" s="13">
        <v>1</v>
      </c>
    </row>
    <row r="74" spans="13:20" x14ac:dyDescent="0.25">
      <c r="M74" s="14" t="s">
        <v>28</v>
      </c>
      <c r="N74" s="13">
        <v>1</v>
      </c>
      <c r="O74" s="13">
        <v>1</v>
      </c>
      <c r="P74" s="13">
        <v>1</v>
      </c>
      <c r="Q74" s="13">
        <v>1</v>
      </c>
      <c r="R74" s="13">
        <v>26</v>
      </c>
      <c r="S74" s="13">
        <v>84913</v>
      </c>
      <c r="T74" s="13">
        <v>1</v>
      </c>
    </row>
    <row r="75" spans="13:20" x14ac:dyDescent="0.25">
      <c r="M75" s="15" t="s">
        <v>29</v>
      </c>
      <c r="N75" s="13">
        <v>1</v>
      </c>
      <c r="O75" s="13">
        <v>1</v>
      </c>
      <c r="P75" s="13">
        <v>1</v>
      </c>
      <c r="Q75" s="13">
        <v>1</v>
      </c>
      <c r="R75" s="13">
        <v>26</v>
      </c>
      <c r="S75" s="13">
        <v>84913</v>
      </c>
      <c r="T75" s="13">
        <v>1</v>
      </c>
    </row>
    <row r="76" spans="13:20" x14ac:dyDescent="0.25">
      <c r="M76" s="16" t="s">
        <v>12</v>
      </c>
      <c r="N76" s="13">
        <v>1</v>
      </c>
      <c r="O76" s="13">
        <v>1</v>
      </c>
      <c r="P76" s="13">
        <v>1</v>
      </c>
      <c r="Q76" s="13">
        <v>1</v>
      </c>
      <c r="R76" s="13">
        <v>26</v>
      </c>
      <c r="S76" s="13">
        <v>84913</v>
      </c>
      <c r="T76" s="13">
        <v>1</v>
      </c>
    </row>
    <row r="77" spans="13:20" x14ac:dyDescent="0.25">
      <c r="M77" s="17">
        <v>26</v>
      </c>
      <c r="N77" s="13">
        <v>1</v>
      </c>
      <c r="O77" s="13">
        <v>1</v>
      </c>
      <c r="P77" s="13">
        <v>1</v>
      </c>
      <c r="Q77" s="13">
        <v>1</v>
      </c>
      <c r="R77" s="13">
        <v>26</v>
      </c>
      <c r="S77" s="13">
        <v>84913</v>
      </c>
      <c r="T77" s="13">
        <v>1</v>
      </c>
    </row>
    <row r="78" spans="13:20" x14ac:dyDescent="0.25">
      <c r="M78" s="18">
        <v>84913</v>
      </c>
      <c r="N78" s="13">
        <v>1</v>
      </c>
      <c r="O78" s="13">
        <v>1</v>
      </c>
      <c r="P78" s="13">
        <v>1</v>
      </c>
      <c r="Q78" s="13">
        <v>1</v>
      </c>
      <c r="R78" s="13">
        <v>26</v>
      </c>
      <c r="S78" s="13">
        <v>84913</v>
      </c>
      <c r="T78" s="13">
        <v>1</v>
      </c>
    </row>
    <row r="79" spans="13:20" x14ac:dyDescent="0.25">
      <c r="M79" s="19" t="s">
        <v>26</v>
      </c>
      <c r="N79" s="13">
        <v>1</v>
      </c>
      <c r="O79" s="13">
        <v>1</v>
      </c>
      <c r="P79" s="13">
        <v>1</v>
      </c>
      <c r="Q79" s="13">
        <v>1</v>
      </c>
      <c r="R79" s="13">
        <v>26</v>
      </c>
      <c r="S79" s="13">
        <v>84913</v>
      </c>
      <c r="T79" s="13">
        <v>1</v>
      </c>
    </row>
    <row r="80" spans="13:20" x14ac:dyDescent="0.25">
      <c r="M80" s="20" t="s">
        <v>13</v>
      </c>
      <c r="N80" s="13">
        <v>1</v>
      </c>
      <c r="O80" s="13">
        <v>1</v>
      </c>
      <c r="P80" s="13">
        <v>1</v>
      </c>
      <c r="Q80" s="13">
        <v>1</v>
      </c>
      <c r="R80" s="13">
        <v>26</v>
      </c>
      <c r="S80" s="13">
        <v>84913</v>
      </c>
      <c r="T80" s="13">
        <v>1</v>
      </c>
    </row>
    <row r="81" spans="13:20" x14ac:dyDescent="0.25">
      <c r="M81" s="8" t="s">
        <v>54</v>
      </c>
      <c r="N81" s="13">
        <v>1</v>
      </c>
      <c r="O81" s="13">
        <v>1</v>
      </c>
      <c r="P81" s="13">
        <v>1</v>
      </c>
      <c r="Q81" s="13">
        <v>1</v>
      </c>
      <c r="R81" s="13">
        <v>27</v>
      </c>
      <c r="S81" s="13">
        <v>109851</v>
      </c>
      <c r="T81" s="13">
        <v>1</v>
      </c>
    </row>
    <row r="82" spans="13:20" x14ac:dyDescent="0.25">
      <c r="M82" s="14" t="s">
        <v>55</v>
      </c>
      <c r="N82" s="13">
        <v>1</v>
      </c>
      <c r="O82" s="13">
        <v>1</v>
      </c>
      <c r="P82" s="13">
        <v>1</v>
      </c>
      <c r="Q82" s="13">
        <v>1</v>
      </c>
      <c r="R82" s="13">
        <v>27</v>
      </c>
      <c r="S82" s="13">
        <v>109851</v>
      </c>
      <c r="T82" s="13">
        <v>1</v>
      </c>
    </row>
    <row r="83" spans="13:20" x14ac:dyDescent="0.25">
      <c r="M83" s="15" t="s">
        <v>56</v>
      </c>
      <c r="N83" s="13">
        <v>1</v>
      </c>
      <c r="O83" s="13">
        <v>1</v>
      </c>
      <c r="P83" s="13">
        <v>1</v>
      </c>
      <c r="Q83" s="13">
        <v>1</v>
      </c>
      <c r="R83" s="13">
        <v>27</v>
      </c>
      <c r="S83" s="13">
        <v>109851</v>
      </c>
      <c r="T83" s="13">
        <v>1</v>
      </c>
    </row>
    <row r="84" spans="13:20" x14ac:dyDescent="0.25">
      <c r="M84" s="16" t="s">
        <v>57</v>
      </c>
      <c r="N84" s="13">
        <v>1</v>
      </c>
      <c r="O84" s="13">
        <v>1</v>
      </c>
      <c r="P84" s="13">
        <v>1</v>
      </c>
      <c r="Q84" s="13">
        <v>1</v>
      </c>
      <c r="R84" s="13">
        <v>27</v>
      </c>
      <c r="S84" s="13">
        <v>109851</v>
      </c>
      <c r="T84" s="13">
        <v>1</v>
      </c>
    </row>
    <row r="85" spans="13:20" x14ac:dyDescent="0.25">
      <c r="M85" s="17">
        <v>27</v>
      </c>
      <c r="N85" s="13">
        <v>1</v>
      </c>
      <c r="O85" s="13">
        <v>1</v>
      </c>
      <c r="P85" s="13">
        <v>1</v>
      </c>
      <c r="Q85" s="13">
        <v>1</v>
      </c>
      <c r="R85" s="13">
        <v>27</v>
      </c>
      <c r="S85" s="13">
        <v>109851</v>
      </c>
      <c r="T85" s="13">
        <v>1</v>
      </c>
    </row>
    <row r="86" spans="13:20" x14ac:dyDescent="0.25">
      <c r="M86" s="18">
        <v>109851</v>
      </c>
      <c r="N86" s="13">
        <v>1</v>
      </c>
      <c r="O86" s="13">
        <v>1</v>
      </c>
      <c r="P86" s="13">
        <v>1</v>
      </c>
      <c r="Q86" s="13">
        <v>1</v>
      </c>
      <c r="R86" s="13">
        <v>27</v>
      </c>
      <c r="S86" s="13">
        <v>109851</v>
      </c>
      <c r="T86" s="13">
        <v>1</v>
      </c>
    </row>
    <row r="87" spans="13:20" x14ac:dyDescent="0.25">
      <c r="M87" s="19" t="s">
        <v>15</v>
      </c>
      <c r="N87" s="13">
        <v>1</v>
      </c>
      <c r="O87" s="13">
        <v>1</v>
      </c>
      <c r="P87" s="13">
        <v>1</v>
      </c>
      <c r="Q87" s="13">
        <v>1</v>
      </c>
      <c r="R87" s="13">
        <v>27</v>
      </c>
      <c r="S87" s="13">
        <v>109851</v>
      </c>
      <c r="T87" s="13">
        <v>1</v>
      </c>
    </row>
    <row r="88" spans="13:20" x14ac:dyDescent="0.25">
      <c r="M88" s="20" t="s">
        <v>13</v>
      </c>
      <c r="N88" s="13">
        <v>1</v>
      </c>
      <c r="O88" s="13">
        <v>1</v>
      </c>
      <c r="P88" s="13">
        <v>1</v>
      </c>
      <c r="Q88" s="13">
        <v>1</v>
      </c>
      <c r="R88" s="13">
        <v>27</v>
      </c>
      <c r="S88" s="13">
        <v>109851</v>
      </c>
      <c r="T88" s="13">
        <v>1</v>
      </c>
    </row>
    <row r="89" spans="13:20" x14ac:dyDescent="0.25">
      <c r="M89" s="8" t="s">
        <v>49</v>
      </c>
      <c r="N89" s="13">
        <v>1</v>
      </c>
      <c r="O89" s="13">
        <v>1</v>
      </c>
      <c r="P89" s="13">
        <v>1</v>
      </c>
      <c r="Q89" s="13">
        <v>1</v>
      </c>
      <c r="R89" s="13">
        <v>34</v>
      </c>
      <c r="S89" s="13">
        <v>77203</v>
      </c>
      <c r="T89" s="13">
        <v>1</v>
      </c>
    </row>
    <row r="90" spans="13:20" x14ac:dyDescent="0.25">
      <c r="M90" s="14" t="s">
        <v>50</v>
      </c>
      <c r="N90" s="13">
        <v>1</v>
      </c>
      <c r="O90" s="13">
        <v>1</v>
      </c>
      <c r="P90" s="13">
        <v>1</v>
      </c>
      <c r="Q90" s="13">
        <v>1</v>
      </c>
      <c r="R90" s="13">
        <v>34</v>
      </c>
      <c r="S90" s="13">
        <v>77203</v>
      </c>
      <c r="T90" s="13">
        <v>1</v>
      </c>
    </row>
    <row r="91" spans="13:20" x14ac:dyDescent="0.25">
      <c r="M91" s="15" t="s">
        <v>32</v>
      </c>
      <c r="N91" s="13">
        <v>1</v>
      </c>
      <c r="O91" s="13">
        <v>1</v>
      </c>
      <c r="P91" s="13">
        <v>1</v>
      </c>
      <c r="Q91" s="13">
        <v>1</v>
      </c>
      <c r="R91" s="13">
        <v>34</v>
      </c>
      <c r="S91" s="13">
        <v>77203</v>
      </c>
      <c r="T91" s="13">
        <v>1</v>
      </c>
    </row>
    <row r="92" spans="13:20" x14ac:dyDescent="0.25">
      <c r="M92" s="16" t="s">
        <v>25</v>
      </c>
      <c r="N92" s="13">
        <v>1</v>
      </c>
      <c r="O92" s="13">
        <v>1</v>
      </c>
      <c r="P92" s="13">
        <v>1</v>
      </c>
      <c r="Q92" s="13">
        <v>1</v>
      </c>
      <c r="R92" s="13">
        <v>34</v>
      </c>
      <c r="S92" s="13">
        <v>77203</v>
      </c>
      <c r="T92" s="13">
        <v>1</v>
      </c>
    </row>
    <row r="93" spans="13:20" x14ac:dyDescent="0.25">
      <c r="M93" s="17">
        <v>34</v>
      </c>
      <c r="N93" s="13">
        <v>1</v>
      </c>
      <c r="O93" s="13">
        <v>1</v>
      </c>
      <c r="P93" s="13">
        <v>1</v>
      </c>
      <c r="Q93" s="13">
        <v>1</v>
      </c>
      <c r="R93" s="13">
        <v>34</v>
      </c>
      <c r="S93" s="13">
        <v>77203</v>
      </c>
      <c r="T93" s="13">
        <v>1</v>
      </c>
    </row>
    <row r="94" spans="13:20" x14ac:dyDescent="0.25">
      <c r="M94" s="18">
        <v>77203</v>
      </c>
      <c r="N94" s="13">
        <v>1</v>
      </c>
      <c r="O94" s="13">
        <v>1</v>
      </c>
      <c r="P94" s="13">
        <v>1</v>
      </c>
      <c r="Q94" s="13">
        <v>1</v>
      </c>
      <c r="R94" s="13">
        <v>34</v>
      </c>
      <c r="S94" s="13">
        <v>77203</v>
      </c>
      <c r="T94" s="13">
        <v>1</v>
      </c>
    </row>
    <row r="95" spans="13:20" x14ac:dyDescent="0.25">
      <c r="M95" s="19" t="s">
        <v>26</v>
      </c>
      <c r="N95" s="13">
        <v>1</v>
      </c>
      <c r="O95" s="13">
        <v>1</v>
      </c>
      <c r="P95" s="13">
        <v>1</v>
      </c>
      <c r="Q95" s="13">
        <v>1</v>
      </c>
      <c r="R95" s="13">
        <v>34</v>
      </c>
      <c r="S95" s="13">
        <v>77203</v>
      </c>
      <c r="T95" s="13">
        <v>1</v>
      </c>
    </row>
    <row r="96" spans="13:20" x14ac:dyDescent="0.25">
      <c r="M96" s="20" t="s">
        <v>13</v>
      </c>
      <c r="N96" s="13">
        <v>1</v>
      </c>
      <c r="O96" s="13">
        <v>1</v>
      </c>
      <c r="P96" s="13">
        <v>1</v>
      </c>
      <c r="Q96" s="13">
        <v>1</v>
      </c>
      <c r="R96" s="13">
        <v>34</v>
      </c>
      <c r="S96" s="13">
        <v>77203</v>
      </c>
      <c r="T96" s="13">
        <v>1</v>
      </c>
    </row>
    <row r="97" spans="13:20" x14ac:dyDescent="0.25">
      <c r="M97" s="8" t="s">
        <v>16</v>
      </c>
      <c r="N97" s="13">
        <v>1</v>
      </c>
      <c r="O97" s="13">
        <v>1</v>
      </c>
      <c r="P97" s="13">
        <v>1</v>
      </c>
      <c r="Q97" s="13">
        <v>1</v>
      </c>
      <c r="R97" s="13">
        <v>59</v>
      </c>
      <c r="S97" s="13">
        <v>99975</v>
      </c>
      <c r="T97" s="13">
        <v>1</v>
      </c>
    </row>
    <row r="98" spans="13:20" x14ac:dyDescent="0.25">
      <c r="M98" s="14" t="s">
        <v>17</v>
      </c>
      <c r="N98" s="13">
        <v>1</v>
      </c>
      <c r="O98" s="13">
        <v>1</v>
      </c>
      <c r="P98" s="13">
        <v>1</v>
      </c>
      <c r="Q98" s="13">
        <v>1</v>
      </c>
      <c r="R98" s="13">
        <v>59</v>
      </c>
      <c r="S98" s="13">
        <v>99975</v>
      </c>
      <c r="T98" s="13">
        <v>1</v>
      </c>
    </row>
    <row r="99" spans="13:20" x14ac:dyDescent="0.25">
      <c r="M99" s="15" t="s">
        <v>18</v>
      </c>
      <c r="N99" s="13">
        <v>1</v>
      </c>
      <c r="O99" s="13">
        <v>1</v>
      </c>
      <c r="P99" s="13">
        <v>1</v>
      </c>
      <c r="Q99" s="13">
        <v>1</v>
      </c>
      <c r="R99" s="13">
        <v>59</v>
      </c>
      <c r="S99" s="13">
        <v>99975</v>
      </c>
      <c r="T99" s="13">
        <v>1</v>
      </c>
    </row>
    <row r="100" spans="13:20" x14ac:dyDescent="0.25">
      <c r="M100" s="16" t="s">
        <v>12</v>
      </c>
      <c r="N100" s="13">
        <v>1</v>
      </c>
      <c r="O100" s="13">
        <v>1</v>
      </c>
      <c r="P100" s="13">
        <v>1</v>
      </c>
      <c r="Q100" s="13">
        <v>1</v>
      </c>
      <c r="R100" s="13">
        <v>59</v>
      </c>
      <c r="S100" s="13">
        <v>99975</v>
      </c>
      <c r="T100" s="13">
        <v>1</v>
      </c>
    </row>
    <row r="101" spans="13:20" x14ac:dyDescent="0.25">
      <c r="M101" s="17">
        <v>59</v>
      </c>
      <c r="N101" s="13">
        <v>1</v>
      </c>
      <c r="O101" s="13">
        <v>1</v>
      </c>
      <c r="P101" s="13">
        <v>1</v>
      </c>
      <c r="Q101" s="13">
        <v>1</v>
      </c>
      <c r="R101" s="13">
        <v>59</v>
      </c>
      <c r="S101" s="13">
        <v>99975</v>
      </c>
      <c r="T101" s="13">
        <v>1</v>
      </c>
    </row>
    <row r="102" spans="13:20" x14ac:dyDescent="0.25">
      <c r="M102" s="18">
        <v>99975</v>
      </c>
      <c r="N102" s="13">
        <v>1</v>
      </c>
      <c r="O102" s="13">
        <v>1</v>
      </c>
      <c r="P102" s="13">
        <v>1</v>
      </c>
      <c r="Q102" s="13">
        <v>1</v>
      </c>
      <c r="R102" s="13">
        <v>59</v>
      </c>
      <c r="S102" s="13">
        <v>99975</v>
      </c>
      <c r="T102" s="13">
        <v>1</v>
      </c>
    </row>
    <row r="103" spans="13:20" x14ac:dyDescent="0.25">
      <c r="M103" s="19" t="s">
        <v>21</v>
      </c>
      <c r="N103" s="13">
        <v>1</v>
      </c>
      <c r="O103" s="13">
        <v>1</v>
      </c>
      <c r="P103" s="13">
        <v>1</v>
      </c>
      <c r="Q103" s="13">
        <v>1</v>
      </c>
      <c r="R103" s="13">
        <v>59</v>
      </c>
      <c r="S103" s="13">
        <v>99975</v>
      </c>
      <c r="T103" s="13">
        <v>1</v>
      </c>
    </row>
    <row r="104" spans="13:20" x14ac:dyDescent="0.25">
      <c r="M104" s="20" t="s">
        <v>19</v>
      </c>
      <c r="N104" s="13">
        <v>1</v>
      </c>
      <c r="O104" s="13">
        <v>1</v>
      </c>
      <c r="P104" s="13">
        <v>1</v>
      </c>
      <c r="Q104" s="13">
        <v>1</v>
      </c>
      <c r="R104" s="13">
        <v>59</v>
      </c>
      <c r="S104" s="13">
        <v>99975</v>
      </c>
      <c r="T104" s="13">
        <v>1</v>
      </c>
    </row>
    <row r="105" spans="13:20" x14ac:dyDescent="0.25">
      <c r="M105" s="8" t="s">
        <v>60</v>
      </c>
      <c r="N105" s="13">
        <v>1</v>
      </c>
      <c r="O105" s="13">
        <v>1</v>
      </c>
      <c r="P105" s="13">
        <v>1</v>
      </c>
      <c r="Q105" s="13">
        <v>1</v>
      </c>
      <c r="R105" s="13">
        <v>51</v>
      </c>
      <c r="S105" s="13">
        <v>146742</v>
      </c>
      <c r="T105" s="13">
        <v>1</v>
      </c>
    </row>
    <row r="106" spans="13:20" x14ac:dyDescent="0.25">
      <c r="M106" s="14" t="s">
        <v>61</v>
      </c>
      <c r="N106" s="13">
        <v>1</v>
      </c>
      <c r="O106" s="13">
        <v>1</v>
      </c>
      <c r="P106" s="13">
        <v>1</v>
      </c>
      <c r="Q106" s="13">
        <v>1</v>
      </c>
      <c r="R106" s="13">
        <v>51</v>
      </c>
      <c r="S106" s="13">
        <v>146742</v>
      </c>
      <c r="T106" s="13">
        <v>1</v>
      </c>
    </row>
    <row r="107" spans="13:20" x14ac:dyDescent="0.25">
      <c r="M107" s="15" t="s">
        <v>11</v>
      </c>
      <c r="N107" s="13">
        <v>1</v>
      </c>
      <c r="O107" s="13">
        <v>1</v>
      </c>
      <c r="P107" s="13">
        <v>1</v>
      </c>
      <c r="Q107" s="13">
        <v>1</v>
      </c>
      <c r="R107" s="13">
        <v>51</v>
      </c>
      <c r="S107" s="13">
        <v>146742</v>
      </c>
      <c r="T107" s="13">
        <v>1</v>
      </c>
    </row>
    <row r="108" spans="13:20" x14ac:dyDescent="0.25">
      <c r="M108" s="16" t="s">
        <v>25</v>
      </c>
      <c r="N108" s="13">
        <v>1</v>
      </c>
      <c r="O108" s="13">
        <v>1</v>
      </c>
      <c r="P108" s="13">
        <v>1</v>
      </c>
      <c r="Q108" s="13">
        <v>1</v>
      </c>
      <c r="R108" s="13">
        <v>51</v>
      </c>
      <c r="S108" s="13">
        <v>146742</v>
      </c>
      <c r="T108" s="13">
        <v>1</v>
      </c>
    </row>
    <row r="109" spans="13:20" x14ac:dyDescent="0.25">
      <c r="M109" s="17">
        <v>51</v>
      </c>
      <c r="N109" s="13">
        <v>1</v>
      </c>
      <c r="O109" s="13">
        <v>1</v>
      </c>
      <c r="P109" s="13">
        <v>1</v>
      </c>
      <c r="Q109" s="13">
        <v>1</v>
      </c>
      <c r="R109" s="13">
        <v>51</v>
      </c>
      <c r="S109" s="13">
        <v>146742</v>
      </c>
      <c r="T109" s="13">
        <v>1</v>
      </c>
    </row>
    <row r="110" spans="13:20" x14ac:dyDescent="0.25">
      <c r="M110" s="18">
        <v>146742</v>
      </c>
      <c r="N110" s="13">
        <v>1</v>
      </c>
      <c r="O110" s="13">
        <v>1</v>
      </c>
      <c r="P110" s="13">
        <v>1</v>
      </c>
      <c r="Q110" s="13">
        <v>1</v>
      </c>
      <c r="R110" s="13">
        <v>51</v>
      </c>
      <c r="S110" s="13">
        <v>146742</v>
      </c>
      <c r="T110" s="13">
        <v>1</v>
      </c>
    </row>
    <row r="111" spans="13:20" x14ac:dyDescent="0.25">
      <c r="M111" s="19" t="s">
        <v>62</v>
      </c>
      <c r="N111" s="13">
        <v>1</v>
      </c>
      <c r="O111" s="13">
        <v>1</v>
      </c>
      <c r="P111" s="13">
        <v>1</v>
      </c>
      <c r="Q111" s="13">
        <v>1</v>
      </c>
      <c r="R111" s="13">
        <v>51</v>
      </c>
      <c r="S111" s="13">
        <v>146742</v>
      </c>
      <c r="T111" s="13">
        <v>1</v>
      </c>
    </row>
    <row r="112" spans="13:20" x14ac:dyDescent="0.25">
      <c r="M112" s="20" t="s">
        <v>13</v>
      </c>
      <c r="N112" s="13">
        <v>1</v>
      </c>
      <c r="O112" s="13">
        <v>1</v>
      </c>
      <c r="P112" s="13">
        <v>1</v>
      </c>
      <c r="Q112" s="13">
        <v>1</v>
      </c>
      <c r="R112" s="13">
        <v>51</v>
      </c>
      <c r="S112" s="13">
        <v>146742</v>
      </c>
      <c r="T112" s="13">
        <v>1</v>
      </c>
    </row>
    <row r="113" spans="13:20" x14ac:dyDescent="0.25">
      <c r="M113" s="8" t="s">
        <v>41</v>
      </c>
      <c r="N113" s="13">
        <v>1</v>
      </c>
      <c r="O113" s="13">
        <v>1</v>
      </c>
      <c r="P113" s="13">
        <v>1</v>
      </c>
      <c r="Q113" s="13">
        <v>1</v>
      </c>
      <c r="R113" s="13">
        <v>25</v>
      </c>
      <c r="S113" s="13">
        <v>41336</v>
      </c>
      <c r="T113" s="13">
        <v>1</v>
      </c>
    </row>
    <row r="114" spans="13:20" x14ac:dyDescent="0.25">
      <c r="M114" s="14" t="s">
        <v>42</v>
      </c>
      <c r="N114" s="13">
        <v>1</v>
      </c>
      <c r="O114" s="13">
        <v>1</v>
      </c>
      <c r="P114" s="13">
        <v>1</v>
      </c>
      <c r="Q114" s="13">
        <v>1</v>
      </c>
      <c r="R114" s="13">
        <v>25</v>
      </c>
      <c r="S114" s="13">
        <v>41336</v>
      </c>
      <c r="T114" s="13">
        <v>1</v>
      </c>
    </row>
    <row r="115" spans="13:20" x14ac:dyDescent="0.25">
      <c r="M115" s="15" t="s">
        <v>43</v>
      </c>
      <c r="N115" s="13">
        <v>1</v>
      </c>
      <c r="O115" s="13">
        <v>1</v>
      </c>
      <c r="P115" s="13">
        <v>1</v>
      </c>
      <c r="Q115" s="13">
        <v>1</v>
      </c>
      <c r="R115" s="13">
        <v>25</v>
      </c>
      <c r="S115" s="13">
        <v>41336</v>
      </c>
      <c r="T115" s="13">
        <v>1</v>
      </c>
    </row>
    <row r="116" spans="13:20" x14ac:dyDescent="0.25">
      <c r="M116" s="16" t="s">
        <v>25</v>
      </c>
      <c r="N116" s="13">
        <v>1</v>
      </c>
      <c r="O116" s="13">
        <v>1</v>
      </c>
      <c r="P116" s="13">
        <v>1</v>
      </c>
      <c r="Q116" s="13">
        <v>1</v>
      </c>
      <c r="R116" s="13">
        <v>25</v>
      </c>
      <c r="S116" s="13">
        <v>41336</v>
      </c>
      <c r="T116" s="13">
        <v>1</v>
      </c>
    </row>
    <row r="117" spans="13:20" x14ac:dyDescent="0.25">
      <c r="M117" s="17">
        <v>25</v>
      </c>
      <c r="N117" s="13">
        <v>1</v>
      </c>
      <c r="O117" s="13">
        <v>1</v>
      </c>
      <c r="P117" s="13">
        <v>1</v>
      </c>
      <c r="Q117" s="13">
        <v>1</v>
      </c>
      <c r="R117" s="13">
        <v>25</v>
      </c>
      <c r="S117" s="13">
        <v>41336</v>
      </c>
      <c r="T117" s="13">
        <v>1</v>
      </c>
    </row>
    <row r="118" spans="13:20" x14ac:dyDescent="0.25">
      <c r="M118" s="18">
        <v>41336</v>
      </c>
      <c r="N118" s="13">
        <v>1</v>
      </c>
      <c r="O118" s="13">
        <v>1</v>
      </c>
      <c r="P118" s="13">
        <v>1</v>
      </c>
      <c r="Q118" s="13">
        <v>1</v>
      </c>
      <c r="R118" s="13">
        <v>25</v>
      </c>
      <c r="S118" s="13">
        <v>41336</v>
      </c>
      <c r="T118" s="13">
        <v>1</v>
      </c>
    </row>
    <row r="119" spans="13:20" x14ac:dyDescent="0.25">
      <c r="M119" s="19" t="s">
        <v>44</v>
      </c>
      <c r="N119" s="13">
        <v>1</v>
      </c>
      <c r="O119" s="13">
        <v>1</v>
      </c>
      <c r="P119" s="13">
        <v>1</v>
      </c>
      <c r="Q119" s="13">
        <v>1</v>
      </c>
      <c r="R119" s="13">
        <v>25</v>
      </c>
      <c r="S119" s="13">
        <v>41336</v>
      </c>
      <c r="T119" s="13">
        <v>1</v>
      </c>
    </row>
    <row r="120" spans="13:20" x14ac:dyDescent="0.25">
      <c r="M120" s="20" t="s">
        <v>19</v>
      </c>
      <c r="N120" s="13">
        <v>1</v>
      </c>
      <c r="O120" s="13">
        <v>1</v>
      </c>
      <c r="P120" s="13">
        <v>1</v>
      </c>
      <c r="Q120" s="13">
        <v>1</v>
      </c>
      <c r="R120" s="13">
        <v>25</v>
      </c>
      <c r="S120" s="13">
        <v>41336</v>
      </c>
      <c r="T120" s="13">
        <v>1</v>
      </c>
    </row>
    <row r="121" spans="13:20" x14ac:dyDescent="0.25">
      <c r="M121" s="8" t="s">
        <v>45</v>
      </c>
      <c r="N121" s="13">
        <v>1</v>
      </c>
      <c r="O121" s="13">
        <v>1</v>
      </c>
      <c r="P121" s="13">
        <v>1</v>
      </c>
      <c r="Q121" s="13">
        <v>1</v>
      </c>
      <c r="R121" s="13">
        <v>29</v>
      </c>
      <c r="S121" s="13">
        <v>113527</v>
      </c>
      <c r="T121" s="13">
        <v>1</v>
      </c>
    </row>
    <row r="122" spans="13:20" x14ac:dyDescent="0.25">
      <c r="M122" s="14" t="s">
        <v>46</v>
      </c>
      <c r="N122" s="13">
        <v>1</v>
      </c>
      <c r="O122" s="13">
        <v>1</v>
      </c>
      <c r="P122" s="13">
        <v>1</v>
      </c>
      <c r="Q122" s="13">
        <v>1</v>
      </c>
      <c r="R122" s="13">
        <v>29</v>
      </c>
      <c r="S122" s="13">
        <v>113527</v>
      </c>
      <c r="T122" s="13">
        <v>1</v>
      </c>
    </row>
    <row r="123" spans="13:20" x14ac:dyDescent="0.25">
      <c r="M123" s="15" t="s">
        <v>40</v>
      </c>
      <c r="N123" s="13">
        <v>1</v>
      </c>
      <c r="O123" s="13">
        <v>1</v>
      </c>
      <c r="P123" s="13">
        <v>1</v>
      </c>
      <c r="Q123" s="13">
        <v>1</v>
      </c>
      <c r="R123" s="13">
        <v>29</v>
      </c>
      <c r="S123" s="13">
        <v>113527</v>
      </c>
      <c r="T123" s="13">
        <v>1</v>
      </c>
    </row>
    <row r="124" spans="13:20" x14ac:dyDescent="0.25">
      <c r="M124" s="16" t="s">
        <v>47</v>
      </c>
      <c r="N124" s="13">
        <v>1</v>
      </c>
      <c r="O124" s="13">
        <v>1</v>
      </c>
      <c r="P124" s="13">
        <v>1</v>
      </c>
      <c r="Q124" s="13">
        <v>1</v>
      </c>
      <c r="R124" s="13">
        <v>29</v>
      </c>
      <c r="S124" s="13">
        <v>113527</v>
      </c>
      <c r="T124" s="13">
        <v>1</v>
      </c>
    </row>
    <row r="125" spans="13:20" x14ac:dyDescent="0.25">
      <c r="M125" s="17">
        <v>29</v>
      </c>
      <c r="N125" s="13">
        <v>1</v>
      </c>
      <c r="O125" s="13">
        <v>1</v>
      </c>
      <c r="P125" s="13">
        <v>1</v>
      </c>
      <c r="Q125" s="13">
        <v>1</v>
      </c>
      <c r="R125" s="13">
        <v>29</v>
      </c>
      <c r="S125" s="13">
        <v>113527</v>
      </c>
      <c r="T125" s="13">
        <v>1</v>
      </c>
    </row>
    <row r="126" spans="13:20" x14ac:dyDescent="0.25">
      <c r="M126" s="18">
        <v>113527</v>
      </c>
      <c r="N126" s="13">
        <v>1</v>
      </c>
      <c r="O126" s="13">
        <v>1</v>
      </c>
      <c r="P126" s="13">
        <v>1</v>
      </c>
      <c r="Q126" s="13">
        <v>1</v>
      </c>
      <c r="R126" s="13">
        <v>29</v>
      </c>
      <c r="S126" s="13">
        <v>113527</v>
      </c>
      <c r="T126" s="13">
        <v>1</v>
      </c>
    </row>
    <row r="127" spans="13:20" x14ac:dyDescent="0.25">
      <c r="M127" s="19" t="s">
        <v>48</v>
      </c>
      <c r="N127" s="13">
        <v>1</v>
      </c>
      <c r="O127" s="13">
        <v>1</v>
      </c>
      <c r="P127" s="13">
        <v>1</v>
      </c>
      <c r="Q127" s="13">
        <v>1</v>
      </c>
      <c r="R127" s="13">
        <v>29</v>
      </c>
      <c r="S127" s="13">
        <v>113527</v>
      </c>
      <c r="T127" s="13">
        <v>1</v>
      </c>
    </row>
    <row r="128" spans="13:20" x14ac:dyDescent="0.25">
      <c r="M128" s="20" t="s">
        <v>19</v>
      </c>
      <c r="N128" s="13">
        <v>1</v>
      </c>
      <c r="O128" s="13">
        <v>1</v>
      </c>
      <c r="P128" s="13">
        <v>1</v>
      </c>
      <c r="Q128" s="13">
        <v>1</v>
      </c>
      <c r="R128" s="13">
        <v>29</v>
      </c>
      <c r="S128" s="13">
        <v>113527</v>
      </c>
      <c r="T128" s="13">
        <v>1</v>
      </c>
    </row>
    <row r="129" spans="13:20" x14ac:dyDescent="0.25">
      <c r="M129" s="8" t="s">
        <v>79</v>
      </c>
      <c r="N129" s="13">
        <v>14</v>
      </c>
      <c r="O129" s="13">
        <v>14</v>
      </c>
      <c r="P129" s="13">
        <v>14</v>
      </c>
      <c r="Q129" s="13">
        <v>14</v>
      </c>
      <c r="R129" s="13">
        <v>590</v>
      </c>
      <c r="S129" s="13">
        <v>1506818</v>
      </c>
      <c r="T129" s="13">
        <v>14</v>
      </c>
    </row>
  </sheetData>
  <mergeCells count="1">
    <mergeCell ref="F39:G39"/>
  </mergeCell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Employee's Data for DFR Company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Mahimna Manishbhai Mehta</dc:creator>
  <cp:lastModifiedBy>Mahimna Manishbhai Mehta</cp:lastModifiedBy>
  <dcterms:created xsi:type="dcterms:W3CDTF">2023-12-19T13:55:11Z</dcterms:created>
  <dcterms:modified xsi:type="dcterms:W3CDTF">2023-12-19T15:15:14Z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2023-12-19T13:55:52Z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f265cab1-73e1-49ea-b3ee-9f08d2aa962c</vt:lpwstr>
  </property>
  <property fmtid="{D5CDD505-2E9C-101B-9397-08002B2CF9AE}" pid="8" name="MSIP_Label_cdde0556-1f76-452e-9e94-03158f226e4e_ContentBits">
    <vt:lpwstr>0</vt:lpwstr>
  </property>
</Properties>
</file>