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bbir\Downloads\"/>
    </mc:Choice>
  </mc:AlternateContent>
  <xr:revisionPtr revIDLastSave="0" documentId="8_{DA85E1C2-166A-428C-8FED-C13A3164F2EC}" xr6:coauthVersionLast="47" xr6:coauthVersionMax="47" xr10:uidLastSave="{00000000-0000-0000-0000-000000000000}"/>
  <bookViews>
    <workbookView xWindow="-120" yWindow="-120" windowWidth="29040" windowHeight="15720" activeTab="2" xr2:uid="{953E2750-4215-4577-AC4D-50C675A18E76}"/>
  </bookViews>
  <sheets>
    <sheet name="Sheet 03" sheetId="4" r:id="rId1"/>
    <sheet name="Profit" sheetId="15" r:id="rId2"/>
    <sheet name="EcoNest" sheetId="2" r:id="rId3"/>
  </sheets>
  <definedNames>
    <definedName name="_xlnm._FilterDatabase" localSheetId="2" hidden="1">EcoNest!$B$93:$G$99</definedName>
    <definedName name="_xlcn.WorksheetConnection_EcoNest.xlsxEcoNest1" hidden="1">EcoNest[]</definedName>
    <definedName name="ExternalData_1" localSheetId="2" hidden="1">EcoNest!$A$1:$G$77</definedName>
  </definedNames>
  <calcPr calcId="191029"/>
  <pivotCaches>
    <pivotCache cacheId="108" r:id="rId4"/>
    <pivotCache cacheId="154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coNest" name="EcoNest" connection="WorksheetConnection_EcoNest.xlsx!EcoNest"/>
        </x15:modelTables>
        <x15:extLst>
          <ext xmlns:x16="http://schemas.microsoft.com/office/spreadsheetml/2014/11/main" uri="{9835A34E-60A6-4A7C-AAB8-D5F71C897F49}">
            <x16:modelTimeGroupings>
              <x16:modelTimeGrouping tableName="EcoNest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5" l="1"/>
  <c r="D6" i="15"/>
  <c r="D5" i="15"/>
  <c r="D4" i="15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E99" i="2"/>
  <c r="F99" i="2" s="1"/>
  <c r="G99" i="2" s="1"/>
  <c r="E97" i="2"/>
  <c r="F97" i="2" s="1"/>
  <c r="G97" i="2" s="1"/>
  <c r="E96" i="2"/>
  <c r="F96" i="2" s="1"/>
  <c r="G96" i="2" s="1"/>
  <c r="E94" i="2"/>
  <c r="F94" i="2" s="1"/>
  <c r="G94" i="2" s="1"/>
  <c r="E98" i="2"/>
  <c r="F98" i="2" s="1"/>
  <c r="G98" i="2" s="1"/>
  <c r="E95" i="2"/>
  <c r="F95" i="2" s="1"/>
  <c r="G95" i="2" s="1"/>
  <c r="D83" i="2"/>
  <c r="C111" i="2" l="1"/>
  <c r="C103" i="2"/>
  <c r="D8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9DFD0-C895-4D83-A333-B225E30B1AD4}" keepAlive="1" name="Query - EcoNest" description="Connection to the 'EcoNest' query in the workbook." type="5" refreshedVersion="7" background="1" saveData="1">
    <dbPr connection="Provider=Microsoft.Mashup.OleDb.1;Data Source=$Workbook$;Location=EcoNest;Extended Properties=&quot;&quot;" command="SELECT * FROM [EcoNest]"/>
  </connection>
  <connection id="2" xr16:uid="{2BAFAE49-8072-474C-BCE4-7684FF9FDBC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8AB8A00-6805-46C3-B131-496ED0308D92}" name="WorksheetConnection_EcoNest.xlsx!EcoNest" type="102" refreshedVersion="7" minRefreshableVersion="5">
    <extLst>
      <ext xmlns:x15="http://schemas.microsoft.com/office/spreadsheetml/2010/11/main" uri="{DE250136-89BD-433C-8126-D09CA5730AF9}">
        <x15:connection id="EcoNest" autoDelete="1">
          <x15:rangePr sourceName="_xlcn.WorksheetConnection_EcoNest.xlsxEcoNest1"/>
        </x15:connection>
      </ext>
    </extLst>
  </connection>
</connections>
</file>

<file path=xl/sharedStrings.xml><?xml version="1.0" encoding="utf-8"?>
<sst xmlns="http://schemas.openxmlformats.org/spreadsheetml/2006/main" count="282" uniqueCount="55">
  <si>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</si>
  <si>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</si>
  <si>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</si>
  <si>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</si>
  <si>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</si>
  <si>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</si>
  <si>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</si>
  <si>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</si>
  <si>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</si>
  <si>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</si>
  <si>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</si>
  <si>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</si>
  <si>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</si>
  <si>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</si>
  <si>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</si>
  <si>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</si>
  <si>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</si>
  <si>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</si>
  <si>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</si>
  <si>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</si>
  <si>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</si>
  <si>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</si>
  <si>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</si>
  <si>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Question 01</t>
  </si>
  <si>
    <t>Question 02</t>
  </si>
  <si>
    <t>Question 03</t>
  </si>
  <si>
    <t>Question 04</t>
  </si>
  <si>
    <t>Calculate the total sales of 3 months.</t>
  </si>
  <si>
    <t>Calculate total sales in every region and make a table with region and its corresponding</t>
  </si>
  <si>
    <t>Row Labels</t>
  </si>
  <si>
    <t>Grand Total</t>
  </si>
  <si>
    <t>Sum of Total Sales (BDT)</t>
  </si>
  <si>
    <t>Make pivot table and pivot chart with Product and Total sales.</t>
  </si>
  <si>
    <t>Calculate the total number of smartphones sold by “Arif Hossain”.</t>
  </si>
  <si>
    <t>Sheet 03</t>
  </si>
  <si>
    <t>Calculate the average salary of every sales representative and if it’s fractional then make 
it round.</t>
  </si>
  <si>
    <t>Total Sales in January</t>
  </si>
  <si>
    <t>Id</t>
  </si>
  <si>
    <t>Name</t>
  </si>
  <si>
    <t>Salary</t>
  </si>
  <si>
    <t>Sales</t>
  </si>
  <si>
    <t>Bonus</t>
  </si>
  <si>
    <t>Total</t>
  </si>
  <si>
    <t>Parvez Hasa</t>
  </si>
  <si>
    <t>Farhan Islman</t>
  </si>
  <si>
    <t>Calculate who has earned the highest total salary and represent everyone’s total salary
with bar chart</t>
  </si>
  <si>
    <t>Expenses</t>
  </si>
  <si>
    <t>Jan</t>
  </si>
  <si>
    <t>Feb</t>
  </si>
  <si>
    <t>Mar</t>
  </si>
  <si>
    <t>Retail Profit (BDT)</t>
  </si>
  <si>
    <t>Sum of Expenses</t>
  </si>
  <si>
    <t>Profit/Loss (BDT)</t>
  </si>
  <si>
    <t>Profit</t>
  </si>
  <si>
    <t>Questions 5 to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</si>
</sst>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b/>
      <i/>
      <sz val="16"/>
      <color theme="1" tint="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onsolas"/>
      <family val="3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applyNumberFormat="1"/>
    <xf numFmtId="0" fontId="6" fillId="3" borderId="0" xfId="2" applyFont="1" applyFill="1"/>
    <xf numFmtId="0" fontId="0" fillId="0" borderId="0" xfId="0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4" borderId="1" xfId="0" applyFont="1" applyFill="1" applyBorder="1"/>
    <xf numFmtId="0" fontId="0" fillId="0" borderId="0" xfId="0" applyAlignment="1">
      <alignment wrapText="1"/>
    </xf>
    <xf numFmtId="0" fontId="6" fillId="3" borderId="0" xfId="2" applyFont="1" applyFill="1" applyAlignment="1">
      <alignment vertical="center"/>
    </xf>
    <xf numFmtId="0" fontId="7" fillId="5" borderId="0" xfId="2" applyFont="1" applyFill="1" applyAlignment="1">
      <alignment vertical="center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Protection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/>
    <xf numFmtId="0" fontId="1" fillId="2" borderId="0" xfId="1"/>
    <xf numFmtId="0" fontId="0" fillId="0" borderId="0" xfId="0" applyAlignment="1">
      <alignment horizontal="right"/>
    </xf>
    <xf numFmtId="0" fontId="10" fillId="5" borderId="0" xfId="0" applyFont="1" applyFill="1" applyAlignment="1">
      <alignment horizont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</cellXfs>
  <cellStyles count="3">
    <cellStyle name="Explanatory Text" xfId="2" builtinId="53"/>
    <cellStyle name="Good" xfId="1" builtinId="26"/>
    <cellStyle name="Normal" xfId="0" builtinId="0"/>
  </cellStyles>
  <dxfs count="7">
    <dxf>
      <fill>
        <patternFill>
          <bgColor theme="9"/>
        </patternFill>
      </fill>
    </dxf>
    <dxf>
      <numFmt numFmtId="0" formatCode="General"/>
    </dxf>
    <dxf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[Jannatul Ferdaus Mahin_Batch50.xlsx]Sheet 03!PivotTable2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03'!$A$4:$A$8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'Sheet 03'!$B$4:$B$8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5-40E1-8912-8FF95B387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4991807"/>
        <c:axId val="1514990975"/>
      </c:barChart>
      <c:catAx>
        <c:axId val="151499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90975"/>
        <c:crosses val="autoZero"/>
        <c:auto val="1"/>
        <c:lblAlgn val="ctr"/>
        <c:lblOffset val="100"/>
        <c:noMultiLvlLbl val="0"/>
      </c:catAx>
      <c:valAx>
        <c:axId val="15149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9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EcoNest!$G$93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EcoNest!$C$94:$C$99</c:f>
              <c:strCache>
                <c:ptCount val="6"/>
                <c:pt idx="0">
                  <c:v>Parvez Hasa</c:v>
                </c:pt>
                <c:pt idx="1">
                  <c:v>Arif Hossain</c:v>
                </c:pt>
                <c:pt idx="2">
                  <c:v>Nabila Sultana</c:v>
                </c:pt>
                <c:pt idx="3">
                  <c:v>Eva Karim</c:v>
                </c:pt>
                <c:pt idx="4">
                  <c:v>Oishi Das</c:v>
                </c:pt>
                <c:pt idx="5">
                  <c:v>Farhan Islman</c:v>
                </c:pt>
              </c:strCache>
            </c:strRef>
          </c:cat>
          <c:val>
            <c:numRef>
              <c:f>EcoNest!$G$94:$G$99</c:f>
              <c:numCache>
                <c:formatCode>General</c:formatCode>
                <c:ptCount val="6"/>
                <c:pt idx="0">
                  <c:v>32400</c:v>
                </c:pt>
                <c:pt idx="1">
                  <c:v>32400</c:v>
                </c:pt>
                <c:pt idx="2">
                  <c:v>59400</c:v>
                </c:pt>
                <c:pt idx="3">
                  <c:v>32400</c:v>
                </c:pt>
                <c:pt idx="4">
                  <c:v>43200</c:v>
                </c:pt>
                <c:pt idx="5">
                  <c:v>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61-439A-A0B2-3EED33CE2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8917471"/>
        <c:axId val="1518910399"/>
      </c:barChart>
      <c:catAx>
        <c:axId val="151891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10399"/>
        <c:crosses val="autoZero"/>
        <c:auto val="1"/>
        <c:lblAlgn val="ctr"/>
        <c:lblOffset val="100"/>
        <c:noMultiLvlLbl val="0"/>
      </c:catAx>
      <c:valAx>
        <c:axId val="15189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917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119062</xdr:rowOff>
    </xdr:from>
    <xdr:to>
      <xdr:col>10</xdr:col>
      <xdr:colOff>457200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619252-DF5F-4F5E-9C69-96BCC2ED3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143742</xdr:colOff>
      <xdr:row>102</xdr:row>
      <xdr:rowOff>72303</xdr:rowOff>
    </xdr:from>
    <xdr:to>
      <xdr:col>7</xdr:col>
      <xdr:colOff>1000558</xdr:colOff>
      <xdr:row>110</xdr:row>
      <xdr:rowOff>529503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0BC916-0AF7-4F5D-A847-1A711B57A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bir Ahmed Salman" refreshedDate="45639.793947569444" createdVersion="7" refreshedVersion="7" minRefreshableVersion="3" recordCount="76" xr:uid="{16558CFA-1C07-404E-867E-986D10A0FE56}">
  <cacheSource type="worksheet">
    <worksheetSource name="EcoNest"/>
  </cacheSource>
  <cacheFields count="8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7"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Months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bbir Ahmed Salman" refreshedDate="45639.854838310188" backgroundQuery="1" createdVersion="7" refreshedVersion="7" minRefreshableVersion="3" recordCount="0" supportSubquery="1" supportAdvancedDrill="1" xr:uid="{DAC305F2-9419-4026-8F3F-37CC5A7CD806}">
  <cacheSource type="external" connectionId="2"/>
  <cacheFields count="3">
    <cacheField name="[Measures].[Sum of Expenses]" caption="Sum of Expenses" numFmtId="0" hierarchy="12" level="32767"/>
    <cacheField name="[EcoNest].[Date (Month)].[Date (Month)]" caption="Date (Month)" numFmtId="0" hierarchy="8" level="1">
      <sharedItems count="3">
        <s v="Jan"/>
        <s v="Feb"/>
        <s v="Mar"/>
      </sharedItems>
    </cacheField>
    <cacheField name="[Measures].[Sum of Total Sales (BDT)]" caption="Sum of Total Sales (BDT)" numFmtId="0" hierarchy="13" level="32767"/>
  </cacheFields>
  <cacheHierarchies count="14">
    <cacheHierarchy uniqueName="[EcoNest].[Date]" caption="Date" attribute="1" time="1" defaultMemberUniqueName="[EcoNest].[Date].[All]" allUniqueName="[EcoNest].[Date].[All]" dimensionUniqueName="[EcoNest]" displayFolder="" count="0" memberValueDatatype="7" unbalanced="0"/>
    <cacheHierarchy uniqueName="[EcoNest].[Region]" caption="Region" attribute="1" defaultMemberUniqueName="[EcoNest].[Region].[All]" allUniqueName="[EcoNest].[Region].[All]" dimensionUniqueName="[EcoNest]" displayFolder="" count="0" memberValueDatatype="130" unbalanced="0"/>
    <cacheHierarchy uniqueName="[EcoNest].[Sales Rep]" caption="Sales Rep" attribute="1" defaultMemberUniqueName="[EcoNest].[Sales Rep].[All]" allUniqueName="[EcoNest].[Sales Rep].[All]" dimensionUniqueName="[EcoNest]" displayFolder="" count="0" memberValueDatatype="130" unbalanced="0"/>
    <cacheHierarchy uniqueName="[EcoNest].[Product]" caption="Product" attribute="1" defaultMemberUniqueName="[EcoNest].[Product].[All]" allUniqueName="[EcoNest].[Product].[All]" dimensionUniqueName="[EcoNest]" displayFolder="" count="0" memberValueDatatype="130" unbalanced="0"/>
    <cacheHierarchy uniqueName="[EcoNest].[Quantity]" caption="Quantity" attribute="1" defaultMemberUniqueName="[EcoNest].[Quantity].[All]" allUniqueName="[EcoNest].[Quantity].[All]" dimensionUniqueName="[EcoNest]" displayFolder="" count="0" memberValueDatatype="20" unbalanced="0"/>
    <cacheHierarchy uniqueName="[EcoNest].[Unit Price (BDT)]" caption="Unit Price (BDT)" attribute="1" defaultMemberUniqueName="[EcoNest].[Unit Price (BDT)].[All]" allUniqueName="[EcoNest].[Unit Price (BDT)].[All]" dimensionUniqueName="[EcoNest]" displayFolder="" count="0" memberValueDatatype="20" unbalanced="0"/>
    <cacheHierarchy uniqueName="[EcoNest].[Total Sales (BDT)]" caption="Total Sales (BDT)" attribute="1" defaultMemberUniqueName="[EcoNest].[Total Sales (BDT)].[All]" allUniqueName="[EcoNest].[Total Sales (BDT)].[All]" dimensionUniqueName="[EcoNest]" displayFolder="" count="0" memberValueDatatype="20" unbalanced="0"/>
    <cacheHierarchy uniqueName="[EcoNest].[Expenses]" caption="Expenses" attribute="1" defaultMemberUniqueName="[EcoNest].[Expenses].[All]" allUniqueName="[EcoNest].[Expenses].[All]" dimensionUniqueName="[EcoNest]" displayFolder="" count="0" memberValueDatatype="20" unbalanced="0"/>
    <cacheHierarchy uniqueName="[EcoNest].[Date (Month)]" caption="Date (Month)" attribute="1" defaultMemberUniqueName="[EcoNest].[Date (Month)].[All]" allUniqueName="[EcoNest].[Date (Month)].[All]" dimensionUniqueName="[EcoNest]" displayFolder="" count="2" memberValueDatatype="130" unbalanced="0">
      <fieldsUsage count="2">
        <fieldUsage x="-1"/>
        <fieldUsage x="1"/>
      </fieldsUsage>
    </cacheHierarchy>
    <cacheHierarchy uniqueName="[EcoNest].[Date (Month Index)]" caption="Date (Month Index)" attribute="1" defaultMemberUniqueName="[EcoNest].[Date (Month Index)].[All]" allUniqueName="[EcoNest].[Date (Month Index)].[All]" dimensionUniqueName="[EcoNest]" displayFolder="" count="0" memberValueDatatype="20" unbalanced="0" hidden="1"/>
    <cacheHierarchy uniqueName="[Measures].[__XL_Count EcoNest]" caption="__XL_Count EcoNest" measure="1" displayFolder="" measureGroup="EcoNest" count="0" hidden="1"/>
    <cacheHierarchy uniqueName="[Measures].[__No measures defined]" caption="__No measures defined" measure="1" displayFolder="" count="0" hidden="1"/>
    <cacheHierarchy uniqueName="[Measures].[Sum of Expenses]" caption="Sum of Expenses" measure="1" displayFolder="" measureGroup="EcoNes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Total Sales (BDT)]" caption="Sum of Total Sales (BDT)" measure="1" displayFolder="" measureGroup="EcoNes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EcoNest" uniqueName="[EcoNest]" caption="EcoNest"/>
    <dimension measure="1" name="Measures" uniqueName="[Measures]" caption="Measures"/>
  </dimensions>
  <measureGroups count="1">
    <measureGroup name="EcoNest" caption="EcoNes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  <x v="0"/>
    <x v="0"/>
    <n v="5"/>
    <n v="70000"/>
    <n v="350000"/>
  </r>
  <r>
    <x v="1"/>
    <x v="1"/>
    <x v="1"/>
    <x v="1"/>
    <n v="10"/>
    <n v="50000"/>
    <n v="500000"/>
  </r>
  <r>
    <x v="2"/>
    <x v="2"/>
    <x v="2"/>
    <x v="2"/>
    <n v="7"/>
    <n v="20000"/>
    <n v="140000"/>
  </r>
  <r>
    <x v="3"/>
    <x v="3"/>
    <x v="3"/>
    <x v="3"/>
    <n v="15"/>
    <n v="30000"/>
    <n v="450000"/>
  </r>
  <r>
    <x v="4"/>
    <x v="4"/>
    <x v="4"/>
    <x v="0"/>
    <n v="3"/>
    <n v="70000"/>
    <n v="210000"/>
  </r>
  <r>
    <x v="5"/>
    <x v="5"/>
    <x v="5"/>
    <x v="1"/>
    <n v="6"/>
    <n v="50000"/>
    <n v="300000"/>
  </r>
  <r>
    <x v="6"/>
    <x v="1"/>
    <x v="2"/>
    <x v="2"/>
    <n v="4"/>
    <n v="20000"/>
    <n v="80000"/>
  </r>
  <r>
    <x v="7"/>
    <x v="2"/>
    <x v="3"/>
    <x v="3"/>
    <n v="10"/>
    <n v="30000"/>
    <n v="300000"/>
  </r>
  <r>
    <x v="8"/>
    <x v="0"/>
    <x v="0"/>
    <x v="0"/>
    <n v="8"/>
    <n v="70000"/>
    <n v="560000"/>
  </r>
  <r>
    <x v="9"/>
    <x v="4"/>
    <x v="0"/>
    <x v="1"/>
    <n v="12"/>
    <n v="50000"/>
    <n v="600000"/>
  </r>
  <r>
    <x v="10"/>
    <x v="5"/>
    <x v="1"/>
    <x v="2"/>
    <n v="9"/>
    <n v="20000"/>
    <n v="180000"/>
  </r>
  <r>
    <x v="11"/>
    <x v="1"/>
    <x v="2"/>
    <x v="3"/>
    <n v="5"/>
    <n v="30000"/>
    <n v="150000"/>
  </r>
  <r>
    <x v="12"/>
    <x v="2"/>
    <x v="3"/>
    <x v="0"/>
    <n v="11"/>
    <n v="70000"/>
    <n v="770000"/>
  </r>
  <r>
    <x v="13"/>
    <x v="3"/>
    <x v="4"/>
    <x v="1"/>
    <n v="7"/>
    <n v="50000"/>
    <n v="350000"/>
  </r>
  <r>
    <x v="14"/>
    <x v="4"/>
    <x v="5"/>
    <x v="2"/>
    <n v="6"/>
    <n v="20000"/>
    <n v="120000"/>
  </r>
  <r>
    <x v="15"/>
    <x v="5"/>
    <x v="2"/>
    <x v="3"/>
    <n v="13"/>
    <n v="30000"/>
    <n v="390000"/>
  </r>
  <r>
    <x v="16"/>
    <x v="0"/>
    <x v="3"/>
    <x v="0"/>
    <n v="9"/>
    <n v="70000"/>
    <n v="630000"/>
  </r>
  <r>
    <x v="17"/>
    <x v="2"/>
    <x v="4"/>
    <x v="1"/>
    <n v="8"/>
    <n v="50000"/>
    <n v="400000"/>
  </r>
  <r>
    <x v="18"/>
    <x v="3"/>
    <x v="5"/>
    <x v="2"/>
    <n v="14"/>
    <n v="20000"/>
    <n v="280000"/>
  </r>
  <r>
    <x v="19"/>
    <x v="4"/>
    <x v="2"/>
    <x v="3"/>
    <n v="7"/>
    <n v="30000"/>
    <n v="210000"/>
  </r>
  <r>
    <x v="20"/>
    <x v="5"/>
    <x v="3"/>
    <x v="0"/>
    <n v="10"/>
    <n v="70000"/>
    <n v="700000"/>
  </r>
  <r>
    <x v="21"/>
    <x v="1"/>
    <x v="0"/>
    <x v="1"/>
    <n v="5"/>
    <n v="50000"/>
    <n v="250000"/>
  </r>
  <r>
    <x v="22"/>
    <x v="0"/>
    <x v="1"/>
    <x v="2"/>
    <n v="8"/>
    <n v="20000"/>
    <n v="160000"/>
  </r>
  <r>
    <x v="23"/>
    <x v="3"/>
    <x v="2"/>
    <x v="3"/>
    <n v="6"/>
    <n v="30000"/>
    <n v="180000"/>
  </r>
  <r>
    <x v="24"/>
    <x v="4"/>
    <x v="3"/>
    <x v="0"/>
    <n v="7"/>
    <n v="70000"/>
    <n v="490000"/>
  </r>
  <r>
    <x v="25"/>
    <x v="5"/>
    <x v="4"/>
    <x v="0"/>
    <n v="8"/>
    <n v="70000"/>
    <n v="560000"/>
  </r>
  <r>
    <x v="26"/>
    <x v="1"/>
    <x v="5"/>
    <x v="1"/>
    <n v="6"/>
    <n v="50000"/>
    <n v="300000"/>
  </r>
  <r>
    <x v="27"/>
    <x v="2"/>
    <x v="2"/>
    <x v="2"/>
    <n v="10"/>
    <n v="20000"/>
    <n v="200000"/>
  </r>
  <r>
    <x v="28"/>
    <x v="3"/>
    <x v="0"/>
    <x v="3"/>
    <n v="20"/>
    <n v="30000"/>
    <n v="600000"/>
  </r>
  <r>
    <x v="29"/>
    <x v="0"/>
    <x v="4"/>
    <x v="0"/>
    <n v="4"/>
    <n v="70000"/>
    <n v="280000"/>
  </r>
  <r>
    <x v="30"/>
    <x v="5"/>
    <x v="5"/>
    <x v="1"/>
    <n v="9"/>
    <n v="50000"/>
    <n v="450000"/>
  </r>
  <r>
    <x v="31"/>
    <x v="1"/>
    <x v="4"/>
    <x v="2"/>
    <n v="5"/>
    <n v="20000"/>
    <n v="100000"/>
  </r>
  <r>
    <x v="32"/>
    <x v="0"/>
    <x v="5"/>
    <x v="3"/>
    <n v="15"/>
    <n v="30000"/>
    <n v="450000"/>
  </r>
  <r>
    <x v="33"/>
    <x v="3"/>
    <x v="2"/>
    <x v="0"/>
    <n v="7"/>
    <n v="70000"/>
    <n v="490000"/>
  </r>
  <r>
    <x v="34"/>
    <x v="4"/>
    <x v="3"/>
    <x v="1"/>
    <n v="11"/>
    <n v="50000"/>
    <n v="550000"/>
  </r>
  <r>
    <x v="35"/>
    <x v="5"/>
    <x v="0"/>
    <x v="2"/>
    <n v="12"/>
    <n v="20000"/>
    <n v="240000"/>
  </r>
  <r>
    <x v="36"/>
    <x v="1"/>
    <x v="0"/>
    <x v="3"/>
    <n v="10"/>
    <n v="30000"/>
    <n v="300000"/>
  </r>
  <r>
    <x v="37"/>
    <x v="2"/>
    <x v="1"/>
    <x v="0"/>
    <n v="9"/>
    <n v="70000"/>
    <n v="630000"/>
  </r>
  <r>
    <x v="38"/>
    <x v="3"/>
    <x v="2"/>
    <x v="1"/>
    <n v="8"/>
    <n v="50000"/>
    <n v="400000"/>
  </r>
  <r>
    <x v="39"/>
    <x v="4"/>
    <x v="3"/>
    <x v="2"/>
    <n v="11"/>
    <n v="20000"/>
    <n v="220000"/>
  </r>
  <r>
    <x v="40"/>
    <x v="0"/>
    <x v="4"/>
    <x v="3"/>
    <n v="14"/>
    <n v="30000"/>
    <n v="420000"/>
  </r>
  <r>
    <x v="41"/>
    <x v="1"/>
    <x v="5"/>
    <x v="0"/>
    <n v="10"/>
    <n v="70000"/>
    <n v="700000"/>
  </r>
  <r>
    <x v="42"/>
    <x v="2"/>
    <x v="2"/>
    <x v="1"/>
    <n v="9"/>
    <n v="50000"/>
    <n v="450000"/>
  </r>
  <r>
    <x v="43"/>
    <x v="3"/>
    <x v="3"/>
    <x v="2"/>
    <n v="13"/>
    <n v="20000"/>
    <n v="260000"/>
  </r>
  <r>
    <x v="44"/>
    <x v="4"/>
    <x v="4"/>
    <x v="3"/>
    <n v="8"/>
    <n v="30000"/>
    <n v="240000"/>
  </r>
  <r>
    <x v="45"/>
    <x v="5"/>
    <x v="5"/>
    <x v="0"/>
    <n v="12"/>
    <n v="70000"/>
    <n v="840000"/>
  </r>
  <r>
    <x v="46"/>
    <x v="1"/>
    <x v="2"/>
    <x v="1"/>
    <n v="7"/>
    <n v="50000"/>
    <n v="350000"/>
  </r>
  <r>
    <x v="47"/>
    <x v="2"/>
    <x v="3"/>
    <x v="2"/>
    <n v="9"/>
    <n v="20000"/>
    <n v="180000"/>
  </r>
  <r>
    <x v="48"/>
    <x v="0"/>
    <x v="0"/>
    <x v="3"/>
    <n v="12"/>
    <n v="30000"/>
    <n v="360000"/>
  </r>
  <r>
    <x v="49"/>
    <x v="4"/>
    <x v="1"/>
    <x v="0"/>
    <n v="5"/>
    <n v="70000"/>
    <n v="350000"/>
  </r>
  <r>
    <x v="50"/>
    <x v="5"/>
    <x v="0"/>
    <x v="0"/>
    <n v="12"/>
    <n v="70000"/>
    <n v="840000"/>
  </r>
  <r>
    <x v="51"/>
    <x v="1"/>
    <x v="0"/>
    <x v="1"/>
    <n v="8"/>
    <n v="50000"/>
    <n v="400000"/>
  </r>
  <r>
    <x v="52"/>
    <x v="2"/>
    <x v="4"/>
    <x v="2"/>
    <n v="7"/>
    <n v="20000"/>
    <n v="140000"/>
  </r>
  <r>
    <x v="53"/>
    <x v="3"/>
    <x v="5"/>
    <x v="3"/>
    <n v="9"/>
    <n v="30000"/>
    <n v="270000"/>
  </r>
  <r>
    <x v="54"/>
    <x v="4"/>
    <x v="4"/>
    <x v="0"/>
    <n v="6"/>
    <n v="70000"/>
    <n v="420000"/>
  </r>
  <r>
    <x v="55"/>
    <x v="0"/>
    <x v="5"/>
    <x v="1"/>
    <n v="10"/>
    <n v="50000"/>
    <n v="500000"/>
  </r>
  <r>
    <x v="56"/>
    <x v="1"/>
    <x v="2"/>
    <x v="2"/>
    <n v="8"/>
    <n v="20000"/>
    <n v="160000"/>
  </r>
  <r>
    <x v="57"/>
    <x v="0"/>
    <x v="3"/>
    <x v="3"/>
    <n v="13"/>
    <n v="30000"/>
    <n v="390000"/>
  </r>
  <r>
    <x v="58"/>
    <x v="3"/>
    <x v="0"/>
    <x v="0"/>
    <n v="9"/>
    <n v="70000"/>
    <n v="630000"/>
  </r>
  <r>
    <x v="59"/>
    <x v="4"/>
    <x v="2"/>
    <x v="1"/>
    <n v="5"/>
    <n v="50000"/>
    <n v="250000"/>
  </r>
  <r>
    <x v="60"/>
    <x v="5"/>
    <x v="1"/>
    <x v="2"/>
    <n v="11"/>
    <n v="20000"/>
    <n v="220000"/>
  </r>
  <r>
    <x v="61"/>
    <x v="1"/>
    <x v="2"/>
    <x v="3"/>
    <n v="14"/>
    <n v="30000"/>
    <n v="420000"/>
  </r>
  <r>
    <x v="62"/>
    <x v="2"/>
    <x v="3"/>
    <x v="0"/>
    <n v="10"/>
    <n v="70000"/>
    <n v="700000"/>
  </r>
  <r>
    <x v="63"/>
    <x v="3"/>
    <x v="4"/>
    <x v="1"/>
    <n v="6"/>
    <n v="50000"/>
    <n v="300000"/>
  </r>
  <r>
    <x v="64"/>
    <x v="0"/>
    <x v="5"/>
    <x v="2"/>
    <n v="8"/>
    <n v="20000"/>
    <n v="160000"/>
  </r>
  <r>
    <x v="65"/>
    <x v="5"/>
    <x v="2"/>
    <x v="3"/>
    <n v="12"/>
    <n v="30000"/>
    <n v="360000"/>
  </r>
  <r>
    <x v="66"/>
    <x v="1"/>
    <x v="3"/>
    <x v="0"/>
    <n v="9"/>
    <n v="70000"/>
    <n v="630000"/>
  </r>
  <r>
    <x v="67"/>
    <x v="0"/>
    <x v="1"/>
    <x v="1"/>
    <n v="7"/>
    <n v="50000"/>
    <n v="350000"/>
  </r>
  <r>
    <x v="68"/>
    <x v="3"/>
    <x v="0"/>
    <x v="2"/>
    <n v="14"/>
    <n v="20000"/>
    <n v="280000"/>
  </r>
  <r>
    <x v="69"/>
    <x v="4"/>
    <x v="3"/>
    <x v="3"/>
    <n v="8"/>
    <n v="30000"/>
    <n v="240000"/>
  </r>
  <r>
    <x v="70"/>
    <x v="5"/>
    <x v="4"/>
    <x v="0"/>
    <n v="11"/>
    <n v="70000"/>
    <n v="770000"/>
  </r>
  <r>
    <x v="71"/>
    <x v="0"/>
    <x v="5"/>
    <x v="1"/>
    <n v="5"/>
    <n v="50000"/>
    <n v="250000"/>
  </r>
  <r>
    <x v="72"/>
    <x v="2"/>
    <x v="2"/>
    <x v="2"/>
    <n v="10"/>
    <n v="20000"/>
    <n v="200000"/>
  </r>
  <r>
    <x v="73"/>
    <x v="3"/>
    <x v="3"/>
    <x v="3"/>
    <n v="9"/>
    <n v="30000"/>
    <n v="270000"/>
  </r>
  <r>
    <x v="74"/>
    <x v="4"/>
    <x v="5"/>
    <x v="0"/>
    <n v="10"/>
    <n v="70000"/>
    <n v="700000"/>
  </r>
  <r>
    <x v="75"/>
    <x v="0"/>
    <x v="3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4A70F0-FF2B-4E4F-88EB-3840A6DCECED}" name="PivotTable2" cacheId="10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8" firstHeaderRow="1" firstDataRow="1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E8AA1-6172-4423-950B-9857900D1B00}" name="PivotTable11" cacheId="1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7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s" fld="0" baseField="0" baseItem="0"/>
    <dataField name="Sum of Total Sales (BDT)" fld="2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coNest.xlsx!EcoNest">
        <x15:activeTabTopLevelEntity name="[EcoNe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FE9CB37-FCC9-456D-AA3C-73D3551BA15E}" autoFormatId="16" applyNumberFormats="0" applyBorderFormats="0" applyFontFormats="0" applyPatternFormats="0" applyAlignmentFormats="0" applyWidthHeightFormats="0">
  <queryTableRefresh nextId="10" unboundColumnsRight="1">
    <queryTableFields count="8">
      <queryTableField id="1" name="Date" tableColumnId="1"/>
      <queryTableField id="2" name="Region" tableColumnId="2"/>
      <queryTableField id="3" name="Sales Rep" tableColumnId="3"/>
      <queryTableField id="4" name="Product" tableColumnId="4"/>
      <queryTableField id="5" name="Quantity" tableColumnId="5"/>
      <queryTableField id="6" name="Unit Price (BDT)" tableColumnId="6"/>
      <queryTableField id="7" name="Total Sales (BDT)" tableColumnId="7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2285DE-52FE-4154-84DA-0B141A16223A}" name="EcoNest" displayName="EcoNest" ref="A1:H77" tableType="queryTable" totalsRowShown="0" headerRowDxfId="2">
  <autoFilter ref="A1:H77" xr:uid="{D02285DE-52FE-4154-84DA-0B141A16223A}"/>
  <tableColumns count="8">
    <tableColumn id="1" xr3:uid="{3AF25495-DECF-4632-8848-65E6B0A1BAA6}" uniqueName="1" name="Date" queryTableFieldId="1" dataDxfId="6"/>
    <tableColumn id="2" xr3:uid="{50144E16-28EA-4EC2-BD0D-B27FB9C4A668}" uniqueName="2" name="Region" queryTableFieldId="2" dataDxfId="5"/>
    <tableColumn id="3" xr3:uid="{C67C11A9-99CF-4116-9CE7-1053CF343683}" uniqueName="3" name="Sales Rep" queryTableFieldId="3" dataDxfId="4"/>
    <tableColumn id="4" xr3:uid="{EE6BED09-455A-41BA-ACA5-94243BB9D2AD}" uniqueName="4" name="Product" queryTableFieldId="4" dataDxfId="3"/>
    <tableColumn id="5" xr3:uid="{47768FF4-C4F3-40AF-A5C8-65BCFC0F6028}" uniqueName="5" name="Quantity" queryTableFieldId="5"/>
    <tableColumn id="6" xr3:uid="{11CF64D4-5241-4B3A-A8C5-95AB0177C229}" uniqueName="6" name="Unit Price (BDT)" queryTableFieldId="6"/>
    <tableColumn id="7" xr3:uid="{5549E841-751F-4B8B-8F3A-5019367BB9E6}" uniqueName="7" name="Total Sales (BDT)" queryTableFieldId="7"/>
    <tableColumn id="9" xr3:uid="{B1EA958A-1F0B-4735-81E3-5F36AB25BAE9}" uniqueName="9" name="Expenses" queryTableFieldId="9" dataDxfId="1">
      <calculatedColumnFormula>RANDBETWEEN(50000000, 1000000000)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93FC9-0A7C-4B65-9D8B-4573DECD1F93}">
  <sheetPr>
    <tabColor theme="9" tint="0.59999389629810485"/>
  </sheetPr>
  <dimension ref="A2:B8"/>
  <sheetViews>
    <sheetView workbookViewId="0">
      <selection activeCell="B36" sqref="B36"/>
    </sheetView>
  </sheetViews>
  <sheetFormatPr defaultRowHeight="15" x14ac:dyDescent="0.25"/>
  <cols>
    <col min="1" max="1" width="13.140625" bestFit="1" customWidth="1"/>
    <col min="2" max="2" width="22.7109375" bestFit="1" customWidth="1"/>
  </cols>
  <sheetData>
    <row r="2" spans="1:2" ht="21" x14ac:dyDescent="0.25">
      <c r="A2" s="10" t="s">
        <v>25</v>
      </c>
    </row>
    <row r="3" spans="1:2" x14ac:dyDescent="0.25">
      <c r="A3" s="5" t="s">
        <v>29</v>
      </c>
      <c r="B3" t="s">
        <v>31</v>
      </c>
    </row>
    <row r="4" spans="1:2" x14ac:dyDescent="0.25">
      <c r="A4" s="6" t="s">
        <v>12</v>
      </c>
      <c r="B4" s="2">
        <v>6950000</v>
      </c>
    </row>
    <row r="5" spans="1:2" x14ac:dyDescent="0.25">
      <c r="A5" s="6" t="s">
        <v>9</v>
      </c>
      <c r="B5" s="2">
        <v>12250000</v>
      </c>
    </row>
    <row r="6" spans="1:2" x14ac:dyDescent="0.25">
      <c r="A6" s="6" t="s">
        <v>18</v>
      </c>
      <c r="B6" s="2">
        <v>6150000</v>
      </c>
    </row>
    <row r="7" spans="1:2" x14ac:dyDescent="0.25">
      <c r="A7" s="6" t="s">
        <v>15</v>
      </c>
      <c r="B7" s="2">
        <v>3320000</v>
      </c>
    </row>
    <row r="8" spans="1:2" x14ac:dyDescent="0.25">
      <c r="A8" s="6" t="s">
        <v>30</v>
      </c>
      <c r="B8" s="2">
        <v>28670000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E48E-F12B-493C-8489-13DEF56D13DD}">
  <dimension ref="A3:E7"/>
  <sheetViews>
    <sheetView workbookViewId="0">
      <selection activeCell="E10" sqref="E10"/>
    </sheetView>
  </sheetViews>
  <sheetFormatPr defaultRowHeight="15" x14ac:dyDescent="0.25"/>
  <cols>
    <col min="1" max="1" width="13.140625" bestFit="1" customWidth="1"/>
    <col min="2" max="2" width="16" bestFit="1" customWidth="1"/>
    <col min="3" max="6" width="22.7109375" bestFit="1" customWidth="1"/>
    <col min="7" max="7" width="21" bestFit="1" customWidth="1"/>
    <col min="8" max="8" width="27.7109375" bestFit="1" customWidth="1"/>
    <col min="9" max="9" width="9.7109375" bestFit="1" customWidth="1"/>
    <col min="10" max="12" width="10" bestFit="1" customWidth="1"/>
    <col min="13" max="13" width="9.7109375" bestFit="1" customWidth="1"/>
    <col min="14" max="77" width="10" bestFit="1" customWidth="1"/>
    <col min="78" max="78" width="12" bestFit="1" customWidth="1"/>
  </cols>
  <sheetData>
    <row r="3" spans="1:5" x14ac:dyDescent="0.25">
      <c r="A3" s="5" t="s">
        <v>29</v>
      </c>
      <c r="B3" t="s">
        <v>51</v>
      </c>
      <c r="C3" t="s">
        <v>31</v>
      </c>
      <c r="D3" s="7" t="s">
        <v>50</v>
      </c>
      <c r="E3" s="7" t="s">
        <v>52</v>
      </c>
    </row>
    <row r="4" spans="1:5" x14ac:dyDescent="0.25">
      <c r="A4" s="6" t="s">
        <v>47</v>
      </c>
      <c r="B4" s="2">
        <v>13381938452</v>
      </c>
      <c r="C4" s="2">
        <v>8750000</v>
      </c>
      <c r="D4">
        <f>GETPIVOTDATA("[Measures].[Sum of Expenses]",$A$3,"[EcoNest].[Date (Month)]","[EcoNest].[Date (Month)].&amp;[Jan]")-GETPIVOTDATA("[Measures].[Sum of Total Sales (BDT)]",$A$3,"[EcoNest].[Date (Month)]","[EcoNest].[Date (Month)].&amp;[Jan]")</f>
        <v>13373188452</v>
      </c>
      <c r="E4" s="18" t="s">
        <v>53</v>
      </c>
    </row>
    <row r="5" spans="1:5" x14ac:dyDescent="0.25">
      <c r="A5" s="6" t="s">
        <v>48</v>
      </c>
      <c r="B5" s="2">
        <v>13356949186</v>
      </c>
      <c r="C5" s="2">
        <v>9920000</v>
      </c>
      <c r="D5">
        <f>GETPIVOTDATA("[Measures].[Sum of Expenses]",$A$3,"[EcoNest].[Date (Month)]","[EcoNest].[Date (Month)].&amp;[Feb]")-GETPIVOTDATA("[Measures].[Sum of Total Sales (BDT)]",$A$3,"[EcoNest].[Date (Month)]","[EcoNest].[Date (Month)].&amp;[Feb]")</f>
        <v>13347029186</v>
      </c>
      <c r="E5" s="18" t="s">
        <v>53</v>
      </c>
    </row>
    <row r="6" spans="1:5" x14ac:dyDescent="0.25">
      <c r="A6" s="6" t="s">
        <v>49</v>
      </c>
      <c r="B6" s="2">
        <v>13997775156</v>
      </c>
      <c r="C6" s="2">
        <v>10000000</v>
      </c>
      <c r="D6">
        <f>GETPIVOTDATA("[Measures].[Sum of Expenses]",$A$3,"[EcoNest].[Date (Month)]","[EcoNest].[Date (Month)].&amp;[Mar]")-GETPIVOTDATA("[Measures].[Sum of Total Sales (BDT)]",$A$3,"[EcoNest].[Date (Month)]","[EcoNest].[Date (Month)].&amp;[Mar]")</f>
        <v>13987775156</v>
      </c>
      <c r="E6" s="18" t="s">
        <v>53</v>
      </c>
    </row>
    <row r="7" spans="1:5" x14ac:dyDescent="0.25">
      <c r="A7" s="6" t="s">
        <v>30</v>
      </c>
      <c r="B7" s="2">
        <v>40736662794</v>
      </c>
      <c r="C7" s="2">
        <v>28670000</v>
      </c>
      <c r="D7">
        <f>GETPIVOTDATA("[Measures].[Sum of Expenses]",$A$3)-GETPIVOTDATA("[Measures].[Sum of Total Sales (BDT)]",$A$3)</f>
        <v>40707992794</v>
      </c>
      <c r="E7" s="18" t="s">
        <v>53</v>
      </c>
    </row>
  </sheetData>
  <conditionalFormatting sqref="E16">
    <cfRule type="cellIs" dxfId="0" priority="2" operator="greaterThan">
      <formula>0</formula>
    </cfRule>
  </conditionalFormatting>
  <conditionalFormatting sqref="E4">
    <cfRule type="colorScale" priority="1">
      <colorScale>
        <cfvo type="min"/>
        <cfvo type="max"/>
        <color rgb="FFFF0000"/>
        <color rgb="FF92D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8A91F-FEE8-46A0-B3E4-489DDBC3B6A6}">
  <dimension ref="A1:H130"/>
  <sheetViews>
    <sheetView tabSelected="1" topLeftCell="A83" zoomScale="55" zoomScaleNormal="55" workbookViewId="0">
      <selection activeCell="O95" sqref="O95"/>
    </sheetView>
  </sheetViews>
  <sheetFormatPr defaultRowHeight="15" x14ac:dyDescent="0.25"/>
  <cols>
    <col min="1" max="1" width="19.85546875" customWidth="1"/>
    <col min="2" max="2" width="22.7109375" customWidth="1"/>
    <col min="3" max="3" width="49.42578125" customWidth="1"/>
    <col min="4" max="4" width="14.85546875" customWidth="1"/>
    <col min="5" max="5" width="14.140625" customWidth="1"/>
    <col min="6" max="6" width="22.5703125" customWidth="1"/>
    <col min="7" max="7" width="24.42578125" customWidth="1"/>
    <col min="8" max="8" width="21.42578125" customWidth="1"/>
    <col min="9" max="9" width="18.28515625" customWidth="1"/>
  </cols>
  <sheetData>
    <row r="1" spans="1:8" s="14" customFormat="1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46</v>
      </c>
    </row>
    <row r="2" spans="1:8" x14ac:dyDescent="0.25">
      <c r="A2" s="1">
        <v>45296</v>
      </c>
      <c r="B2" s="2" t="s">
        <v>7</v>
      </c>
      <c r="C2" s="2" t="s">
        <v>8</v>
      </c>
      <c r="D2" s="2" t="s">
        <v>9</v>
      </c>
      <c r="E2">
        <v>5</v>
      </c>
      <c r="F2">
        <v>70000</v>
      </c>
      <c r="G2">
        <v>350000</v>
      </c>
      <c r="H2" s="17">
        <f t="shared" ref="H2:H33" ca="1" si="0">RANDBETWEEN(50000000, 1000000000)</f>
        <v>973899045</v>
      </c>
    </row>
    <row r="3" spans="1:8" x14ac:dyDescent="0.25">
      <c r="A3" s="1">
        <v>45297</v>
      </c>
      <c r="B3" s="2" t="s">
        <v>10</v>
      </c>
      <c r="C3" s="2" t="s">
        <v>11</v>
      </c>
      <c r="D3" s="2" t="s">
        <v>12</v>
      </c>
      <c r="E3">
        <v>10</v>
      </c>
      <c r="F3">
        <v>50000</v>
      </c>
      <c r="G3">
        <v>500000</v>
      </c>
      <c r="H3">
        <f t="shared" ca="1" si="0"/>
        <v>913087629</v>
      </c>
    </row>
    <row r="4" spans="1:8" x14ac:dyDescent="0.25">
      <c r="A4" s="1">
        <v>45298</v>
      </c>
      <c r="B4" s="2" t="s">
        <v>13</v>
      </c>
      <c r="C4" s="2" t="s">
        <v>14</v>
      </c>
      <c r="D4" s="2" t="s">
        <v>15</v>
      </c>
      <c r="E4">
        <v>7</v>
      </c>
      <c r="F4">
        <v>20000</v>
      </c>
      <c r="G4">
        <v>140000</v>
      </c>
      <c r="H4">
        <f t="shared" ca="1" si="0"/>
        <v>426949479</v>
      </c>
    </row>
    <row r="5" spans="1:8" x14ac:dyDescent="0.25">
      <c r="A5" s="1">
        <v>45299</v>
      </c>
      <c r="B5" s="2" t="s">
        <v>16</v>
      </c>
      <c r="C5" s="2" t="s">
        <v>17</v>
      </c>
      <c r="D5" s="2" t="s">
        <v>18</v>
      </c>
      <c r="E5">
        <v>15</v>
      </c>
      <c r="F5">
        <v>30000</v>
      </c>
      <c r="G5">
        <v>450000</v>
      </c>
      <c r="H5">
        <f t="shared" ca="1" si="0"/>
        <v>134185224</v>
      </c>
    </row>
    <row r="6" spans="1:8" x14ac:dyDescent="0.25">
      <c r="A6" s="1">
        <v>45300</v>
      </c>
      <c r="B6" s="2" t="s">
        <v>19</v>
      </c>
      <c r="C6" s="2" t="s">
        <v>20</v>
      </c>
      <c r="D6" s="2" t="s">
        <v>9</v>
      </c>
      <c r="E6">
        <v>3</v>
      </c>
      <c r="F6">
        <v>70000</v>
      </c>
      <c r="G6">
        <v>210000</v>
      </c>
      <c r="H6">
        <f t="shared" ca="1" si="0"/>
        <v>58114712</v>
      </c>
    </row>
    <row r="7" spans="1:8" x14ac:dyDescent="0.25">
      <c r="A7" s="1">
        <v>45301</v>
      </c>
      <c r="B7" s="2" t="s">
        <v>21</v>
      </c>
      <c r="C7" s="2" t="s">
        <v>22</v>
      </c>
      <c r="D7" s="2" t="s">
        <v>12</v>
      </c>
      <c r="E7">
        <v>6</v>
      </c>
      <c r="F7">
        <v>50000</v>
      </c>
      <c r="G7">
        <v>300000</v>
      </c>
      <c r="H7">
        <f t="shared" ca="1" si="0"/>
        <v>990594737</v>
      </c>
    </row>
    <row r="8" spans="1:8" x14ac:dyDescent="0.25">
      <c r="A8" s="1">
        <v>45302</v>
      </c>
      <c r="B8" s="2" t="s">
        <v>10</v>
      </c>
      <c r="C8" s="2" t="s">
        <v>14</v>
      </c>
      <c r="D8" s="2" t="s">
        <v>15</v>
      </c>
      <c r="E8">
        <v>4</v>
      </c>
      <c r="F8">
        <v>20000</v>
      </c>
      <c r="G8">
        <v>80000</v>
      </c>
      <c r="H8">
        <f t="shared" ca="1" si="0"/>
        <v>471931507</v>
      </c>
    </row>
    <row r="9" spans="1:8" x14ac:dyDescent="0.25">
      <c r="A9" s="1">
        <v>45303</v>
      </c>
      <c r="B9" s="2" t="s">
        <v>13</v>
      </c>
      <c r="C9" s="2" t="s">
        <v>17</v>
      </c>
      <c r="D9" s="2" t="s">
        <v>18</v>
      </c>
      <c r="E9">
        <v>10</v>
      </c>
      <c r="F9">
        <v>30000</v>
      </c>
      <c r="G9">
        <v>300000</v>
      </c>
      <c r="H9">
        <f t="shared" ca="1" si="0"/>
        <v>339115707</v>
      </c>
    </row>
    <row r="10" spans="1:8" x14ac:dyDescent="0.25">
      <c r="A10" s="1">
        <v>45304</v>
      </c>
      <c r="B10" s="2" t="s">
        <v>7</v>
      </c>
      <c r="C10" s="2" t="s">
        <v>8</v>
      </c>
      <c r="D10" s="2" t="s">
        <v>9</v>
      </c>
      <c r="E10">
        <v>8</v>
      </c>
      <c r="F10">
        <v>70000</v>
      </c>
      <c r="G10">
        <v>560000</v>
      </c>
      <c r="H10">
        <f t="shared" ca="1" si="0"/>
        <v>982069615</v>
      </c>
    </row>
    <row r="11" spans="1:8" x14ac:dyDescent="0.25">
      <c r="A11" s="1">
        <v>45305</v>
      </c>
      <c r="B11" s="2" t="s">
        <v>19</v>
      </c>
      <c r="C11" s="2" t="s">
        <v>8</v>
      </c>
      <c r="D11" s="2" t="s">
        <v>12</v>
      </c>
      <c r="E11">
        <v>12</v>
      </c>
      <c r="F11">
        <v>50000</v>
      </c>
      <c r="G11">
        <v>600000</v>
      </c>
      <c r="H11">
        <f t="shared" ca="1" si="0"/>
        <v>761660469</v>
      </c>
    </row>
    <row r="12" spans="1:8" x14ac:dyDescent="0.25">
      <c r="A12" s="1">
        <v>45306</v>
      </c>
      <c r="B12" s="2" t="s">
        <v>21</v>
      </c>
      <c r="C12" s="2" t="s">
        <v>11</v>
      </c>
      <c r="D12" s="2" t="s">
        <v>15</v>
      </c>
      <c r="E12">
        <v>9</v>
      </c>
      <c r="F12">
        <v>20000</v>
      </c>
      <c r="G12">
        <v>180000</v>
      </c>
      <c r="H12">
        <f t="shared" ca="1" si="0"/>
        <v>925891848</v>
      </c>
    </row>
    <row r="13" spans="1:8" x14ac:dyDescent="0.25">
      <c r="A13" s="1">
        <v>45307</v>
      </c>
      <c r="B13" s="2" t="s">
        <v>10</v>
      </c>
      <c r="C13" s="2" t="s">
        <v>14</v>
      </c>
      <c r="D13" s="2" t="s">
        <v>18</v>
      </c>
      <c r="E13">
        <v>5</v>
      </c>
      <c r="F13">
        <v>30000</v>
      </c>
      <c r="G13">
        <v>150000</v>
      </c>
      <c r="H13">
        <f t="shared" ca="1" si="0"/>
        <v>546357108</v>
      </c>
    </row>
    <row r="14" spans="1:8" x14ac:dyDescent="0.25">
      <c r="A14" s="1">
        <v>45308</v>
      </c>
      <c r="B14" s="2" t="s">
        <v>13</v>
      </c>
      <c r="C14" s="2" t="s">
        <v>17</v>
      </c>
      <c r="D14" s="2" t="s">
        <v>9</v>
      </c>
      <c r="E14">
        <v>11</v>
      </c>
      <c r="F14">
        <v>70000</v>
      </c>
      <c r="G14">
        <v>770000</v>
      </c>
      <c r="H14">
        <f t="shared" ca="1" si="0"/>
        <v>195706504</v>
      </c>
    </row>
    <row r="15" spans="1:8" x14ac:dyDescent="0.25">
      <c r="A15" s="1">
        <v>45309</v>
      </c>
      <c r="B15" s="2" t="s">
        <v>16</v>
      </c>
      <c r="C15" s="2" t="s">
        <v>20</v>
      </c>
      <c r="D15" s="2" t="s">
        <v>12</v>
      </c>
      <c r="E15">
        <v>7</v>
      </c>
      <c r="F15">
        <v>50000</v>
      </c>
      <c r="G15">
        <v>350000</v>
      </c>
      <c r="H15">
        <f t="shared" ca="1" si="0"/>
        <v>581738760</v>
      </c>
    </row>
    <row r="16" spans="1:8" x14ac:dyDescent="0.25">
      <c r="A16" s="1">
        <v>45310</v>
      </c>
      <c r="B16" s="2" t="s">
        <v>19</v>
      </c>
      <c r="C16" s="2" t="s">
        <v>22</v>
      </c>
      <c r="D16" s="2" t="s">
        <v>15</v>
      </c>
      <c r="E16">
        <v>6</v>
      </c>
      <c r="F16">
        <v>20000</v>
      </c>
      <c r="G16">
        <v>120000</v>
      </c>
      <c r="H16">
        <f t="shared" ca="1" si="0"/>
        <v>974300895</v>
      </c>
    </row>
    <row r="17" spans="1:8" x14ac:dyDescent="0.25">
      <c r="A17" s="1">
        <v>45311</v>
      </c>
      <c r="B17" s="2" t="s">
        <v>21</v>
      </c>
      <c r="C17" s="2" t="s">
        <v>14</v>
      </c>
      <c r="D17" s="2" t="s">
        <v>18</v>
      </c>
      <c r="E17">
        <v>13</v>
      </c>
      <c r="F17">
        <v>30000</v>
      </c>
      <c r="G17">
        <v>390000</v>
      </c>
      <c r="H17">
        <f t="shared" ca="1" si="0"/>
        <v>764136886</v>
      </c>
    </row>
    <row r="18" spans="1:8" x14ac:dyDescent="0.25">
      <c r="A18" s="1">
        <v>45312</v>
      </c>
      <c r="B18" s="2" t="s">
        <v>7</v>
      </c>
      <c r="C18" s="2" t="s">
        <v>17</v>
      </c>
      <c r="D18" s="2" t="s">
        <v>9</v>
      </c>
      <c r="E18">
        <v>9</v>
      </c>
      <c r="F18">
        <v>70000</v>
      </c>
      <c r="G18">
        <v>630000</v>
      </c>
      <c r="H18">
        <f t="shared" ca="1" si="0"/>
        <v>361862116</v>
      </c>
    </row>
    <row r="19" spans="1:8" x14ac:dyDescent="0.25">
      <c r="A19" s="1">
        <v>45313</v>
      </c>
      <c r="B19" s="2" t="s">
        <v>13</v>
      </c>
      <c r="C19" s="2" t="s">
        <v>20</v>
      </c>
      <c r="D19" s="2" t="s">
        <v>12</v>
      </c>
      <c r="E19">
        <v>8</v>
      </c>
      <c r="F19">
        <v>50000</v>
      </c>
      <c r="G19">
        <v>400000</v>
      </c>
      <c r="H19">
        <f t="shared" ca="1" si="0"/>
        <v>301700349</v>
      </c>
    </row>
    <row r="20" spans="1:8" x14ac:dyDescent="0.25">
      <c r="A20" s="1">
        <v>45314</v>
      </c>
      <c r="B20" s="2" t="s">
        <v>16</v>
      </c>
      <c r="C20" s="2" t="s">
        <v>22</v>
      </c>
      <c r="D20" s="2" t="s">
        <v>15</v>
      </c>
      <c r="E20">
        <v>14</v>
      </c>
      <c r="F20">
        <v>20000</v>
      </c>
      <c r="G20">
        <v>280000</v>
      </c>
      <c r="H20">
        <f t="shared" ca="1" si="0"/>
        <v>926361799</v>
      </c>
    </row>
    <row r="21" spans="1:8" x14ac:dyDescent="0.25">
      <c r="A21" s="1">
        <v>45315</v>
      </c>
      <c r="B21" s="2" t="s">
        <v>19</v>
      </c>
      <c r="C21" s="2" t="s">
        <v>14</v>
      </c>
      <c r="D21" s="2" t="s">
        <v>18</v>
      </c>
      <c r="E21">
        <v>7</v>
      </c>
      <c r="F21">
        <v>30000</v>
      </c>
      <c r="G21">
        <v>210000</v>
      </c>
      <c r="H21">
        <f t="shared" ca="1" si="0"/>
        <v>505542344</v>
      </c>
    </row>
    <row r="22" spans="1:8" x14ac:dyDescent="0.25">
      <c r="A22" s="1">
        <v>45316</v>
      </c>
      <c r="B22" s="2" t="s">
        <v>21</v>
      </c>
      <c r="C22" s="2" t="s">
        <v>17</v>
      </c>
      <c r="D22" s="2" t="s">
        <v>9</v>
      </c>
      <c r="E22">
        <v>10</v>
      </c>
      <c r="F22">
        <v>70000</v>
      </c>
      <c r="G22">
        <v>700000</v>
      </c>
      <c r="H22">
        <f t="shared" ca="1" si="0"/>
        <v>793216901</v>
      </c>
    </row>
    <row r="23" spans="1:8" x14ac:dyDescent="0.25">
      <c r="A23" s="1">
        <v>45317</v>
      </c>
      <c r="B23" s="2" t="s">
        <v>10</v>
      </c>
      <c r="C23" s="2" t="s">
        <v>8</v>
      </c>
      <c r="D23" s="2" t="s">
        <v>12</v>
      </c>
      <c r="E23">
        <v>5</v>
      </c>
      <c r="F23">
        <v>50000</v>
      </c>
      <c r="G23">
        <v>250000</v>
      </c>
      <c r="H23">
        <f t="shared" ca="1" si="0"/>
        <v>225137550</v>
      </c>
    </row>
    <row r="24" spans="1:8" x14ac:dyDescent="0.25">
      <c r="A24" s="1">
        <v>45318</v>
      </c>
      <c r="B24" s="2" t="s">
        <v>7</v>
      </c>
      <c r="C24" s="2" t="s">
        <v>11</v>
      </c>
      <c r="D24" s="2" t="s">
        <v>15</v>
      </c>
      <c r="E24">
        <v>8</v>
      </c>
      <c r="F24">
        <v>20000</v>
      </c>
      <c r="G24">
        <v>160000</v>
      </c>
      <c r="H24">
        <f t="shared" ca="1" si="0"/>
        <v>55842598</v>
      </c>
    </row>
    <row r="25" spans="1:8" x14ac:dyDescent="0.25">
      <c r="A25" s="1">
        <v>45319</v>
      </c>
      <c r="B25" s="2" t="s">
        <v>16</v>
      </c>
      <c r="C25" s="2" t="s">
        <v>14</v>
      </c>
      <c r="D25" s="2" t="s">
        <v>18</v>
      </c>
      <c r="E25">
        <v>6</v>
      </c>
      <c r="F25">
        <v>30000</v>
      </c>
      <c r="G25">
        <v>180000</v>
      </c>
      <c r="H25">
        <f t="shared" ca="1" si="0"/>
        <v>289607320</v>
      </c>
    </row>
    <row r="26" spans="1:8" x14ac:dyDescent="0.25">
      <c r="A26" s="1">
        <v>45320</v>
      </c>
      <c r="B26" s="2" t="s">
        <v>19</v>
      </c>
      <c r="C26" s="2" t="s">
        <v>17</v>
      </c>
      <c r="D26" s="2" t="s">
        <v>9</v>
      </c>
      <c r="E26">
        <v>7</v>
      </c>
      <c r="F26">
        <v>70000</v>
      </c>
      <c r="G26">
        <v>490000</v>
      </c>
      <c r="H26">
        <f t="shared" ca="1" si="0"/>
        <v>138195799</v>
      </c>
    </row>
    <row r="27" spans="1:8" x14ac:dyDescent="0.25">
      <c r="A27" s="1">
        <v>45323</v>
      </c>
      <c r="B27" s="2" t="s">
        <v>21</v>
      </c>
      <c r="C27" s="2" t="s">
        <v>20</v>
      </c>
      <c r="D27" s="2" t="s">
        <v>9</v>
      </c>
      <c r="E27">
        <v>8</v>
      </c>
      <c r="F27">
        <v>70000</v>
      </c>
      <c r="G27">
        <v>560000</v>
      </c>
      <c r="H27">
        <f t="shared" ca="1" si="0"/>
        <v>922539139</v>
      </c>
    </row>
    <row r="28" spans="1:8" x14ac:dyDescent="0.25">
      <c r="A28" s="1">
        <v>45324</v>
      </c>
      <c r="B28" s="2" t="s">
        <v>10</v>
      </c>
      <c r="C28" s="2" t="s">
        <v>22</v>
      </c>
      <c r="D28" s="2" t="s">
        <v>12</v>
      </c>
      <c r="E28">
        <v>6</v>
      </c>
      <c r="F28">
        <v>50000</v>
      </c>
      <c r="G28">
        <v>300000</v>
      </c>
      <c r="H28">
        <f t="shared" ca="1" si="0"/>
        <v>887959712</v>
      </c>
    </row>
    <row r="29" spans="1:8" x14ac:dyDescent="0.25">
      <c r="A29" s="1">
        <v>45325</v>
      </c>
      <c r="B29" s="2" t="s">
        <v>13</v>
      </c>
      <c r="C29" s="2" t="s">
        <v>14</v>
      </c>
      <c r="D29" s="2" t="s">
        <v>15</v>
      </c>
      <c r="E29">
        <v>10</v>
      </c>
      <c r="F29">
        <v>20000</v>
      </c>
      <c r="G29">
        <v>200000</v>
      </c>
      <c r="H29">
        <f t="shared" ca="1" si="0"/>
        <v>726272736</v>
      </c>
    </row>
    <row r="30" spans="1:8" x14ac:dyDescent="0.25">
      <c r="A30" s="1">
        <v>45326</v>
      </c>
      <c r="B30" s="2" t="s">
        <v>16</v>
      </c>
      <c r="C30" s="2" t="s">
        <v>8</v>
      </c>
      <c r="D30" s="2" t="s">
        <v>18</v>
      </c>
      <c r="E30">
        <v>20</v>
      </c>
      <c r="F30">
        <v>30000</v>
      </c>
      <c r="G30">
        <v>600000</v>
      </c>
      <c r="H30">
        <f t="shared" ca="1" si="0"/>
        <v>892117521</v>
      </c>
    </row>
    <row r="31" spans="1:8" x14ac:dyDescent="0.25">
      <c r="A31" s="1">
        <v>45327</v>
      </c>
      <c r="B31" s="2" t="s">
        <v>7</v>
      </c>
      <c r="C31" s="2" t="s">
        <v>20</v>
      </c>
      <c r="D31" s="2" t="s">
        <v>9</v>
      </c>
      <c r="E31">
        <v>4</v>
      </c>
      <c r="F31">
        <v>70000</v>
      </c>
      <c r="G31">
        <v>280000</v>
      </c>
      <c r="H31">
        <f t="shared" ca="1" si="0"/>
        <v>665192798</v>
      </c>
    </row>
    <row r="32" spans="1:8" x14ac:dyDescent="0.25">
      <c r="A32" s="1">
        <v>45328</v>
      </c>
      <c r="B32" s="2" t="s">
        <v>21</v>
      </c>
      <c r="C32" s="2" t="s">
        <v>22</v>
      </c>
      <c r="D32" s="2" t="s">
        <v>12</v>
      </c>
      <c r="E32">
        <v>9</v>
      </c>
      <c r="F32">
        <v>50000</v>
      </c>
      <c r="G32">
        <v>450000</v>
      </c>
      <c r="H32">
        <f t="shared" ca="1" si="0"/>
        <v>695813575</v>
      </c>
    </row>
    <row r="33" spans="1:8" x14ac:dyDescent="0.25">
      <c r="A33" s="1">
        <v>45329</v>
      </c>
      <c r="B33" s="2" t="s">
        <v>10</v>
      </c>
      <c r="C33" s="2" t="s">
        <v>20</v>
      </c>
      <c r="D33" s="2" t="s">
        <v>15</v>
      </c>
      <c r="E33">
        <v>5</v>
      </c>
      <c r="F33">
        <v>20000</v>
      </c>
      <c r="G33">
        <v>100000</v>
      </c>
      <c r="H33">
        <f t="shared" ca="1" si="0"/>
        <v>185874463</v>
      </c>
    </row>
    <row r="34" spans="1:8" x14ac:dyDescent="0.25">
      <c r="A34" s="1">
        <v>45330</v>
      </c>
      <c r="B34" s="2" t="s">
        <v>7</v>
      </c>
      <c r="C34" s="2" t="s">
        <v>22</v>
      </c>
      <c r="D34" s="2" t="s">
        <v>18</v>
      </c>
      <c r="E34">
        <v>15</v>
      </c>
      <c r="F34">
        <v>30000</v>
      </c>
      <c r="G34">
        <v>450000</v>
      </c>
      <c r="H34">
        <f t="shared" ref="H34:H65" ca="1" si="1">RANDBETWEEN(50000000, 1000000000)</f>
        <v>292854419</v>
      </c>
    </row>
    <row r="35" spans="1:8" x14ac:dyDescent="0.25">
      <c r="A35" s="1">
        <v>45331</v>
      </c>
      <c r="B35" s="2" t="s">
        <v>16</v>
      </c>
      <c r="C35" s="2" t="s">
        <v>14</v>
      </c>
      <c r="D35" s="2" t="s">
        <v>9</v>
      </c>
      <c r="E35">
        <v>7</v>
      </c>
      <c r="F35">
        <v>70000</v>
      </c>
      <c r="G35">
        <v>490000</v>
      </c>
      <c r="H35">
        <f t="shared" ca="1" si="1"/>
        <v>757813801</v>
      </c>
    </row>
    <row r="36" spans="1:8" x14ac:dyDescent="0.25">
      <c r="A36" s="1">
        <v>45332</v>
      </c>
      <c r="B36" s="2" t="s">
        <v>19</v>
      </c>
      <c r="C36" s="2" t="s">
        <v>17</v>
      </c>
      <c r="D36" s="2" t="s">
        <v>12</v>
      </c>
      <c r="E36">
        <v>11</v>
      </c>
      <c r="F36">
        <v>50000</v>
      </c>
      <c r="G36">
        <v>550000</v>
      </c>
      <c r="H36">
        <f t="shared" ca="1" si="1"/>
        <v>134243175</v>
      </c>
    </row>
    <row r="37" spans="1:8" x14ac:dyDescent="0.25">
      <c r="A37" s="1">
        <v>45333</v>
      </c>
      <c r="B37" s="2" t="s">
        <v>21</v>
      </c>
      <c r="C37" s="2" t="s">
        <v>8</v>
      </c>
      <c r="D37" s="2" t="s">
        <v>15</v>
      </c>
      <c r="E37">
        <v>12</v>
      </c>
      <c r="F37">
        <v>20000</v>
      </c>
      <c r="G37">
        <v>240000</v>
      </c>
      <c r="H37">
        <f t="shared" ca="1" si="1"/>
        <v>71034109</v>
      </c>
    </row>
    <row r="38" spans="1:8" x14ac:dyDescent="0.25">
      <c r="A38" s="1">
        <v>45334</v>
      </c>
      <c r="B38" s="2" t="s">
        <v>10</v>
      </c>
      <c r="C38" s="2" t="s">
        <v>8</v>
      </c>
      <c r="D38" s="2" t="s">
        <v>18</v>
      </c>
      <c r="E38">
        <v>10</v>
      </c>
      <c r="F38">
        <v>30000</v>
      </c>
      <c r="G38">
        <v>300000</v>
      </c>
      <c r="H38">
        <f t="shared" ca="1" si="1"/>
        <v>326031863</v>
      </c>
    </row>
    <row r="39" spans="1:8" x14ac:dyDescent="0.25">
      <c r="A39" s="1">
        <v>45335</v>
      </c>
      <c r="B39" s="2" t="s">
        <v>13</v>
      </c>
      <c r="C39" s="2" t="s">
        <v>11</v>
      </c>
      <c r="D39" s="2" t="s">
        <v>9</v>
      </c>
      <c r="E39">
        <v>9</v>
      </c>
      <c r="F39">
        <v>70000</v>
      </c>
      <c r="G39">
        <v>630000</v>
      </c>
      <c r="H39">
        <f t="shared" ca="1" si="1"/>
        <v>509291242</v>
      </c>
    </row>
    <row r="40" spans="1:8" x14ac:dyDescent="0.25">
      <c r="A40" s="1">
        <v>45336</v>
      </c>
      <c r="B40" s="2" t="s">
        <v>16</v>
      </c>
      <c r="C40" s="2" t="s">
        <v>14</v>
      </c>
      <c r="D40" s="2" t="s">
        <v>12</v>
      </c>
      <c r="E40">
        <v>8</v>
      </c>
      <c r="F40">
        <v>50000</v>
      </c>
      <c r="G40">
        <v>400000</v>
      </c>
      <c r="H40">
        <f t="shared" ca="1" si="1"/>
        <v>169928776</v>
      </c>
    </row>
    <row r="41" spans="1:8" x14ac:dyDescent="0.25">
      <c r="A41" s="1">
        <v>45337</v>
      </c>
      <c r="B41" s="2" t="s">
        <v>19</v>
      </c>
      <c r="C41" s="2" t="s">
        <v>17</v>
      </c>
      <c r="D41" s="2" t="s">
        <v>15</v>
      </c>
      <c r="E41">
        <v>11</v>
      </c>
      <c r="F41">
        <v>20000</v>
      </c>
      <c r="G41">
        <v>220000</v>
      </c>
      <c r="H41">
        <f t="shared" ca="1" si="1"/>
        <v>213494012</v>
      </c>
    </row>
    <row r="42" spans="1:8" x14ac:dyDescent="0.25">
      <c r="A42" s="1">
        <v>45338</v>
      </c>
      <c r="B42" s="2" t="s">
        <v>7</v>
      </c>
      <c r="C42" s="2" t="s">
        <v>20</v>
      </c>
      <c r="D42" s="2" t="s">
        <v>18</v>
      </c>
      <c r="E42">
        <v>14</v>
      </c>
      <c r="F42">
        <v>30000</v>
      </c>
      <c r="G42">
        <v>420000</v>
      </c>
      <c r="H42">
        <f t="shared" ca="1" si="1"/>
        <v>720985018</v>
      </c>
    </row>
    <row r="43" spans="1:8" x14ac:dyDescent="0.25">
      <c r="A43" s="1">
        <v>45339</v>
      </c>
      <c r="B43" s="2" t="s">
        <v>10</v>
      </c>
      <c r="C43" s="2" t="s">
        <v>22</v>
      </c>
      <c r="D43" s="2" t="s">
        <v>9</v>
      </c>
      <c r="E43">
        <v>10</v>
      </c>
      <c r="F43">
        <v>70000</v>
      </c>
      <c r="G43">
        <v>700000</v>
      </c>
      <c r="H43">
        <f t="shared" ca="1" si="1"/>
        <v>327968326</v>
      </c>
    </row>
    <row r="44" spans="1:8" x14ac:dyDescent="0.25">
      <c r="A44" s="1">
        <v>45340</v>
      </c>
      <c r="B44" s="2" t="s">
        <v>13</v>
      </c>
      <c r="C44" s="2" t="s">
        <v>14</v>
      </c>
      <c r="D44" s="2" t="s">
        <v>12</v>
      </c>
      <c r="E44">
        <v>9</v>
      </c>
      <c r="F44">
        <v>50000</v>
      </c>
      <c r="G44">
        <v>450000</v>
      </c>
      <c r="H44">
        <f t="shared" ca="1" si="1"/>
        <v>447798199</v>
      </c>
    </row>
    <row r="45" spans="1:8" x14ac:dyDescent="0.25">
      <c r="A45" s="1">
        <v>45341</v>
      </c>
      <c r="B45" s="2" t="s">
        <v>16</v>
      </c>
      <c r="C45" s="2" t="s">
        <v>17</v>
      </c>
      <c r="D45" s="2" t="s">
        <v>15</v>
      </c>
      <c r="E45">
        <v>13</v>
      </c>
      <c r="F45">
        <v>20000</v>
      </c>
      <c r="G45">
        <v>260000</v>
      </c>
      <c r="H45">
        <f t="shared" ca="1" si="1"/>
        <v>387933238</v>
      </c>
    </row>
    <row r="46" spans="1:8" x14ac:dyDescent="0.25">
      <c r="A46" s="1">
        <v>45342</v>
      </c>
      <c r="B46" s="2" t="s">
        <v>19</v>
      </c>
      <c r="C46" s="2" t="s">
        <v>20</v>
      </c>
      <c r="D46" s="2" t="s">
        <v>18</v>
      </c>
      <c r="E46">
        <v>8</v>
      </c>
      <c r="F46">
        <v>30000</v>
      </c>
      <c r="G46">
        <v>240000</v>
      </c>
      <c r="H46">
        <f t="shared" ca="1" si="1"/>
        <v>735104602</v>
      </c>
    </row>
    <row r="47" spans="1:8" x14ac:dyDescent="0.25">
      <c r="A47" s="1">
        <v>45343</v>
      </c>
      <c r="B47" s="2" t="s">
        <v>21</v>
      </c>
      <c r="C47" s="2" t="s">
        <v>22</v>
      </c>
      <c r="D47" s="2" t="s">
        <v>9</v>
      </c>
      <c r="E47">
        <v>12</v>
      </c>
      <c r="F47">
        <v>70000</v>
      </c>
      <c r="G47">
        <v>840000</v>
      </c>
      <c r="H47">
        <f t="shared" ca="1" si="1"/>
        <v>883902932</v>
      </c>
    </row>
    <row r="48" spans="1:8" x14ac:dyDescent="0.25">
      <c r="A48" s="1">
        <v>45344</v>
      </c>
      <c r="B48" s="2" t="s">
        <v>10</v>
      </c>
      <c r="C48" s="2" t="s">
        <v>14</v>
      </c>
      <c r="D48" s="2" t="s">
        <v>12</v>
      </c>
      <c r="E48">
        <v>7</v>
      </c>
      <c r="F48">
        <v>50000</v>
      </c>
      <c r="G48">
        <v>350000</v>
      </c>
      <c r="H48">
        <f t="shared" ca="1" si="1"/>
        <v>696112962</v>
      </c>
    </row>
    <row r="49" spans="1:8" x14ac:dyDescent="0.25">
      <c r="A49" s="1">
        <v>45345</v>
      </c>
      <c r="B49" s="2" t="s">
        <v>13</v>
      </c>
      <c r="C49" s="2" t="s">
        <v>17</v>
      </c>
      <c r="D49" s="2" t="s">
        <v>15</v>
      </c>
      <c r="E49">
        <v>9</v>
      </c>
      <c r="F49">
        <v>20000</v>
      </c>
      <c r="G49">
        <v>180000</v>
      </c>
      <c r="H49">
        <f t="shared" ca="1" si="1"/>
        <v>527330464</v>
      </c>
    </row>
    <row r="50" spans="1:8" x14ac:dyDescent="0.25">
      <c r="A50" s="1">
        <v>45346</v>
      </c>
      <c r="B50" s="2" t="s">
        <v>7</v>
      </c>
      <c r="C50" s="2" t="s">
        <v>8</v>
      </c>
      <c r="D50" s="2" t="s">
        <v>18</v>
      </c>
      <c r="E50">
        <v>12</v>
      </c>
      <c r="F50">
        <v>30000</v>
      </c>
      <c r="G50">
        <v>360000</v>
      </c>
      <c r="H50">
        <f t="shared" ca="1" si="1"/>
        <v>930160155</v>
      </c>
    </row>
    <row r="51" spans="1:8" x14ac:dyDescent="0.25">
      <c r="A51" s="1">
        <v>45347</v>
      </c>
      <c r="B51" s="2" t="s">
        <v>19</v>
      </c>
      <c r="C51" s="2" t="s">
        <v>11</v>
      </c>
      <c r="D51" s="2" t="s">
        <v>9</v>
      </c>
      <c r="E51">
        <v>5</v>
      </c>
      <c r="F51">
        <v>70000</v>
      </c>
      <c r="G51">
        <v>350000</v>
      </c>
      <c r="H51">
        <f t="shared" ca="1" si="1"/>
        <v>846132061</v>
      </c>
    </row>
    <row r="52" spans="1:8" x14ac:dyDescent="0.25">
      <c r="A52" s="1">
        <v>45352</v>
      </c>
      <c r="B52" s="2" t="s">
        <v>21</v>
      </c>
      <c r="C52" s="2" t="s">
        <v>8</v>
      </c>
      <c r="D52" s="2" t="s">
        <v>9</v>
      </c>
      <c r="E52">
        <v>12</v>
      </c>
      <c r="F52">
        <v>70000</v>
      </c>
      <c r="G52">
        <v>840000</v>
      </c>
      <c r="H52">
        <f t="shared" ca="1" si="1"/>
        <v>340987800</v>
      </c>
    </row>
    <row r="53" spans="1:8" x14ac:dyDescent="0.25">
      <c r="A53" s="1">
        <v>45353</v>
      </c>
      <c r="B53" s="2" t="s">
        <v>10</v>
      </c>
      <c r="C53" s="2" t="s">
        <v>8</v>
      </c>
      <c r="D53" s="2" t="s">
        <v>12</v>
      </c>
      <c r="E53">
        <v>8</v>
      </c>
      <c r="F53">
        <v>50000</v>
      </c>
      <c r="G53">
        <v>400000</v>
      </c>
      <c r="H53">
        <f t="shared" ca="1" si="1"/>
        <v>86023026</v>
      </c>
    </row>
    <row r="54" spans="1:8" x14ac:dyDescent="0.25">
      <c r="A54" s="1">
        <v>45354</v>
      </c>
      <c r="B54" s="2" t="s">
        <v>13</v>
      </c>
      <c r="C54" s="2" t="s">
        <v>20</v>
      </c>
      <c r="D54" s="2" t="s">
        <v>15</v>
      </c>
      <c r="E54">
        <v>7</v>
      </c>
      <c r="F54">
        <v>20000</v>
      </c>
      <c r="G54">
        <v>140000</v>
      </c>
      <c r="H54">
        <f t="shared" ca="1" si="1"/>
        <v>427765055</v>
      </c>
    </row>
    <row r="55" spans="1:8" x14ac:dyDescent="0.25">
      <c r="A55" s="1">
        <v>45355</v>
      </c>
      <c r="B55" s="2" t="s">
        <v>16</v>
      </c>
      <c r="C55" s="2" t="s">
        <v>22</v>
      </c>
      <c r="D55" s="2" t="s">
        <v>18</v>
      </c>
      <c r="E55">
        <v>9</v>
      </c>
      <c r="F55">
        <v>30000</v>
      </c>
      <c r="G55">
        <v>270000</v>
      </c>
      <c r="H55">
        <f t="shared" ca="1" si="1"/>
        <v>475939247</v>
      </c>
    </row>
    <row r="56" spans="1:8" x14ac:dyDescent="0.25">
      <c r="A56" s="1">
        <v>45356</v>
      </c>
      <c r="B56" s="2" t="s">
        <v>19</v>
      </c>
      <c r="C56" s="2" t="s">
        <v>20</v>
      </c>
      <c r="D56" s="2" t="s">
        <v>9</v>
      </c>
      <c r="E56">
        <v>6</v>
      </c>
      <c r="F56">
        <v>70000</v>
      </c>
      <c r="G56">
        <v>420000</v>
      </c>
      <c r="H56">
        <f t="shared" ca="1" si="1"/>
        <v>174540177</v>
      </c>
    </row>
    <row r="57" spans="1:8" x14ac:dyDescent="0.25">
      <c r="A57" s="1">
        <v>45357</v>
      </c>
      <c r="B57" s="2" t="s">
        <v>7</v>
      </c>
      <c r="C57" s="2" t="s">
        <v>22</v>
      </c>
      <c r="D57" s="2" t="s">
        <v>12</v>
      </c>
      <c r="E57">
        <v>10</v>
      </c>
      <c r="F57">
        <v>50000</v>
      </c>
      <c r="G57">
        <v>500000</v>
      </c>
      <c r="H57">
        <f t="shared" ca="1" si="1"/>
        <v>161079083</v>
      </c>
    </row>
    <row r="58" spans="1:8" x14ac:dyDescent="0.25">
      <c r="A58" s="1">
        <v>45358</v>
      </c>
      <c r="B58" s="2" t="s">
        <v>10</v>
      </c>
      <c r="C58" s="2" t="s">
        <v>14</v>
      </c>
      <c r="D58" s="2" t="s">
        <v>15</v>
      </c>
      <c r="E58">
        <v>8</v>
      </c>
      <c r="F58">
        <v>20000</v>
      </c>
      <c r="G58">
        <v>160000</v>
      </c>
      <c r="H58">
        <f t="shared" ca="1" si="1"/>
        <v>721669196</v>
      </c>
    </row>
    <row r="59" spans="1:8" x14ac:dyDescent="0.25">
      <c r="A59" s="1">
        <v>45359</v>
      </c>
      <c r="B59" s="2" t="s">
        <v>7</v>
      </c>
      <c r="C59" s="2" t="s">
        <v>17</v>
      </c>
      <c r="D59" s="2" t="s">
        <v>18</v>
      </c>
      <c r="E59">
        <v>13</v>
      </c>
      <c r="F59">
        <v>30000</v>
      </c>
      <c r="G59">
        <v>390000</v>
      </c>
      <c r="H59">
        <f t="shared" ca="1" si="1"/>
        <v>901591899</v>
      </c>
    </row>
    <row r="60" spans="1:8" x14ac:dyDescent="0.25">
      <c r="A60" s="1">
        <v>45360</v>
      </c>
      <c r="B60" s="2" t="s">
        <v>16</v>
      </c>
      <c r="C60" s="2" t="s">
        <v>8</v>
      </c>
      <c r="D60" s="2" t="s">
        <v>9</v>
      </c>
      <c r="E60">
        <v>9</v>
      </c>
      <c r="F60">
        <v>70000</v>
      </c>
      <c r="G60">
        <v>630000</v>
      </c>
      <c r="H60">
        <f t="shared" ca="1" si="1"/>
        <v>732849392</v>
      </c>
    </row>
    <row r="61" spans="1:8" x14ac:dyDescent="0.25">
      <c r="A61" s="1">
        <v>45361</v>
      </c>
      <c r="B61" s="2" t="s">
        <v>19</v>
      </c>
      <c r="C61" s="2" t="s">
        <v>14</v>
      </c>
      <c r="D61" s="2" t="s">
        <v>12</v>
      </c>
      <c r="E61">
        <v>5</v>
      </c>
      <c r="F61">
        <v>50000</v>
      </c>
      <c r="G61">
        <v>250000</v>
      </c>
      <c r="H61">
        <f t="shared" ca="1" si="1"/>
        <v>814217587</v>
      </c>
    </row>
    <row r="62" spans="1:8" x14ac:dyDescent="0.25">
      <c r="A62" s="1">
        <v>45362</v>
      </c>
      <c r="B62" s="2" t="s">
        <v>21</v>
      </c>
      <c r="C62" s="2" t="s">
        <v>11</v>
      </c>
      <c r="D62" s="2" t="s">
        <v>15</v>
      </c>
      <c r="E62">
        <v>11</v>
      </c>
      <c r="F62">
        <v>20000</v>
      </c>
      <c r="G62">
        <v>220000</v>
      </c>
      <c r="H62">
        <f t="shared" ca="1" si="1"/>
        <v>378363574</v>
      </c>
    </row>
    <row r="63" spans="1:8" x14ac:dyDescent="0.25">
      <c r="A63" s="1">
        <v>45363</v>
      </c>
      <c r="B63" s="2" t="s">
        <v>10</v>
      </c>
      <c r="C63" s="2" t="s">
        <v>14</v>
      </c>
      <c r="D63" s="2" t="s">
        <v>18</v>
      </c>
      <c r="E63">
        <v>14</v>
      </c>
      <c r="F63">
        <v>30000</v>
      </c>
      <c r="G63">
        <v>420000</v>
      </c>
      <c r="H63">
        <f t="shared" ca="1" si="1"/>
        <v>706210134</v>
      </c>
    </row>
    <row r="64" spans="1:8" x14ac:dyDescent="0.25">
      <c r="A64" s="1">
        <v>45364</v>
      </c>
      <c r="B64" s="2" t="s">
        <v>13</v>
      </c>
      <c r="C64" s="2" t="s">
        <v>17</v>
      </c>
      <c r="D64" s="2" t="s">
        <v>9</v>
      </c>
      <c r="E64">
        <v>10</v>
      </c>
      <c r="F64">
        <v>70000</v>
      </c>
      <c r="G64">
        <v>700000</v>
      </c>
      <c r="H64">
        <f t="shared" ca="1" si="1"/>
        <v>781867533</v>
      </c>
    </row>
    <row r="65" spans="1:8" x14ac:dyDescent="0.25">
      <c r="A65" s="1">
        <v>45365</v>
      </c>
      <c r="B65" s="2" t="s">
        <v>16</v>
      </c>
      <c r="C65" s="2" t="s">
        <v>20</v>
      </c>
      <c r="D65" s="2" t="s">
        <v>12</v>
      </c>
      <c r="E65">
        <v>6</v>
      </c>
      <c r="F65">
        <v>50000</v>
      </c>
      <c r="G65">
        <v>300000</v>
      </c>
      <c r="H65">
        <f t="shared" ca="1" si="1"/>
        <v>400759062</v>
      </c>
    </row>
    <row r="66" spans="1:8" x14ac:dyDescent="0.25">
      <c r="A66" s="1">
        <v>45366</v>
      </c>
      <c r="B66" s="2" t="s">
        <v>7</v>
      </c>
      <c r="C66" s="2" t="s">
        <v>22</v>
      </c>
      <c r="D66" s="2" t="s">
        <v>15</v>
      </c>
      <c r="E66">
        <v>8</v>
      </c>
      <c r="F66">
        <v>20000</v>
      </c>
      <c r="G66">
        <v>160000</v>
      </c>
      <c r="H66">
        <f t="shared" ref="H66:H77" ca="1" si="2">RANDBETWEEN(50000000, 1000000000)</f>
        <v>220002064</v>
      </c>
    </row>
    <row r="67" spans="1:8" x14ac:dyDescent="0.25">
      <c r="A67" s="1">
        <v>45367</v>
      </c>
      <c r="B67" s="2" t="s">
        <v>21</v>
      </c>
      <c r="C67" s="2" t="s">
        <v>14</v>
      </c>
      <c r="D67" s="2" t="s">
        <v>18</v>
      </c>
      <c r="E67">
        <v>12</v>
      </c>
      <c r="F67">
        <v>30000</v>
      </c>
      <c r="G67">
        <v>360000</v>
      </c>
      <c r="H67">
        <f t="shared" ca="1" si="2"/>
        <v>859668808</v>
      </c>
    </row>
    <row r="68" spans="1:8" x14ac:dyDescent="0.25">
      <c r="A68" s="1">
        <v>45368</v>
      </c>
      <c r="B68" s="2" t="s">
        <v>10</v>
      </c>
      <c r="C68" s="2" t="s">
        <v>17</v>
      </c>
      <c r="D68" s="2" t="s">
        <v>9</v>
      </c>
      <c r="E68">
        <v>9</v>
      </c>
      <c r="F68">
        <v>70000</v>
      </c>
      <c r="G68">
        <v>630000</v>
      </c>
      <c r="H68">
        <f t="shared" ca="1" si="2"/>
        <v>420605253</v>
      </c>
    </row>
    <row r="69" spans="1:8" x14ac:dyDescent="0.25">
      <c r="A69" s="1">
        <v>45369</v>
      </c>
      <c r="B69" s="2" t="s">
        <v>7</v>
      </c>
      <c r="C69" s="2" t="s">
        <v>11</v>
      </c>
      <c r="D69" s="2" t="s">
        <v>12</v>
      </c>
      <c r="E69">
        <v>7</v>
      </c>
      <c r="F69">
        <v>50000</v>
      </c>
      <c r="G69">
        <v>350000</v>
      </c>
      <c r="H69">
        <f t="shared" ca="1" si="2"/>
        <v>826886740</v>
      </c>
    </row>
    <row r="70" spans="1:8" x14ac:dyDescent="0.25">
      <c r="A70" s="1">
        <v>45370</v>
      </c>
      <c r="B70" s="2" t="s">
        <v>16</v>
      </c>
      <c r="C70" s="2" t="s">
        <v>8</v>
      </c>
      <c r="D70" s="2" t="s">
        <v>15</v>
      </c>
      <c r="E70">
        <v>14</v>
      </c>
      <c r="F70">
        <v>20000</v>
      </c>
      <c r="G70">
        <v>280000</v>
      </c>
      <c r="H70">
        <f t="shared" ca="1" si="2"/>
        <v>348604878</v>
      </c>
    </row>
    <row r="71" spans="1:8" x14ac:dyDescent="0.25">
      <c r="A71" s="1">
        <v>45371</v>
      </c>
      <c r="B71" s="2" t="s">
        <v>19</v>
      </c>
      <c r="C71" s="2" t="s">
        <v>17</v>
      </c>
      <c r="D71" s="2" t="s">
        <v>18</v>
      </c>
      <c r="E71">
        <v>8</v>
      </c>
      <c r="F71">
        <v>30000</v>
      </c>
      <c r="G71">
        <v>240000</v>
      </c>
      <c r="H71">
        <f t="shared" ca="1" si="2"/>
        <v>75848229</v>
      </c>
    </row>
    <row r="72" spans="1:8" x14ac:dyDescent="0.25">
      <c r="A72" s="1">
        <v>45372</v>
      </c>
      <c r="B72" s="2" t="s">
        <v>21</v>
      </c>
      <c r="C72" s="2" t="s">
        <v>20</v>
      </c>
      <c r="D72" s="2" t="s">
        <v>9</v>
      </c>
      <c r="E72">
        <v>11</v>
      </c>
      <c r="F72">
        <v>70000</v>
      </c>
      <c r="G72">
        <v>770000</v>
      </c>
      <c r="H72">
        <f t="shared" ca="1" si="2"/>
        <v>686042007</v>
      </c>
    </row>
    <row r="73" spans="1:8" x14ac:dyDescent="0.25">
      <c r="A73" s="1">
        <v>45373</v>
      </c>
      <c r="B73" s="2" t="s">
        <v>7</v>
      </c>
      <c r="C73" s="2" t="s">
        <v>22</v>
      </c>
      <c r="D73" s="2" t="s">
        <v>12</v>
      </c>
      <c r="E73">
        <v>5</v>
      </c>
      <c r="F73">
        <v>50000</v>
      </c>
      <c r="G73">
        <v>250000</v>
      </c>
      <c r="H73">
        <f t="shared" ca="1" si="2"/>
        <v>473836269</v>
      </c>
    </row>
    <row r="74" spans="1:8" x14ac:dyDescent="0.25">
      <c r="A74" s="1">
        <v>45374</v>
      </c>
      <c r="B74" s="2" t="s">
        <v>13</v>
      </c>
      <c r="C74" s="2" t="s">
        <v>14</v>
      </c>
      <c r="D74" s="2" t="s">
        <v>15</v>
      </c>
      <c r="E74">
        <v>10</v>
      </c>
      <c r="F74">
        <v>20000</v>
      </c>
      <c r="G74">
        <v>200000</v>
      </c>
      <c r="H74">
        <f t="shared" ca="1" si="2"/>
        <v>467653488</v>
      </c>
    </row>
    <row r="75" spans="1:8" x14ac:dyDescent="0.25">
      <c r="A75" s="1">
        <v>45375</v>
      </c>
      <c r="B75" s="2" t="s">
        <v>16</v>
      </c>
      <c r="C75" s="2" t="s">
        <v>17</v>
      </c>
      <c r="D75" s="2" t="s">
        <v>18</v>
      </c>
      <c r="E75">
        <v>9</v>
      </c>
      <c r="F75">
        <v>30000</v>
      </c>
      <c r="G75">
        <v>270000</v>
      </c>
      <c r="H75">
        <f t="shared" ca="1" si="2"/>
        <v>286522184</v>
      </c>
    </row>
    <row r="76" spans="1:8" x14ac:dyDescent="0.25">
      <c r="A76" s="1">
        <v>45376</v>
      </c>
      <c r="B76" s="2" t="s">
        <v>19</v>
      </c>
      <c r="C76" s="2" t="s">
        <v>22</v>
      </c>
      <c r="D76" s="2" t="s">
        <v>9</v>
      </c>
      <c r="E76">
        <v>10</v>
      </c>
      <c r="F76">
        <v>70000</v>
      </c>
      <c r="G76">
        <v>700000</v>
      </c>
      <c r="H76">
        <f t="shared" ca="1" si="2"/>
        <v>375649004</v>
      </c>
    </row>
    <row r="77" spans="1:8" x14ac:dyDescent="0.25">
      <c r="A77" s="1">
        <v>45381</v>
      </c>
      <c r="B77" s="2" t="s">
        <v>7</v>
      </c>
      <c r="C77" s="2" t="s">
        <v>17</v>
      </c>
      <c r="D77" s="2" t="s">
        <v>18</v>
      </c>
      <c r="E77">
        <v>5</v>
      </c>
      <c r="F77">
        <v>30000</v>
      </c>
      <c r="G77">
        <v>150000</v>
      </c>
      <c r="H77">
        <f t="shared" ca="1" si="2"/>
        <v>331613745</v>
      </c>
    </row>
    <row r="83" spans="2:7" x14ac:dyDescent="0.25">
      <c r="B83" s="3" t="s">
        <v>23</v>
      </c>
      <c r="C83" t="s">
        <v>27</v>
      </c>
      <c r="D83" s="19">
        <f>SUM(G2:G77)</f>
        <v>28670000</v>
      </c>
    </row>
    <row r="84" spans="2:7" ht="30.75" customHeight="1" x14ac:dyDescent="0.25">
      <c r="B84" s="9" t="s">
        <v>24</v>
      </c>
      <c r="C84" s="4" t="s">
        <v>28</v>
      </c>
      <c r="D84" s="19"/>
    </row>
    <row r="85" spans="2:7" ht="30" x14ac:dyDescent="0.25">
      <c r="B85" s="9" t="s">
        <v>25</v>
      </c>
      <c r="C85" s="8" t="s">
        <v>32</v>
      </c>
      <c r="D85" s="19" t="s">
        <v>34</v>
      </c>
    </row>
    <row r="86" spans="2:7" ht="30" x14ac:dyDescent="0.25">
      <c r="B86" s="3" t="s">
        <v>26</v>
      </c>
      <c r="C86" s="11" t="s">
        <v>33</v>
      </c>
      <c r="D86" s="19">
        <f>SUMIFS(E:E,C:C, "Arif Hossain", D:D, "Smartphone")</f>
        <v>42</v>
      </c>
    </row>
    <row r="88" spans="2:7" x14ac:dyDescent="0.25">
      <c r="D88" s="12"/>
    </row>
    <row r="91" spans="2:7" x14ac:dyDescent="0.25">
      <c r="B91" s="20" t="s">
        <v>54</v>
      </c>
      <c r="C91" s="20"/>
      <c r="D91" s="20"/>
      <c r="E91" s="20"/>
      <c r="F91" s="20"/>
      <c r="G91" s="20"/>
    </row>
    <row r="92" spans="2:7" ht="18.75" x14ac:dyDescent="0.3">
      <c r="B92" s="13" t="s">
        <v>36</v>
      </c>
      <c r="C92" s="13"/>
      <c r="D92" s="13"/>
      <c r="E92" s="13"/>
      <c r="F92" s="13"/>
      <c r="G92" s="13"/>
    </row>
    <row r="93" spans="2:7" x14ac:dyDescent="0.25">
      <c r="B93" t="s">
        <v>37</v>
      </c>
      <c r="C93" t="s">
        <v>38</v>
      </c>
      <c r="D93" t="s">
        <v>39</v>
      </c>
      <c r="E93" t="s">
        <v>40</v>
      </c>
      <c r="F93" t="s">
        <v>41</v>
      </c>
      <c r="G93" t="s">
        <v>42</v>
      </c>
    </row>
    <row r="94" spans="2:7" x14ac:dyDescent="0.25">
      <c r="B94">
        <v>1</v>
      </c>
      <c r="C94" t="s">
        <v>43</v>
      </c>
      <c r="D94">
        <v>30000</v>
      </c>
      <c r="E94">
        <f>SUMIFS(G2:G77, C2:C77, "Arif Hossain", A2:A77, "&gt;=1/1/2024", A2:A77, "&lt;=1/31/2024")</f>
        <v>1760000</v>
      </c>
      <c r="F94">
        <f>IF(E94&gt;=2000000, D94*10%, IF(E94&gt;=1000000, D94*8%, D94*6%))</f>
        <v>2400</v>
      </c>
      <c r="G94">
        <f>SUM(D94,F94)</f>
        <v>32400</v>
      </c>
    </row>
    <row r="95" spans="2:7" x14ac:dyDescent="0.25">
      <c r="B95">
        <v>2</v>
      </c>
      <c r="C95" t="s">
        <v>8</v>
      </c>
      <c r="D95">
        <v>30000</v>
      </c>
      <c r="E95">
        <f>SUMIFS(G3:G78, C3:C78, "Arif Hossain", A3:A78, "&gt;=1/1/2024", A3:A78, "&lt;=1/31/2024")</f>
        <v>1410000</v>
      </c>
      <c r="F95">
        <f>IF(E95&gt;=2000000, D95*10%, IF(E95&gt;=1000000, D95*8%, D95*6%))</f>
        <v>2400</v>
      </c>
      <c r="G95">
        <f>SUM(D95,F95)</f>
        <v>32400</v>
      </c>
    </row>
    <row r="96" spans="2:7" x14ac:dyDescent="0.25">
      <c r="B96">
        <v>3</v>
      </c>
      <c r="C96" t="s">
        <v>17</v>
      </c>
      <c r="D96">
        <v>55000</v>
      </c>
      <c r="E96">
        <f>SUMIFS(G4:G79, C4:C79, "Arif Hossain", A4:A79, "&gt;=1/1/2024", A4:A79, "&lt;=1/31/2024")</f>
        <v>1410000</v>
      </c>
      <c r="F96">
        <f>IF(E96&gt;=2000000, D96*10%, IF(E96&gt;=1000000, D96*8%, D96*6%))</f>
        <v>4400</v>
      </c>
      <c r="G96">
        <f>SUM(D96,F96)</f>
        <v>59400</v>
      </c>
    </row>
    <row r="97" spans="2:7" x14ac:dyDescent="0.25">
      <c r="B97">
        <v>4</v>
      </c>
      <c r="C97" t="s">
        <v>20</v>
      </c>
      <c r="D97">
        <v>30000</v>
      </c>
      <c r="E97">
        <f>SUMIFS(G5:G80, C5:C80, "Arif Hossain", A5:A80, "&gt;=1/1/2024", A5:A80, "&lt;=1/31/2024")</f>
        <v>1410000</v>
      </c>
      <c r="F97">
        <f>IF(E97&gt;=2000000, D97*10%, IF(E97&gt;=1000000, D97*8%, D97*6%))</f>
        <v>2400</v>
      </c>
      <c r="G97">
        <f>SUM(D97,F97)</f>
        <v>32400</v>
      </c>
    </row>
    <row r="98" spans="2:7" x14ac:dyDescent="0.25">
      <c r="B98">
        <v>5</v>
      </c>
      <c r="C98" t="s">
        <v>11</v>
      </c>
      <c r="D98">
        <v>40000</v>
      </c>
      <c r="E98">
        <f>SUMIFS(G6:G81, C6:C81, "Arif Hossain", A6:A81, "&gt;=1/1/2024", A6:A81, "&lt;=1/31/2024")</f>
        <v>1410000</v>
      </c>
      <c r="F98">
        <f>IF(E98&gt;=2000000, D98*10%, IF(E98&gt;=1000000, D98*8%, D98*6%))</f>
        <v>3200</v>
      </c>
      <c r="G98">
        <f>SUM(D98,F98)</f>
        <v>43200</v>
      </c>
    </row>
    <row r="99" spans="2:7" x14ac:dyDescent="0.25">
      <c r="B99">
        <v>6</v>
      </c>
      <c r="C99" t="s">
        <v>44</v>
      </c>
      <c r="D99">
        <v>25000</v>
      </c>
      <c r="E99">
        <f>SUMIFS(G7:G82, C7:C82, "Arif Hossain", A7:A82, "&gt;=1/1/2024", A7:A82, "&lt;=1/31/2024")</f>
        <v>1410000</v>
      </c>
      <c r="F99">
        <f>IF(E99&gt;=2000000, D99*10%, IF(E99&gt;=1000000, D99*8%, D99*6%))</f>
        <v>2000</v>
      </c>
      <c r="G99">
        <f>SUM(D99,F99)</f>
        <v>27000</v>
      </c>
    </row>
    <row r="103" spans="2:7" ht="75" x14ac:dyDescent="0.25">
      <c r="B103" s="21" t="s">
        <v>45</v>
      </c>
      <c r="C103" s="22" t="str">
        <f>INDEX(C94:C99, MATCH(MAX(G94:G99), G94:G99, 0))</f>
        <v>Nabila Sultana</v>
      </c>
    </row>
    <row r="104" spans="2:7" x14ac:dyDescent="0.25">
      <c r="B104" s="22"/>
      <c r="C104" s="22"/>
    </row>
    <row r="105" spans="2:7" x14ac:dyDescent="0.25">
      <c r="B105" s="22"/>
      <c r="C105" s="22"/>
    </row>
    <row r="106" spans="2:7" x14ac:dyDescent="0.25">
      <c r="B106" s="22"/>
      <c r="C106" s="22"/>
    </row>
    <row r="107" spans="2:7" x14ac:dyDescent="0.25">
      <c r="B107" s="22"/>
      <c r="C107" s="22"/>
    </row>
    <row r="108" spans="2:7" x14ac:dyDescent="0.25">
      <c r="B108" s="22"/>
      <c r="C108" s="22"/>
    </row>
    <row r="109" spans="2:7" x14ac:dyDescent="0.25">
      <c r="B109" s="22"/>
      <c r="C109" s="22"/>
    </row>
    <row r="110" spans="2:7" x14ac:dyDescent="0.25">
      <c r="B110" s="22"/>
      <c r="C110" s="22"/>
    </row>
    <row r="111" spans="2:7" ht="90" x14ac:dyDescent="0.25">
      <c r="B111" s="21" t="s">
        <v>35</v>
      </c>
      <c r="C111" s="22">
        <f>ROUND(AVERAGE(G94:G99), 0)</f>
        <v>37800</v>
      </c>
    </row>
    <row r="127" spans="6:8" x14ac:dyDescent="0.25">
      <c r="F127" s="15"/>
      <c r="G127" s="15"/>
      <c r="H127" s="15"/>
    </row>
    <row r="128" spans="6:8" x14ac:dyDescent="0.25">
      <c r="F128" s="16"/>
      <c r="G128" s="16"/>
      <c r="H128" s="16"/>
    </row>
    <row r="129" spans="6:8" x14ac:dyDescent="0.25">
      <c r="F129" s="16"/>
      <c r="G129" s="16"/>
      <c r="H129" s="16"/>
    </row>
    <row r="130" spans="6:8" x14ac:dyDescent="0.25">
      <c r="F130" s="16"/>
      <c r="G130" s="16"/>
      <c r="H130" s="16"/>
    </row>
  </sheetData>
  <autoFilter ref="B93:G99" xr:uid="{F2A8A91F-FEE8-46A0-B3E4-489DDBC3B6A6}">
    <sortState xmlns:xlrd2="http://schemas.microsoft.com/office/spreadsheetml/2017/richdata2" ref="B94:G99">
      <sortCondition ref="B93:B99"/>
    </sortState>
  </autoFilter>
  <mergeCells count="1">
    <mergeCell ref="B92:G92"/>
  </mergeCells>
  <phoneticPr fontId="5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P a K N W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P a K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i j V k b v m t o T w E A A E M C A A A T A B w A R m 9 y b X V s Y X M v U 2 V j d G l v b j E u b S C i G A A o o B Q A A A A A A A A A A A A A A A A A A A A A A A A A A A B t U V 1 r w j A U f S / 0 P 4 T s p W W h o O w D J n 1 w r W N 7 c c 7 W J + t D 2 t 5 p I E 0 k u R V F / O + L V n G g e U l y z s m 5 5 9 5 Y q F B o R b J u 7 w 1 8 z / f s i h u o y a j S Y 7 B I Y i I B f Y + 4 l e n W V O C Q x G 6 i V F d t A w q D D y E h S r R C d 7 E B T d 6 K m Q V j i 4 y X p T D F t 4 L U i A 0 U l w e 2 G J b 2 8 U u h 0 f P e I s I t 0 p D N U 5 C i E Q g m p o w y k m j Z N s r G r 4 y M V K V r o Z Z x r / / c Z + S n 1 Q g Z 7 i T E 1 2 M 0 1 g o W I e t y P t C J 0 Y 3 j a v I J v H Z h q A u d 8 9 I J z 8 w Z D 7 q W G J m f 8 a G U W c U l N z Z G 0 / 6 3 T F Z c L Z 1 j v l v D 1 S 4 3 X N l f b Z o u 8 J G 0 w Z 3 6 b L + n K U d w r a H T k N q d D 4 z s 6 R S W b v I X G G G L J z j j E i y Z w v q G c d Z 1 W + E N / t N y h Q J 3 j n C z f X m K j l l O z E w J J B M j 3 N c F 7 2 k e 3 i p y j V y S r u Y d y S H 0 P a H u D m L w B 1 B L A Q I t A B Q A A g A I A D 2 i j V k g O B 9 n p A A A A P U A A A A S A A A A A A A A A A A A A A A A A A A A A A B D b 2 5 m a W c v U G F j a 2 F n Z S 5 4 b W x Q S w E C L Q A U A A I A C A A 9 o o 1 Z D 8 r p q 6 Q A A A D p A A A A E w A A A A A A A A A A A A A A A A D w A A A A W 0 N v b n R l b n R f V H l w Z X N d L n h t b F B L A Q I t A B Q A A g A I A D 2 i j V k b v m t o T w E A A E M C A A A T A A A A A A A A A A A A A A A A A O E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k L A A A A A A A A x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j b 0 5 l c 3 Q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N R W U d C Z 0 1 E Q X c 9 P S I g L z 4 8 R W 5 0 c n k g V H l w Z T 0 i R m l s b E x h c 3 R V c G R h d G V k I i B W Y W x 1 Z T 0 i Z D I w M j Q t M T I t M T N U M T I 6 N D M 6 N D M u M z E 4 M j A w M l o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F Y 2 9 O Z X N 0 I i A v P j x F b n R y e S B U e X B l P S J G a W x s R X J y b 3 J D b 2 R l I i B W Y W x 1 Z T 0 i c 1 V u a 2 5 v d 2 4 i I C 8 + P E V u d H J 5 I F R 5 c G U 9 I k Z p b G x D b 3 V u d C I g V m F s d W U 9 I m w 3 N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N v b H V t b k 5 h b W V z I i B W Y W x 1 Z T 0 i c 1 s m c X V v d D t E Y X R l J n F 1 b 3 Q 7 L C Z x d W 9 0 O 1 J l Z 2 l v b i Z x d W 9 0 O y w m c X V v d D t T Y W x l c y B S Z X A m c X V v d D s s J n F 1 b 3 Q 7 U H J v Z H V j d C Z x d W 9 0 O y w m c X V v d D t R d W F u d G l 0 e S Z x d W 9 0 O y w m c X V v d D t V b m l 0 I F B y a W N l I C h C R F Q p J n F 1 b 3 Q 7 L C Z x d W 9 0 O 1 R v d G F s I F N h b G V z I C h C R F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N v T m V z d C 9 D a G F u Z 2 V k I F R 5 c G U u e 0 R h d G U s M H 0 m c X V v d D s s J n F 1 b 3 Q 7 U 2 V j d G l v b j E v R W N v T m V z d C 9 D a G F u Z 2 V k I F R 5 c G U u e 1 J l Z 2 l v b i w x f S Z x d W 9 0 O y w m c X V v d D t T Z W N 0 a W 9 u M S 9 F Y 2 9 O Z X N 0 L 0 N o Y W 5 n Z W Q g V H l w Z S 5 7 U 2 F s Z X M g U m V w L D J 9 J n F 1 b 3 Q 7 L C Z x d W 9 0 O 1 N l Y 3 R p b 2 4 x L 0 V j b 0 5 l c 3 Q v Q 2 h h b m d l Z C B U e X B l L n t Q c m 9 k d W N 0 L D N 9 J n F 1 b 3 Q 7 L C Z x d W 9 0 O 1 N l Y 3 R p b 2 4 x L 0 V j b 0 5 l c 3 Q v Q 2 h h b m d l Z C B U e X B l L n t R d W F u d G l 0 e S w 0 f S Z x d W 9 0 O y w m c X V v d D t T Z W N 0 a W 9 u M S 9 F Y 2 9 O Z X N 0 L 0 N o Y W 5 n Z W Q g V H l w Z S 5 7 V W 5 p d C B Q c m l j Z S A o Q k R U K S w 1 f S Z x d W 9 0 O y w m c X V v d D t T Z W N 0 a W 9 u M S 9 F Y 2 9 O Z X N 0 L 0 N o Y W 5 n Z W Q g V H l w Z S 5 7 V G 9 0 Y W w g U 2 F s Z X M g K E J E V C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W N v T m V z d C 9 D a G F u Z 2 V k I F R 5 c G U u e 0 R h d G U s M H 0 m c X V v d D s s J n F 1 b 3 Q 7 U 2 V j d G l v b j E v R W N v T m V z d C 9 D a G F u Z 2 V k I F R 5 c G U u e 1 J l Z 2 l v b i w x f S Z x d W 9 0 O y w m c X V v d D t T Z W N 0 a W 9 u M S 9 F Y 2 9 O Z X N 0 L 0 N o Y W 5 n Z W Q g V H l w Z S 5 7 U 2 F s Z X M g U m V w L D J 9 J n F 1 b 3 Q 7 L C Z x d W 9 0 O 1 N l Y 3 R p b 2 4 x L 0 V j b 0 5 l c 3 Q v Q 2 h h b m d l Z C B U e X B l L n t Q c m 9 k d W N 0 L D N 9 J n F 1 b 3 Q 7 L C Z x d W 9 0 O 1 N l Y 3 R p b 2 4 x L 0 V j b 0 5 l c 3 Q v Q 2 h h b m d l Z C B U e X B l L n t R d W F u d G l 0 e S w 0 f S Z x d W 9 0 O y w m c X V v d D t T Z W N 0 a W 9 u M S 9 F Y 2 9 O Z X N 0 L 0 N o Y W 5 n Z W Q g V H l w Z S 5 7 V W 5 p d C B Q c m l j Z S A o Q k R U K S w 1 f S Z x d W 9 0 O y w m c X V v d D t T Z W N 0 a W 9 u M S 9 F Y 2 9 O Z X N 0 L 0 N o Y W 5 n Z W Q g V H l w Z S 5 7 V G 9 0 Y W w g U 2 F s Z X M g K E J E V C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j b 0 5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v T m V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2 9 O Z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F m Q e s + 9 A d J l d u I S 5 C E c Q g A A A A A A g A A A A A A E G Y A A A A B A A A g A A A A u t S n F V A Z a 4 S 2 K H a t k B c 5 4 3 A A g e 1 N / x d v 3 d 9 d c d p W P t o A A A A A D o A A A A A C A A A g A A A A d O O N c K v v r Q L a k K o C s S 9 p 1 0 L 7 G W J c F u / P K H 1 e o W d d o 4 5 Q A A A A N u g 9 H B B m q i M I C m t U w 0 c X r y / Z W G 3 b t Q 0 W u Z 6 3 5 I Q Q i E w K q U X a z w x Y t P s H N n 7 r K P I o 7 B z 8 K 4 b V 4 p d G S Z 3 b F f r a 2 E v y I j j U e w n H J K 9 d Q N F u 8 C h A A A A A L h N 6 7 0 F 5 M C c G V k x h P o A T d J E t 7 U 0 Y 2 l W C B V q 4 U 1 Q 2 I H 2 n V p G e x 5 k Q E d W W k C p 8 S u Z 8 v 0 t V 4 D / 2 W V u E 4 S R z 1 q m H / A = = < / D a t a M a s h u p > 
</file>

<file path=customXml/itemProps1.xml><?xml version="1.0" encoding="utf-8"?>
<ds:datastoreItem xmlns:ds="http://schemas.openxmlformats.org/officeDocument/2006/customXml" ds:itemID="{69DB8BE5-AEC6-4992-93F7-EF2F654FBA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03</vt:lpstr>
      <vt:lpstr>Profit</vt:lpstr>
      <vt:lpstr>EcoNest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Sabbir Ahmed Salman</dc:creator>
  <cp:lastModifiedBy>Sabbir Ahmed Salman</cp:lastModifiedBy>
  <cp:lastPrinted>2024-12-13T14:47:39Z</cp:lastPrinted>
  <dcterms:created xsi:type="dcterms:W3CDTF">2024-12-13T12:17:07Z</dcterms:created>
  <dcterms:modified xsi:type="dcterms:W3CDTF">2024-12-13T14:48:20Z</dcterms:modified>
</cp:coreProperties>
</file>