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  <c r="J9" i="1" s="1"/>
  <c r="C7" i="1" s="1"/>
  <c r="C44" i="1" l="1"/>
  <c r="D44" i="1"/>
  <c r="E44" i="1"/>
  <c r="F44" i="1"/>
  <c r="G44" i="1"/>
  <c r="H44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39" i="1"/>
  <c r="D39" i="1"/>
  <c r="E39" i="1"/>
  <c r="F39" i="1"/>
  <c r="G39" i="1"/>
  <c r="H39" i="1"/>
  <c r="C40" i="1"/>
  <c r="D40" i="1"/>
  <c r="E40" i="1"/>
  <c r="F40" i="1"/>
  <c r="G40" i="1"/>
  <c r="H40" i="1"/>
  <c r="C38" i="1"/>
  <c r="D38" i="1"/>
  <c r="E38" i="1"/>
  <c r="F38" i="1"/>
  <c r="G38" i="1"/>
  <c r="H38" i="1"/>
  <c r="C37" i="1"/>
  <c r="D37" i="1"/>
  <c r="E37" i="1"/>
  <c r="F37" i="1"/>
  <c r="G37" i="1"/>
  <c r="H37" i="1"/>
  <c r="C36" i="1"/>
  <c r="D36" i="1"/>
  <c r="E36" i="1"/>
  <c r="F36" i="1"/>
  <c r="G36" i="1"/>
  <c r="H36" i="1"/>
  <c r="E35" i="1"/>
  <c r="F35" i="1"/>
  <c r="G35" i="1"/>
  <c r="H35" i="1"/>
  <c r="D35" i="1"/>
  <c r="C35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23" i="1"/>
  <c r="D23" i="1"/>
  <c r="E23" i="1"/>
  <c r="F23" i="1"/>
  <c r="G23" i="1"/>
  <c r="H23" i="1"/>
  <c r="F22" i="1"/>
  <c r="G22" i="1"/>
  <c r="H22" i="1"/>
  <c r="E22" i="1"/>
  <c r="D22" i="1"/>
  <c r="C22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0" i="1"/>
  <c r="D10" i="1"/>
  <c r="E10" i="1"/>
  <c r="F10" i="1"/>
  <c r="G10" i="1"/>
  <c r="H10" i="1"/>
  <c r="G9" i="1"/>
  <c r="H9" i="1"/>
  <c r="F9" i="1"/>
  <c r="E9" i="1"/>
  <c r="D9" i="1"/>
  <c r="K35" i="1" l="1"/>
  <c r="D33" i="1" s="1"/>
  <c r="L35" i="1"/>
  <c r="E33" i="1" s="1"/>
  <c r="M35" i="1"/>
  <c r="F33" i="1" s="1"/>
  <c r="N35" i="1"/>
  <c r="G33" i="1" s="1"/>
  <c r="O35" i="1"/>
  <c r="H33" i="1" s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J36" i="1"/>
  <c r="J37" i="1"/>
  <c r="J38" i="1"/>
  <c r="J39" i="1"/>
  <c r="J40" i="1"/>
  <c r="J41" i="1"/>
  <c r="J42" i="1"/>
  <c r="J43" i="1"/>
  <c r="J44" i="1"/>
  <c r="J35" i="1"/>
  <c r="C33" i="1" s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K22" i="1"/>
  <c r="D20" i="1" s="1"/>
  <c r="L22" i="1"/>
  <c r="E20" i="1" s="1"/>
  <c r="M22" i="1"/>
  <c r="F20" i="1" s="1"/>
  <c r="N22" i="1"/>
  <c r="G20" i="1" s="1"/>
  <c r="O22" i="1"/>
  <c r="H20" i="1" s="1"/>
  <c r="J22" i="1"/>
  <c r="C20" i="1" s="1"/>
  <c r="O17" i="1"/>
  <c r="O15" i="1"/>
  <c r="O9" i="1"/>
  <c r="H7" i="1" s="1"/>
  <c r="K9" i="1"/>
  <c r="D7" i="1" s="1"/>
  <c r="L9" i="1"/>
  <c r="E7" i="1" s="1"/>
  <c r="M9" i="1"/>
  <c r="F7" i="1" s="1"/>
  <c r="N9" i="1"/>
  <c r="G7" i="1" s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K16" i="1"/>
  <c r="L16" i="1"/>
  <c r="M16" i="1"/>
  <c r="N16" i="1"/>
  <c r="O16" i="1"/>
  <c r="K17" i="1"/>
  <c r="L17" i="1"/>
  <c r="M17" i="1"/>
  <c r="N17" i="1"/>
  <c r="K18" i="1"/>
  <c r="L18" i="1"/>
  <c r="M18" i="1"/>
  <c r="N18" i="1"/>
  <c r="O18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<sst xmlns="http://schemas.openxmlformats.org/spreadsheetml/2006/main" count="9" uniqueCount="7">
  <si>
    <t>Weekly</t>
  </si>
  <si>
    <t>Biweekly</t>
  </si>
  <si>
    <t>Monthly</t>
  </si>
  <si>
    <t xml:space="preserve">System Rate </t>
  </si>
  <si>
    <t xml:space="preserve">Enter the rate </t>
  </si>
  <si>
    <t>Rental Schedule</t>
  </si>
  <si>
    <t>Mathara - 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</si>
</sst>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 &quot;* #,##0_);_(&quot; &quot;* \(#,##0\);_(&quot; 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9" fontId="0" fillId="0" borderId="0" xfId="0" applyNumberFormat="1" applyFill="1" applyProtection="1">
      <protection locked="0"/>
    </xf>
    <xf numFmtId="10" fontId="0" fillId="0" borderId="0" xfId="0" applyNumberFormat="1" applyProtection="1">
      <protection locked="0"/>
    </xf>
    <xf numFmtId="0" fontId="0" fillId="0" borderId="0" xfId="0" applyFill="1" applyProtection="1">
      <protection locked="0"/>
    </xf>
    <xf numFmtId="2" fontId="0" fillId="0" borderId="0" xfId="0" applyNumberFormat="1" applyProtection="1">
      <protection locked="0"/>
    </xf>
    <xf numFmtId="0" fontId="3" fillId="0" borderId="0" xfId="0" applyFont="1" applyProtection="1"/>
    <xf numFmtId="10" fontId="0" fillId="0" borderId="0" xfId="0" applyNumberFormat="1" applyProtection="1"/>
    <xf numFmtId="0" fontId="2" fillId="2" borderId="1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center"/>
    </xf>
    <xf numFmtId="0" fontId="0" fillId="0" borderId="0" xfId="0" applyAlignment="1" applyProtection="1">
      <alignment horizontal="left" vertical="center"/>
    </xf>
    <xf numFmtId="0" fontId="0" fillId="0" borderId="0" xfId="0" applyProtection="1"/>
    <xf numFmtId="164" fontId="2" fillId="2" borderId="1" xfId="0" applyNumberFormat="1" applyFont="1" applyFill="1" applyBorder="1" applyAlignment="1" applyProtection="1">
      <alignment horizontal="left" vertical="center"/>
    </xf>
    <xf numFmtId="164" fontId="1" fillId="0" borderId="1" xfId="0" applyNumberFormat="1" applyFont="1" applyBorder="1" applyProtection="1"/>
    <xf numFmtId="164" fontId="2" fillId="2" borderId="1" xfId="0" applyNumberFormat="1" applyFont="1" applyFill="1" applyBorder="1" applyAlignment="1" applyProtection="1">
      <alignment horizontal="center" vertical="center"/>
    </xf>
    <xf numFmtId="9" fontId="0" fillId="3" borderId="1" xfId="0" applyNumberForma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4</xdr:row>
      <xdr:rowOff>85726</xdr:rowOff>
    </xdr:from>
    <xdr:to>
      <xdr:col>2</xdr:col>
      <xdr:colOff>542925</xdr:colOff>
      <xdr:row>4</xdr:row>
      <xdr:rowOff>95250</xdr:rowOff>
    </xdr:to>
    <xdr:cxnSp macro="">
      <xdr:nvCxnSpPr>
        <xdr:cNvPr id="3" name="Straight Arrow Connector 2"/>
        <xdr:cNvCxnSpPr/>
      </xdr:nvCxnSpPr>
      <xdr:spPr>
        <a:xfrm flipH="1" flipV="1">
          <a:off x="1981201" y="657226"/>
          <a:ext cx="476249" cy="952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tabSelected="1" workbookViewId="0">
      <selection activeCell="H9" sqref="H9"/>
    </sheetView>
  </sheetViews>
  <sheetFormatPr defaultRowHeight="15" x14ac:dyDescent="0.25"/>
  <cols>
    <col min="1" max="1" width="9.140625" style="1"/>
    <col min="2" max="2" width="16.5703125" style="1" customWidth="1"/>
    <col min="3" max="4" width="12" style="1" bestFit="1" customWidth="1"/>
    <col min="5" max="8" width="11" style="1" bestFit="1" customWidth="1"/>
    <col min="9" max="9" width="9.140625" style="1"/>
    <col min="10" max="10" width="0" style="1" hidden="1" customWidth="1"/>
    <col min="11" max="11" width="10.28515625" style="1" hidden="1" customWidth="1"/>
    <col min="12" max="15" width="0" style="1" hidden="1" customWidth="1"/>
    <col min="16" max="16" width="9.140625" style="1"/>
    <col min="17" max="17" width="9.5703125" style="1" bestFit="1" customWidth="1"/>
    <col min="18" max="16384" width="9.140625" style="1"/>
  </cols>
  <sheetData>
    <row r="2" spans="2:17" x14ac:dyDescent="0.25">
      <c r="D2" s="19" t="s">
        <v>5</v>
      </c>
      <c r="E2" s="19"/>
    </row>
    <row r="3" spans="2:17" x14ac:dyDescent="0.25">
      <c r="B3" s="2" t="s">
        <v>6</v>
      </c>
      <c r="C3" s="2"/>
    </row>
    <row r="4" spans="2:17" x14ac:dyDescent="0.25">
      <c r="B4" s="2"/>
    </row>
    <row r="5" spans="2:17" x14ac:dyDescent="0.25">
      <c r="B5" s="16">
        <v>0.16</v>
      </c>
      <c r="D5" s="17" t="s">
        <v>4</v>
      </c>
      <c r="E5" s="18"/>
    </row>
    <row r="6" spans="2:17" x14ac:dyDescent="0.25">
      <c r="B6" s="3"/>
    </row>
    <row r="7" spans="2:17" x14ac:dyDescent="0.25">
      <c r="B7" s="7" t="s">
        <v>3</v>
      </c>
      <c r="C7" s="8">
        <f>J9</f>
        <v>0.25532274563486246</v>
      </c>
      <c r="D7" s="8">
        <f t="shared" ref="D7:H7" si="0">K9</f>
        <v>0.28251032595241615</v>
      </c>
      <c r="E7" s="8">
        <f t="shared" si="0"/>
        <v>0.2921351571510219</v>
      </c>
      <c r="F7" s="8">
        <f t="shared" si="0"/>
        <v>0.30003583338653894</v>
      </c>
      <c r="G7" s="8">
        <f t="shared" si="0"/>
        <v>0.30042613084809489</v>
      </c>
      <c r="H7" s="8">
        <f t="shared" si="0"/>
        <v>0.29895112839791405</v>
      </c>
    </row>
    <row r="8" spans="2:17" x14ac:dyDescent="0.25">
      <c r="B8" s="9" t="s">
        <v>0</v>
      </c>
      <c r="C8" s="10">
        <v>1</v>
      </c>
      <c r="D8" s="10">
        <v>2</v>
      </c>
      <c r="E8" s="10">
        <v>3</v>
      </c>
      <c r="F8" s="10">
        <v>6</v>
      </c>
      <c r="G8" s="10">
        <v>9</v>
      </c>
      <c r="H8" s="10">
        <v>12</v>
      </c>
      <c r="Q8" s="5"/>
    </row>
    <row r="9" spans="2:17" x14ac:dyDescent="0.25">
      <c r="B9" s="15">
        <v>10000</v>
      </c>
      <c r="C9" s="14">
        <f>($B9*$B$5/12*C$8+$B9)/(4*C$8)</f>
        <v>2533.3333333333335</v>
      </c>
      <c r="D9" s="14">
        <f t="shared" ref="C9:H18" si="1">($B9*$B$5/12*D$8+$B9)/(4*D$8)</f>
        <v>1283.3333333333333</v>
      </c>
      <c r="E9" s="14">
        <f t="shared" si="1"/>
        <v>866.66666666666663</v>
      </c>
      <c r="F9" s="14">
        <f t="shared" si="1"/>
        <v>450</v>
      </c>
      <c r="G9" s="14">
        <f t="shared" si="1"/>
        <v>311.11111111111109</v>
      </c>
      <c r="H9" s="14">
        <f t="shared" si="1"/>
        <v>241.66666666666666</v>
      </c>
      <c r="J9" s="4">
        <f>RATE(C$8*4,-C9,$B9,0,0)*48</f>
        <v>0.25532274563486246</v>
      </c>
      <c r="K9" s="4">
        <f t="shared" ref="K9:O18" si="2">RATE(D$8*4,-D9,$B9,0,0)*48</f>
        <v>0.28251032595241615</v>
      </c>
      <c r="L9" s="4">
        <f t="shared" si="2"/>
        <v>0.2921351571510219</v>
      </c>
      <c r="M9" s="4">
        <f t="shared" si="2"/>
        <v>0.30003583338653894</v>
      </c>
      <c r="N9" s="4">
        <f t="shared" si="2"/>
        <v>0.30042613084809489</v>
      </c>
      <c r="O9" s="4">
        <f>RATE(H$8*4,-H9,$B9,0,0)*48</f>
        <v>0.29895112839791405</v>
      </c>
    </row>
    <row r="10" spans="2:17" x14ac:dyDescent="0.25">
      <c r="B10" s="15">
        <v>20000</v>
      </c>
      <c r="C10" s="14">
        <f t="shared" si="1"/>
        <v>5066.666666666667</v>
      </c>
      <c r="D10" s="14">
        <f t="shared" si="1"/>
        <v>2566.6666666666665</v>
      </c>
      <c r="E10" s="14">
        <f t="shared" si="1"/>
        <v>1733.3333333333333</v>
      </c>
      <c r="F10" s="14">
        <f t="shared" si="1"/>
        <v>900</v>
      </c>
      <c r="G10" s="14">
        <f t="shared" si="1"/>
        <v>622.22222222222217</v>
      </c>
      <c r="H10" s="14">
        <f t="shared" si="1"/>
        <v>483.33333333333331</v>
      </c>
      <c r="J10" s="4">
        <f t="shared" ref="J10:J18" si="3">RATE(C$8*4,-C10,$B10,0,0)*48</f>
        <v>0.25532274563486246</v>
      </c>
      <c r="K10" s="4">
        <f t="shared" si="2"/>
        <v>0.28251032595241615</v>
      </c>
      <c r="L10" s="4">
        <f t="shared" si="2"/>
        <v>0.2921351571510219</v>
      </c>
      <c r="M10" s="4">
        <f t="shared" si="2"/>
        <v>0.30003583338653894</v>
      </c>
      <c r="N10" s="4">
        <f t="shared" si="2"/>
        <v>0.30042613084809489</v>
      </c>
      <c r="O10" s="4">
        <f t="shared" si="2"/>
        <v>0.29895112839791405</v>
      </c>
    </row>
    <row r="11" spans="2:17" x14ac:dyDescent="0.25">
      <c r="B11" s="15">
        <v>30000</v>
      </c>
      <c r="C11" s="14">
        <f t="shared" si="1"/>
        <v>7600</v>
      </c>
      <c r="D11" s="14">
        <f t="shared" si="1"/>
        <v>3850</v>
      </c>
      <c r="E11" s="14">
        <f t="shared" si="1"/>
        <v>2600</v>
      </c>
      <c r="F11" s="14">
        <f t="shared" si="1"/>
        <v>1350</v>
      </c>
      <c r="G11" s="14">
        <f t="shared" si="1"/>
        <v>933.33333333333337</v>
      </c>
      <c r="H11" s="14">
        <f t="shared" si="1"/>
        <v>725</v>
      </c>
      <c r="J11" s="4">
        <f t="shared" si="3"/>
        <v>0.25532274563503954</v>
      </c>
      <c r="K11" s="4">
        <f t="shared" si="2"/>
        <v>0.28251032595271364</v>
      </c>
      <c r="L11" s="4">
        <f t="shared" si="2"/>
        <v>0.29213515715099636</v>
      </c>
      <c r="M11" s="4">
        <f t="shared" si="2"/>
        <v>0.30003583338655881</v>
      </c>
      <c r="N11" s="4">
        <f t="shared" si="2"/>
        <v>0.30042613084808878</v>
      </c>
      <c r="O11" s="4">
        <f t="shared" si="2"/>
        <v>0.29895112839792837</v>
      </c>
    </row>
    <row r="12" spans="2:17" x14ac:dyDescent="0.25">
      <c r="B12" s="15">
        <v>40000</v>
      </c>
      <c r="C12" s="14">
        <f t="shared" si="1"/>
        <v>10133.333333333334</v>
      </c>
      <c r="D12" s="14">
        <f t="shared" si="1"/>
        <v>5133.333333333333</v>
      </c>
      <c r="E12" s="14">
        <f t="shared" si="1"/>
        <v>3466.6666666666665</v>
      </c>
      <c r="F12" s="14">
        <f t="shared" si="1"/>
        <v>1800</v>
      </c>
      <c r="G12" s="14">
        <f t="shared" si="1"/>
        <v>1244.4444444444443</v>
      </c>
      <c r="H12" s="14">
        <f t="shared" si="1"/>
        <v>966.66666666666663</v>
      </c>
      <c r="J12" s="4">
        <f t="shared" si="3"/>
        <v>0.25532274563486246</v>
      </c>
      <c r="K12" s="4">
        <f t="shared" si="2"/>
        <v>0.28251032595241615</v>
      </c>
      <c r="L12" s="4">
        <f t="shared" si="2"/>
        <v>0.2921351571510219</v>
      </c>
      <c r="M12" s="4">
        <f t="shared" si="2"/>
        <v>0.30003583338653894</v>
      </c>
      <c r="N12" s="4">
        <f t="shared" si="2"/>
        <v>0.30042613084809489</v>
      </c>
      <c r="O12" s="4">
        <f t="shared" si="2"/>
        <v>0.29895112839791405</v>
      </c>
    </row>
    <row r="13" spans="2:17" x14ac:dyDescent="0.25">
      <c r="B13" s="15">
        <v>50000</v>
      </c>
      <c r="C13" s="14">
        <f t="shared" si="1"/>
        <v>12666.666666666666</v>
      </c>
      <c r="D13" s="14">
        <f t="shared" si="1"/>
        <v>6416.666666666667</v>
      </c>
      <c r="E13" s="14">
        <f t="shared" si="1"/>
        <v>4333.333333333333</v>
      </c>
      <c r="F13" s="14">
        <f t="shared" si="1"/>
        <v>2250</v>
      </c>
      <c r="G13" s="14">
        <f t="shared" si="1"/>
        <v>1555.5555555555557</v>
      </c>
      <c r="H13" s="14">
        <f t="shared" si="1"/>
        <v>1208.3333333333333</v>
      </c>
      <c r="J13" s="4">
        <f t="shared" si="3"/>
        <v>0.25532274563465684</v>
      </c>
      <c r="K13" s="4">
        <f t="shared" si="2"/>
        <v>0.28251032595245179</v>
      </c>
      <c r="L13" s="4">
        <f t="shared" si="2"/>
        <v>0.29213515715113947</v>
      </c>
      <c r="M13" s="4">
        <f t="shared" si="2"/>
        <v>0.30003583338652118</v>
      </c>
      <c r="N13" s="4">
        <f t="shared" si="2"/>
        <v>0.30042613084809056</v>
      </c>
      <c r="O13" s="4">
        <f t="shared" si="2"/>
        <v>0.29895112839793181</v>
      </c>
    </row>
    <row r="14" spans="2:17" x14ac:dyDescent="0.25">
      <c r="B14" s="15">
        <v>60000</v>
      </c>
      <c r="C14" s="14">
        <f t="shared" si="1"/>
        <v>15200</v>
      </c>
      <c r="D14" s="14">
        <f t="shared" si="1"/>
        <v>7700</v>
      </c>
      <c r="E14" s="14">
        <f t="shared" si="1"/>
        <v>5200</v>
      </c>
      <c r="F14" s="14">
        <f t="shared" si="1"/>
        <v>2700</v>
      </c>
      <c r="G14" s="14">
        <f t="shared" si="1"/>
        <v>1866.6666666666667</v>
      </c>
      <c r="H14" s="14">
        <f t="shared" si="1"/>
        <v>1450</v>
      </c>
      <c r="J14" s="4">
        <f t="shared" si="3"/>
        <v>0.25532274563503954</v>
      </c>
      <c r="K14" s="4">
        <f t="shared" si="2"/>
        <v>0.28251032595271364</v>
      </c>
      <c r="L14" s="4">
        <f t="shared" si="2"/>
        <v>0.29213515715099636</v>
      </c>
      <c r="M14" s="4">
        <f t="shared" si="2"/>
        <v>0.30003583338655881</v>
      </c>
      <c r="N14" s="4">
        <f t="shared" si="2"/>
        <v>0.30042613084808878</v>
      </c>
      <c r="O14" s="4">
        <f t="shared" si="2"/>
        <v>0.29895112839792837</v>
      </c>
    </row>
    <row r="15" spans="2:17" x14ac:dyDescent="0.25">
      <c r="B15" s="15">
        <v>70000</v>
      </c>
      <c r="C15" s="14">
        <f t="shared" si="1"/>
        <v>17733.333333333332</v>
      </c>
      <c r="D15" s="14">
        <f t="shared" si="1"/>
        <v>8983.3333333333339</v>
      </c>
      <c r="E15" s="14">
        <f t="shared" si="1"/>
        <v>6066.666666666667</v>
      </c>
      <c r="F15" s="14">
        <f t="shared" si="1"/>
        <v>3150</v>
      </c>
      <c r="G15" s="14">
        <f t="shared" si="1"/>
        <v>2177.7777777777778</v>
      </c>
      <c r="H15" s="14">
        <f t="shared" si="1"/>
        <v>1691.6666666666667</v>
      </c>
      <c r="J15" s="4">
        <f t="shared" si="3"/>
        <v>0.25532274563531043</v>
      </c>
      <c r="K15" s="4">
        <f t="shared" si="2"/>
        <v>0.28251032595255943</v>
      </c>
      <c r="L15" s="4">
        <f t="shared" si="2"/>
        <v>0.29213515715118682</v>
      </c>
      <c r="M15" s="4">
        <f t="shared" si="2"/>
        <v>0.30003583338656736</v>
      </c>
      <c r="N15" s="4">
        <f t="shared" si="2"/>
        <v>0.30042613084495445</v>
      </c>
      <c r="O15" s="4">
        <f>RATE(H$8*4,-H15,$B15,0,0)*48</f>
        <v>0.29895112839792271</v>
      </c>
    </row>
    <row r="16" spans="2:17" x14ac:dyDescent="0.25">
      <c r="B16" s="15">
        <v>80000</v>
      </c>
      <c r="C16" s="14">
        <f t="shared" si="1"/>
        <v>20266.666666666668</v>
      </c>
      <c r="D16" s="14">
        <f t="shared" si="1"/>
        <v>10266.666666666666</v>
      </c>
      <c r="E16" s="14">
        <f t="shared" si="1"/>
        <v>6933.333333333333</v>
      </c>
      <c r="F16" s="14">
        <f t="shared" si="1"/>
        <v>3600</v>
      </c>
      <c r="G16" s="14">
        <f t="shared" si="1"/>
        <v>2488.8888888888887</v>
      </c>
      <c r="H16" s="14">
        <f t="shared" si="1"/>
        <v>1933.3333333333333</v>
      </c>
      <c r="J16" s="4">
        <f t="shared" si="3"/>
        <v>0.25532274563486246</v>
      </c>
      <c r="K16" s="4">
        <f t="shared" si="2"/>
        <v>0.28251032595241615</v>
      </c>
      <c r="L16" s="4">
        <f t="shared" si="2"/>
        <v>0.2921351571510219</v>
      </c>
      <c r="M16" s="4">
        <f t="shared" si="2"/>
        <v>0.30003583338653894</v>
      </c>
      <c r="N16" s="4">
        <f t="shared" si="2"/>
        <v>0.30042613084493397</v>
      </c>
      <c r="O16" s="4">
        <f t="shared" si="2"/>
        <v>0.29895112839791405</v>
      </c>
    </row>
    <row r="17" spans="2:17" x14ac:dyDescent="0.25">
      <c r="B17" s="15">
        <v>90000</v>
      </c>
      <c r="C17" s="14">
        <f t="shared" si="1"/>
        <v>22800</v>
      </c>
      <c r="D17" s="14">
        <f t="shared" si="1"/>
        <v>11550</v>
      </c>
      <c r="E17" s="14">
        <f t="shared" si="1"/>
        <v>7800</v>
      </c>
      <c r="F17" s="14">
        <f t="shared" si="1"/>
        <v>4050</v>
      </c>
      <c r="G17" s="14">
        <f t="shared" si="1"/>
        <v>2800</v>
      </c>
      <c r="H17" s="14">
        <f t="shared" si="1"/>
        <v>2175</v>
      </c>
      <c r="J17" s="4">
        <f t="shared" si="3"/>
        <v>0.25532274563507362</v>
      </c>
      <c r="K17" s="4">
        <f t="shared" si="2"/>
        <v>0.28251032595241593</v>
      </c>
      <c r="L17" s="4">
        <f t="shared" si="2"/>
        <v>0.29213515715105182</v>
      </c>
      <c r="M17" s="4">
        <f t="shared" si="2"/>
        <v>0.30003583338655793</v>
      </c>
      <c r="N17" s="4">
        <f t="shared" si="2"/>
        <v>0.30042613084495384</v>
      </c>
      <c r="O17" s="4">
        <f>RATE(H$8*4,-H17,$B17,0,0)*48</f>
        <v>0.29895112839791527</v>
      </c>
    </row>
    <row r="18" spans="2:17" x14ac:dyDescent="0.25">
      <c r="B18" s="15">
        <v>100000</v>
      </c>
      <c r="C18" s="14">
        <f t="shared" si="1"/>
        <v>25333.333333333332</v>
      </c>
      <c r="D18" s="14">
        <f t="shared" si="1"/>
        <v>12833.333333333334</v>
      </c>
      <c r="E18" s="14">
        <f t="shared" si="1"/>
        <v>8666.6666666666661</v>
      </c>
      <c r="F18" s="14">
        <f t="shared" si="1"/>
        <v>4500</v>
      </c>
      <c r="G18" s="14">
        <f t="shared" si="1"/>
        <v>3111.1111111111113</v>
      </c>
      <c r="H18" s="14">
        <f t="shared" si="1"/>
        <v>2416.6666666666665</v>
      </c>
      <c r="J18" s="4">
        <f t="shared" si="3"/>
        <v>0.25532274563465684</v>
      </c>
      <c r="K18" s="4">
        <f t="shared" si="2"/>
        <v>0.28251032595245179</v>
      </c>
      <c r="L18" s="4">
        <f t="shared" si="2"/>
        <v>0.29213515715113947</v>
      </c>
      <c r="M18" s="4">
        <f t="shared" si="2"/>
        <v>0.30003583338652118</v>
      </c>
      <c r="N18" s="4">
        <f t="shared" si="2"/>
        <v>0.3004261308449685</v>
      </c>
      <c r="O18" s="4">
        <f t="shared" si="2"/>
        <v>0.29895112839793181</v>
      </c>
    </row>
    <row r="19" spans="2:17" x14ac:dyDescent="0.25">
      <c r="B19" s="11"/>
      <c r="C19" s="12"/>
      <c r="D19" s="12"/>
      <c r="E19" s="12"/>
      <c r="F19" s="12"/>
      <c r="G19" s="12"/>
      <c r="H19" s="12"/>
      <c r="J19" s="4"/>
      <c r="K19" s="4"/>
      <c r="L19" s="4"/>
      <c r="M19" s="4"/>
      <c r="N19" s="4"/>
      <c r="O19" s="4"/>
    </row>
    <row r="20" spans="2:17" x14ac:dyDescent="0.25">
      <c r="B20" s="7" t="s">
        <v>3</v>
      </c>
      <c r="C20" s="8">
        <f>J22</f>
        <v>0.21301960512922513</v>
      </c>
      <c r="D20" s="8">
        <f t="shared" ref="D20:H20" si="4">K22</f>
        <v>0.25465612354050093</v>
      </c>
      <c r="E20" s="8">
        <f t="shared" si="4"/>
        <v>0.27173640734458071</v>
      </c>
      <c r="F20" s="8">
        <f t="shared" si="4"/>
        <v>0.28904296277590713</v>
      </c>
      <c r="G20" s="8">
        <f t="shared" si="4"/>
        <v>0.29308641931145718</v>
      </c>
      <c r="H20" s="8">
        <f t="shared" si="4"/>
        <v>0.29354027733390792</v>
      </c>
    </row>
    <row r="21" spans="2:17" x14ac:dyDescent="0.25">
      <c r="B21" s="9" t="s">
        <v>1</v>
      </c>
      <c r="C21" s="10">
        <v>1</v>
      </c>
      <c r="D21" s="10">
        <v>2</v>
      </c>
      <c r="E21" s="10">
        <v>3</v>
      </c>
      <c r="F21" s="10">
        <v>6</v>
      </c>
      <c r="G21" s="10">
        <v>9</v>
      </c>
      <c r="H21" s="10">
        <v>12</v>
      </c>
    </row>
    <row r="22" spans="2:17" x14ac:dyDescent="0.25">
      <c r="B22" s="13">
        <v>10000</v>
      </c>
      <c r="C22" s="14">
        <f t="shared" ref="C22:H31" si="5">($B22*$B$5/12*C$21+$B22)/(2*C$21)</f>
        <v>5066.666666666667</v>
      </c>
      <c r="D22" s="14">
        <f t="shared" si="5"/>
        <v>2566.6666666666665</v>
      </c>
      <c r="E22" s="14">
        <f t="shared" si="5"/>
        <v>1733.3333333333333</v>
      </c>
      <c r="F22" s="14">
        <f t="shared" si="5"/>
        <v>900</v>
      </c>
      <c r="G22" s="14">
        <f t="shared" si="5"/>
        <v>622.22222222222217</v>
      </c>
      <c r="H22" s="14">
        <f t="shared" si="5"/>
        <v>483.33333333333331</v>
      </c>
      <c r="J22" s="4">
        <f>RATE(C$21*2,-C22,$B22,0,0)*24</f>
        <v>0.21301960512922513</v>
      </c>
      <c r="K22" s="4">
        <f t="shared" ref="K22:O22" si="6">RATE(D$21*2,-D22,$B22,0,0)*24</f>
        <v>0.25465612354050093</v>
      </c>
      <c r="L22" s="4">
        <f t="shared" si="6"/>
        <v>0.27173640734458071</v>
      </c>
      <c r="M22" s="4">
        <f t="shared" si="6"/>
        <v>0.28904296277590713</v>
      </c>
      <c r="N22" s="4">
        <f t="shared" si="6"/>
        <v>0.29308641931145718</v>
      </c>
      <c r="O22" s="4">
        <f t="shared" si="6"/>
        <v>0.29354027733390792</v>
      </c>
    </row>
    <row r="23" spans="2:17" x14ac:dyDescent="0.25">
      <c r="B23" s="13">
        <v>20000</v>
      </c>
      <c r="C23" s="14">
        <f t="shared" si="5"/>
        <v>10133.333333333334</v>
      </c>
      <c r="D23" s="14">
        <f t="shared" si="5"/>
        <v>5133.333333333333</v>
      </c>
      <c r="E23" s="14">
        <f t="shared" si="5"/>
        <v>3466.6666666666665</v>
      </c>
      <c r="F23" s="14">
        <f t="shared" si="5"/>
        <v>1800</v>
      </c>
      <c r="G23" s="14">
        <f t="shared" si="5"/>
        <v>1244.4444444444443</v>
      </c>
      <c r="H23" s="14">
        <f t="shared" si="5"/>
        <v>966.66666666666663</v>
      </c>
      <c r="J23" s="4">
        <f t="shared" ref="J23:J31" si="7">RATE(C$21*2,-C23,$B23,0,0)*24</f>
        <v>0.21301960512922513</v>
      </c>
      <c r="K23" s="4">
        <f t="shared" ref="K23:K31" si="8">RATE(D$21*2,-D23,$B23,0,0)*24</f>
        <v>0.25465612354050093</v>
      </c>
      <c r="L23" s="4">
        <f t="shared" ref="L23:L31" si="9">RATE(E$21*2,-E23,$B23,0,0)*24</f>
        <v>0.27173640734458071</v>
      </c>
      <c r="M23" s="4">
        <f t="shared" ref="M23:M31" si="10">RATE(F$21*2,-F23,$B23,0,0)*24</f>
        <v>0.28904296275407565</v>
      </c>
      <c r="N23" s="4">
        <f t="shared" ref="N23:N31" si="11">RATE(G$21*2,-G23,$B23,0,0)*24</f>
        <v>0.29308641929613843</v>
      </c>
      <c r="O23" s="4">
        <f t="shared" ref="O23:O31" si="12">RATE(H$21*2,-H23,$B23,0,0)*24</f>
        <v>0.29354027733390792</v>
      </c>
    </row>
    <row r="24" spans="2:17" x14ac:dyDescent="0.25">
      <c r="B24" s="13">
        <v>30000</v>
      </c>
      <c r="C24" s="14">
        <f t="shared" si="5"/>
        <v>15200</v>
      </c>
      <c r="D24" s="14">
        <f t="shared" si="5"/>
        <v>7700</v>
      </c>
      <c r="E24" s="14">
        <f t="shared" si="5"/>
        <v>5200</v>
      </c>
      <c r="F24" s="14">
        <f t="shared" si="5"/>
        <v>2700</v>
      </c>
      <c r="G24" s="14">
        <f t="shared" si="5"/>
        <v>1866.6666666666667</v>
      </c>
      <c r="H24" s="14">
        <f t="shared" si="5"/>
        <v>1450</v>
      </c>
      <c r="J24" s="4">
        <f t="shared" si="7"/>
        <v>0.21301960512901458</v>
      </c>
      <c r="K24" s="4">
        <f t="shared" si="8"/>
        <v>0.25465612354048195</v>
      </c>
      <c r="L24" s="4">
        <f t="shared" si="9"/>
        <v>0.2717364073445816</v>
      </c>
      <c r="M24" s="4">
        <f t="shared" si="10"/>
        <v>0.28904296275406688</v>
      </c>
      <c r="N24" s="4">
        <f t="shared" si="11"/>
        <v>0.29308641929613877</v>
      </c>
      <c r="O24" s="4">
        <f t="shared" si="12"/>
        <v>0.29354027733389226</v>
      </c>
    </row>
    <row r="25" spans="2:17" x14ac:dyDescent="0.25">
      <c r="B25" s="13">
        <v>40000</v>
      </c>
      <c r="C25" s="14">
        <f t="shared" si="5"/>
        <v>20266.666666666668</v>
      </c>
      <c r="D25" s="14">
        <f t="shared" si="5"/>
        <v>10266.666666666666</v>
      </c>
      <c r="E25" s="14">
        <f t="shared" si="5"/>
        <v>6933.333333333333</v>
      </c>
      <c r="F25" s="14">
        <f t="shared" si="5"/>
        <v>3600</v>
      </c>
      <c r="G25" s="14">
        <f t="shared" si="5"/>
        <v>2488.8888888888887</v>
      </c>
      <c r="H25" s="14">
        <f t="shared" si="5"/>
        <v>1933.3333333333333</v>
      </c>
      <c r="J25" s="4">
        <f t="shared" si="7"/>
        <v>0.21301960512922513</v>
      </c>
      <c r="K25" s="4">
        <f t="shared" si="8"/>
        <v>0.25465612354050093</v>
      </c>
      <c r="L25" s="4">
        <f t="shared" si="9"/>
        <v>0.27173640734458071</v>
      </c>
      <c r="M25" s="4">
        <f t="shared" si="10"/>
        <v>0.28904296275407565</v>
      </c>
      <c r="N25" s="4">
        <f t="shared" si="11"/>
        <v>0.29308641929613843</v>
      </c>
      <c r="O25" s="4">
        <f t="shared" si="12"/>
        <v>0.29354027733390792</v>
      </c>
    </row>
    <row r="26" spans="2:17" x14ac:dyDescent="0.25">
      <c r="B26" s="13">
        <v>50000</v>
      </c>
      <c r="C26" s="14">
        <f t="shared" si="5"/>
        <v>25333.333333333332</v>
      </c>
      <c r="D26" s="14">
        <f t="shared" si="5"/>
        <v>12833.333333333334</v>
      </c>
      <c r="E26" s="14">
        <f t="shared" si="5"/>
        <v>8666.6666666666661</v>
      </c>
      <c r="F26" s="14">
        <f t="shared" si="5"/>
        <v>4500</v>
      </c>
      <c r="G26" s="14">
        <f t="shared" si="5"/>
        <v>3111.1111111111113</v>
      </c>
      <c r="H26" s="14">
        <f t="shared" si="5"/>
        <v>2416.6666666666665</v>
      </c>
      <c r="J26" s="4">
        <f t="shared" si="7"/>
        <v>0.21301960512932294</v>
      </c>
      <c r="K26" s="4">
        <f t="shared" si="8"/>
        <v>0.25465612354050576</v>
      </c>
      <c r="L26" s="4">
        <f t="shared" si="9"/>
        <v>0.27173640734458337</v>
      </c>
      <c r="M26" s="4">
        <f t="shared" si="10"/>
        <v>0.28904296275403457</v>
      </c>
      <c r="N26" s="4">
        <f t="shared" si="11"/>
        <v>0.29308641929612733</v>
      </c>
      <c r="O26" s="4">
        <f t="shared" si="12"/>
        <v>0.29354027733049098</v>
      </c>
      <c r="Q26" s="6"/>
    </row>
    <row r="27" spans="2:17" x14ac:dyDescent="0.25">
      <c r="B27" s="13">
        <v>60000</v>
      </c>
      <c r="C27" s="14">
        <f t="shared" si="5"/>
        <v>30400</v>
      </c>
      <c r="D27" s="14">
        <f t="shared" si="5"/>
        <v>15400</v>
      </c>
      <c r="E27" s="14">
        <f t="shared" si="5"/>
        <v>10400</v>
      </c>
      <c r="F27" s="14">
        <f t="shared" si="5"/>
        <v>5400</v>
      </c>
      <c r="G27" s="14">
        <f t="shared" si="5"/>
        <v>3733.3333333333335</v>
      </c>
      <c r="H27" s="14">
        <f t="shared" si="5"/>
        <v>2900</v>
      </c>
      <c r="J27" s="4">
        <f t="shared" si="7"/>
        <v>0.21301960512901458</v>
      </c>
      <c r="K27" s="4">
        <f t="shared" si="8"/>
        <v>0.25465612354048195</v>
      </c>
      <c r="L27" s="4">
        <f t="shared" si="9"/>
        <v>0.2717364073445816</v>
      </c>
      <c r="M27" s="4">
        <f t="shared" si="10"/>
        <v>0.28904296275406688</v>
      </c>
      <c r="N27" s="4">
        <f t="shared" si="11"/>
        <v>0.29308641929613877</v>
      </c>
      <c r="O27" s="4">
        <f t="shared" si="12"/>
        <v>0.29354027733047805</v>
      </c>
    </row>
    <row r="28" spans="2:17" x14ac:dyDescent="0.25">
      <c r="B28" s="13">
        <v>70000</v>
      </c>
      <c r="C28" s="14">
        <f t="shared" si="5"/>
        <v>35466.666666666664</v>
      </c>
      <c r="D28" s="14">
        <f t="shared" si="5"/>
        <v>17966.666666666668</v>
      </c>
      <c r="E28" s="14">
        <f t="shared" si="5"/>
        <v>12133.333333333334</v>
      </c>
      <c r="F28" s="14">
        <f t="shared" si="5"/>
        <v>6300</v>
      </c>
      <c r="G28" s="14">
        <f t="shared" si="5"/>
        <v>4355.5555555555557</v>
      </c>
      <c r="H28" s="14">
        <f t="shared" si="5"/>
        <v>3383.3333333333335</v>
      </c>
      <c r="J28" s="4">
        <f t="shared" si="7"/>
        <v>0.21301960512911661</v>
      </c>
      <c r="K28" s="4">
        <f t="shared" si="8"/>
        <v>0.25465612354048478</v>
      </c>
      <c r="L28" s="4">
        <f t="shared" si="9"/>
        <v>0.271736407344562</v>
      </c>
      <c r="M28" s="4">
        <f t="shared" si="10"/>
        <v>0.28904296275407426</v>
      </c>
      <c r="N28" s="4">
        <f t="shared" si="11"/>
        <v>0.29308641929612239</v>
      </c>
      <c r="O28" s="4">
        <f t="shared" si="12"/>
        <v>0.29354027733048121</v>
      </c>
    </row>
    <row r="29" spans="2:17" x14ac:dyDescent="0.25">
      <c r="B29" s="13">
        <v>80000</v>
      </c>
      <c r="C29" s="14">
        <f t="shared" si="5"/>
        <v>40533.333333333336</v>
      </c>
      <c r="D29" s="14">
        <f t="shared" si="5"/>
        <v>20533.333333333332</v>
      </c>
      <c r="E29" s="14">
        <f t="shared" si="5"/>
        <v>13866.666666666666</v>
      </c>
      <c r="F29" s="14">
        <f t="shared" si="5"/>
        <v>7200</v>
      </c>
      <c r="G29" s="14">
        <f t="shared" si="5"/>
        <v>4977.7777777777774</v>
      </c>
      <c r="H29" s="14">
        <f t="shared" si="5"/>
        <v>3866.6666666666665</v>
      </c>
      <c r="J29" s="4">
        <f t="shared" si="7"/>
        <v>0.21301960512922513</v>
      </c>
      <c r="K29" s="4">
        <f t="shared" si="8"/>
        <v>0.25465612354050093</v>
      </c>
      <c r="L29" s="4">
        <f t="shared" si="9"/>
        <v>0.27173640734458071</v>
      </c>
      <c r="M29" s="4">
        <f t="shared" si="10"/>
        <v>0.28904296275407565</v>
      </c>
      <c r="N29" s="4">
        <f t="shared" si="11"/>
        <v>0.29308641929613843</v>
      </c>
      <c r="O29" s="4">
        <f t="shared" si="12"/>
        <v>0.29354027733048266</v>
      </c>
    </row>
    <row r="30" spans="2:17" x14ac:dyDescent="0.25">
      <c r="B30" s="13">
        <v>90000</v>
      </c>
      <c r="C30" s="14">
        <f t="shared" si="5"/>
        <v>45600</v>
      </c>
      <c r="D30" s="14">
        <f t="shared" si="5"/>
        <v>23100</v>
      </c>
      <c r="E30" s="14">
        <f t="shared" si="5"/>
        <v>15600</v>
      </c>
      <c r="F30" s="14">
        <f t="shared" si="5"/>
        <v>8100</v>
      </c>
      <c r="G30" s="14">
        <f t="shared" si="5"/>
        <v>5600</v>
      </c>
      <c r="H30" s="14">
        <f t="shared" si="5"/>
        <v>4350</v>
      </c>
      <c r="J30" s="4">
        <f t="shared" si="7"/>
        <v>0.21301960512897769</v>
      </c>
      <c r="K30" s="4">
        <f t="shared" si="8"/>
        <v>0.25465612354037948</v>
      </c>
      <c r="L30" s="4">
        <f t="shared" si="9"/>
        <v>0.27173640734455612</v>
      </c>
      <c r="M30" s="4">
        <f t="shared" si="10"/>
        <v>0.28904296275405383</v>
      </c>
      <c r="N30" s="4">
        <f t="shared" si="11"/>
        <v>0.29308641929613877</v>
      </c>
      <c r="O30" s="4">
        <f t="shared" si="12"/>
        <v>0.29354027733049098</v>
      </c>
    </row>
    <row r="31" spans="2:17" x14ac:dyDescent="0.25">
      <c r="B31" s="13">
        <v>100000</v>
      </c>
      <c r="C31" s="14">
        <f t="shared" si="5"/>
        <v>50666.666666666664</v>
      </c>
      <c r="D31" s="14">
        <f t="shared" si="5"/>
        <v>25666.666666666668</v>
      </c>
      <c r="E31" s="14">
        <f t="shared" si="5"/>
        <v>17333.333333333332</v>
      </c>
      <c r="F31" s="14">
        <f t="shared" si="5"/>
        <v>9000</v>
      </c>
      <c r="G31" s="14">
        <f t="shared" si="5"/>
        <v>6222.2222222222226</v>
      </c>
      <c r="H31" s="14">
        <f t="shared" si="5"/>
        <v>4833.333333333333</v>
      </c>
      <c r="J31" s="4">
        <f t="shared" si="7"/>
        <v>0.21301960512932294</v>
      </c>
      <c r="K31" s="4">
        <f t="shared" si="8"/>
        <v>0.25465612354050576</v>
      </c>
      <c r="L31" s="4">
        <f t="shared" si="9"/>
        <v>0.27173640734458337</v>
      </c>
      <c r="M31" s="4">
        <f t="shared" si="10"/>
        <v>0.28904296275403457</v>
      </c>
      <c r="N31" s="4">
        <f t="shared" si="11"/>
        <v>0.29308641929612733</v>
      </c>
      <c r="O31" s="4">
        <f t="shared" si="12"/>
        <v>0.29354027733049098</v>
      </c>
    </row>
    <row r="32" spans="2:17" x14ac:dyDescent="0.25">
      <c r="B32" s="11"/>
      <c r="C32" s="12"/>
      <c r="D32" s="12"/>
      <c r="E32" s="12"/>
      <c r="F32" s="12"/>
      <c r="G32" s="12"/>
      <c r="H32" s="12"/>
      <c r="J32" s="4"/>
      <c r="K32" s="4"/>
      <c r="L32" s="4"/>
      <c r="M32" s="4"/>
      <c r="N32" s="4"/>
      <c r="O32" s="4"/>
    </row>
    <row r="33" spans="2:15" x14ac:dyDescent="0.25">
      <c r="B33" s="7" t="s">
        <v>3</v>
      </c>
      <c r="C33" s="8">
        <f>J35</f>
        <v>0.16000000000006173</v>
      </c>
      <c r="D33" s="8">
        <f t="shared" ref="D33:H33" si="13">K35</f>
        <v>0.21271044104654924</v>
      </c>
      <c r="E33" s="8">
        <f t="shared" si="13"/>
        <v>0.2384363659451057</v>
      </c>
      <c r="F33" s="8">
        <f t="shared" si="13"/>
        <v>0.26930638742204921</v>
      </c>
      <c r="G33" s="8">
        <f t="shared" si="13"/>
        <v>0.27942999306184524</v>
      </c>
      <c r="H33" s="8">
        <f t="shared" si="13"/>
        <v>0.28328272467044568</v>
      </c>
      <c r="J33" s="4"/>
      <c r="K33" s="4"/>
      <c r="L33" s="4"/>
      <c r="M33" s="4"/>
      <c r="N33" s="4"/>
      <c r="O33" s="4"/>
    </row>
    <row r="34" spans="2:15" x14ac:dyDescent="0.25">
      <c r="B34" s="9" t="s">
        <v>2</v>
      </c>
      <c r="C34" s="10">
        <v>1</v>
      </c>
      <c r="D34" s="10">
        <v>2</v>
      </c>
      <c r="E34" s="10">
        <v>3</v>
      </c>
      <c r="F34" s="10">
        <v>6</v>
      </c>
      <c r="G34" s="10">
        <v>9</v>
      </c>
      <c r="H34" s="10">
        <v>12</v>
      </c>
      <c r="J34" s="4"/>
      <c r="K34" s="4"/>
      <c r="L34" s="4"/>
      <c r="M34" s="4"/>
      <c r="N34" s="4"/>
      <c r="O34" s="4"/>
    </row>
    <row r="35" spans="2:15" x14ac:dyDescent="0.25">
      <c r="B35" s="13">
        <v>10000</v>
      </c>
      <c r="C35" s="14">
        <f t="shared" ref="C35:H44" si="14">($B35*$B$5/12*C$34+$B35)/(1*C$34)</f>
        <v>10133.333333333334</v>
      </c>
      <c r="D35" s="14">
        <f t="shared" si="14"/>
        <v>5133.333333333333</v>
      </c>
      <c r="E35" s="14">
        <f t="shared" si="14"/>
        <v>3466.6666666666665</v>
      </c>
      <c r="F35" s="14">
        <f t="shared" si="14"/>
        <v>1800</v>
      </c>
      <c r="G35" s="14">
        <f t="shared" si="14"/>
        <v>1244.4444444444443</v>
      </c>
      <c r="H35" s="14">
        <f t="shared" si="14"/>
        <v>966.66666666666663</v>
      </c>
      <c r="J35" s="4">
        <f>RATE(C$34,-C35,$B35,0,0)*12</f>
        <v>0.16000000000006173</v>
      </c>
      <c r="K35" s="4">
        <f t="shared" ref="K35:O44" si="15">RATE(D$34,-D35,$B35,0,0)*12</f>
        <v>0.21271044104654924</v>
      </c>
      <c r="L35" s="4">
        <f t="shared" si="15"/>
        <v>0.2384363659451057</v>
      </c>
      <c r="M35" s="4">
        <f t="shared" si="15"/>
        <v>0.26930638742204921</v>
      </c>
      <c r="N35" s="4">
        <f t="shared" si="15"/>
        <v>0.27942999306184524</v>
      </c>
      <c r="O35" s="4">
        <f t="shared" si="15"/>
        <v>0.28328272467044568</v>
      </c>
    </row>
    <row r="36" spans="2:15" x14ac:dyDescent="0.25">
      <c r="B36" s="13">
        <v>20000</v>
      </c>
      <c r="C36" s="14">
        <f t="shared" si="14"/>
        <v>20266.666666666668</v>
      </c>
      <c r="D36" s="14">
        <f t="shared" si="14"/>
        <v>10266.666666666666</v>
      </c>
      <c r="E36" s="14">
        <f t="shared" si="14"/>
        <v>6933.333333333333</v>
      </c>
      <c r="F36" s="14">
        <f t="shared" si="14"/>
        <v>3600</v>
      </c>
      <c r="G36" s="14">
        <f t="shared" si="14"/>
        <v>2488.8888888888887</v>
      </c>
      <c r="H36" s="14">
        <f t="shared" si="14"/>
        <v>1933.3333333333333</v>
      </c>
      <c r="J36" s="4">
        <f t="shared" ref="J36:J44" si="16">RATE(C$34,-C36,$B36,0,0)*12</f>
        <v>0.16000000000006173</v>
      </c>
      <c r="K36" s="4">
        <f t="shared" si="15"/>
        <v>0.21271044104654924</v>
      </c>
      <c r="L36" s="4">
        <f t="shared" si="15"/>
        <v>0.2384363659451057</v>
      </c>
      <c r="M36" s="4">
        <f t="shared" si="15"/>
        <v>0.26930638742204921</v>
      </c>
      <c r="N36" s="4">
        <f t="shared" si="15"/>
        <v>0.27942999306184524</v>
      </c>
      <c r="O36" s="4">
        <f t="shared" si="15"/>
        <v>0.28328272467044568</v>
      </c>
    </row>
    <row r="37" spans="2:15" x14ac:dyDescent="0.25">
      <c r="B37" s="13">
        <v>30000</v>
      </c>
      <c r="C37" s="14">
        <f t="shared" si="14"/>
        <v>30400</v>
      </c>
      <c r="D37" s="14">
        <f t="shared" si="14"/>
        <v>15400</v>
      </c>
      <c r="E37" s="14">
        <f t="shared" si="14"/>
        <v>10400</v>
      </c>
      <c r="F37" s="14">
        <f t="shared" si="14"/>
        <v>5400</v>
      </c>
      <c r="G37" s="14">
        <f t="shared" si="14"/>
        <v>3733.3333333333335</v>
      </c>
      <c r="H37" s="14">
        <f t="shared" si="14"/>
        <v>2900</v>
      </c>
      <c r="J37" s="4">
        <f t="shared" si="16"/>
        <v>0.1600000000000375</v>
      </c>
      <c r="K37" s="4">
        <f t="shared" si="15"/>
        <v>0.2127104410464804</v>
      </c>
      <c r="L37" s="4">
        <f t="shared" si="15"/>
        <v>0.23843636594509121</v>
      </c>
      <c r="M37" s="4">
        <f t="shared" si="15"/>
        <v>0.26930638742206725</v>
      </c>
      <c r="N37" s="4">
        <f t="shared" si="15"/>
        <v>0.27942999306183325</v>
      </c>
      <c r="O37" s="4">
        <f t="shared" si="15"/>
        <v>0.28328272467044047</v>
      </c>
    </row>
    <row r="38" spans="2:15" x14ac:dyDescent="0.25">
      <c r="B38" s="13">
        <v>40000</v>
      </c>
      <c r="C38" s="14">
        <f t="shared" si="14"/>
        <v>40533.333333333336</v>
      </c>
      <c r="D38" s="14">
        <f t="shared" si="14"/>
        <v>20533.333333333332</v>
      </c>
      <c r="E38" s="14">
        <f t="shared" si="14"/>
        <v>13866.666666666666</v>
      </c>
      <c r="F38" s="14">
        <f t="shared" si="14"/>
        <v>7200</v>
      </c>
      <c r="G38" s="14">
        <f t="shared" si="14"/>
        <v>4977.7777777777774</v>
      </c>
      <c r="H38" s="14">
        <f t="shared" si="14"/>
        <v>3866.6666666666665</v>
      </c>
      <c r="J38" s="4">
        <f t="shared" si="16"/>
        <v>0.16000000000006173</v>
      </c>
      <c r="K38" s="4">
        <f t="shared" si="15"/>
        <v>0.21271044104654924</v>
      </c>
      <c r="L38" s="4">
        <f t="shared" si="15"/>
        <v>0.2384363659451057</v>
      </c>
      <c r="M38" s="4">
        <f t="shared" si="15"/>
        <v>0.26930638742204921</v>
      </c>
      <c r="N38" s="4">
        <f t="shared" si="15"/>
        <v>0.27942999306184524</v>
      </c>
      <c r="O38" s="4">
        <f t="shared" si="15"/>
        <v>0.28328272467044568</v>
      </c>
    </row>
    <row r="39" spans="2:15" x14ac:dyDescent="0.25">
      <c r="B39" s="13">
        <v>50000</v>
      </c>
      <c r="C39" s="14">
        <f t="shared" si="14"/>
        <v>50666.666666666664</v>
      </c>
      <c r="D39" s="14">
        <f t="shared" si="14"/>
        <v>25666.666666666668</v>
      </c>
      <c r="E39" s="14">
        <f t="shared" si="14"/>
        <v>17333.333333333332</v>
      </c>
      <c r="F39" s="14">
        <f t="shared" si="14"/>
        <v>9000</v>
      </c>
      <c r="G39" s="14">
        <f t="shared" si="14"/>
        <v>6222.2222222222226</v>
      </c>
      <c r="H39" s="14">
        <f t="shared" si="14"/>
        <v>4833.333333333333</v>
      </c>
      <c r="J39" s="4">
        <f t="shared" si="16"/>
        <v>0.16000000000004974</v>
      </c>
      <c r="K39" s="4">
        <f t="shared" si="15"/>
        <v>0.2127104410465015</v>
      </c>
      <c r="L39" s="4">
        <f t="shared" si="15"/>
        <v>0.23843636594508641</v>
      </c>
      <c r="M39" s="4">
        <f t="shared" si="15"/>
        <v>0.26930638742204338</v>
      </c>
      <c r="N39" s="4">
        <f t="shared" si="15"/>
        <v>0.2794299930618368</v>
      </c>
      <c r="O39" s="4">
        <f t="shared" si="15"/>
        <v>0.28328272467045068</v>
      </c>
    </row>
    <row r="40" spans="2:15" x14ac:dyDescent="0.25">
      <c r="B40" s="13">
        <v>60000</v>
      </c>
      <c r="C40" s="14">
        <f t="shared" si="14"/>
        <v>60800</v>
      </c>
      <c r="D40" s="14">
        <f t="shared" si="14"/>
        <v>30800</v>
      </c>
      <c r="E40" s="14">
        <f t="shared" si="14"/>
        <v>20800</v>
      </c>
      <c r="F40" s="14">
        <f t="shared" si="14"/>
        <v>10800</v>
      </c>
      <c r="G40" s="14">
        <f t="shared" si="14"/>
        <v>7466.666666666667</v>
      </c>
      <c r="H40" s="14">
        <f t="shared" si="14"/>
        <v>5800</v>
      </c>
      <c r="J40" s="4">
        <f t="shared" si="16"/>
        <v>0.1600000000000375</v>
      </c>
      <c r="K40" s="4">
        <f t="shared" si="15"/>
        <v>0.2127104410464804</v>
      </c>
      <c r="L40" s="4">
        <f t="shared" si="15"/>
        <v>0.23843636594509121</v>
      </c>
      <c r="M40" s="4">
        <f t="shared" si="15"/>
        <v>0.26930638742206725</v>
      </c>
      <c r="N40" s="4">
        <f t="shared" si="15"/>
        <v>0.27942999306183325</v>
      </c>
      <c r="O40" s="4">
        <f t="shared" si="15"/>
        <v>0.28328272467044047</v>
      </c>
    </row>
    <row r="41" spans="2:15" x14ac:dyDescent="0.25">
      <c r="B41" s="13">
        <v>70000</v>
      </c>
      <c r="C41" s="14">
        <f t="shared" si="14"/>
        <v>70933.333333333328</v>
      </c>
      <c r="D41" s="14">
        <f t="shared" si="14"/>
        <v>35933.333333333336</v>
      </c>
      <c r="E41" s="14">
        <f t="shared" si="14"/>
        <v>24266.666666666668</v>
      </c>
      <c r="F41" s="14">
        <f t="shared" si="14"/>
        <v>12600</v>
      </c>
      <c r="G41" s="14">
        <f t="shared" si="14"/>
        <v>8711.1111111111113</v>
      </c>
      <c r="H41" s="14">
        <f t="shared" si="14"/>
        <v>6766.666666666667</v>
      </c>
      <c r="J41" s="4">
        <f t="shared" si="16"/>
        <v>0.16000000000002323</v>
      </c>
      <c r="K41" s="4">
        <f t="shared" si="15"/>
        <v>0.21271044104651737</v>
      </c>
      <c r="L41" s="4">
        <f t="shared" si="15"/>
        <v>0.2384363659450664</v>
      </c>
      <c r="M41" s="4">
        <f t="shared" si="15"/>
        <v>0.26930638742203816</v>
      </c>
      <c r="N41" s="4">
        <f t="shared" si="15"/>
        <v>0.27942999306183464</v>
      </c>
      <c r="O41" s="4">
        <f t="shared" si="15"/>
        <v>0.28328272467044324</v>
      </c>
    </row>
    <row r="42" spans="2:15" x14ac:dyDescent="0.25">
      <c r="B42" s="13">
        <v>80000</v>
      </c>
      <c r="C42" s="14">
        <f t="shared" si="14"/>
        <v>81066.666666666672</v>
      </c>
      <c r="D42" s="14">
        <f t="shared" si="14"/>
        <v>41066.666666666664</v>
      </c>
      <c r="E42" s="14">
        <f t="shared" si="14"/>
        <v>27733.333333333332</v>
      </c>
      <c r="F42" s="14">
        <f t="shared" si="14"/>
        <v>14400</v>
      </c>
      <c r="G42" s="14">
        <f t="shared" si="14"/>
        <v>9955.5555555555547</v>
      </c>
      <c r="H42" s="14">
        <f t="shared" si="14"/>
        <v>7733.333333333333</v>
      </c>
      <c r="J42" s="4">
        <f t="shared" si="16"/>
        <v>0.16000000000006173</v>
      </c>
      <c r="K42" s="4">
        <f t="shared" si="15"/>
        <v>0.21271044104654924</v>
      </c>
      <c r="L42" s="4">
        <f t="shared" si="15"/>
        <v>0.2384363659451057</v>
      </c>
      <c r="M42" s="4">
        <f t="shared" si="15"/>
        <v>0.26930638742204921</v>
      </c>
      <c r="N42" s="4">
        <f t="shared" si="15"/>
        <v>0.27942999306184524</v>
      </c>
      <c r="O42" s="4">
        <f t="shared" si="15"/>
        <v>0.28328272467044568</v>
      </c>
    </row>
    <row r="43" spans="2:15" x14ac:dyDescent="0.25">
      <c r="B43" s="13">
        <v>90000</v>
      </c>
      <c r="C43" s="14">
        <f t="shared" si="14"/>
        <v>91200</v>
      </c>
      <c r="D43" s="14">
        <f t="shared" si="14"/>
        <v>46200</v>
      </c>
      <c r="E43" s="14">
        <f t="shared" si="14"/>
        <v>31200</v>
      </c>
      <c r="F43" s="14">
        <f t="shared" si="14"/>
        <v>16200</v>
      </c>
      <c r="G43" s="14">
        <f t="shared" si="14"/>
        <v>11200</v>
      </c>
      <c r="H43" s="14">
        <f t="shared" si="14"/>
        <v>8700</v>
      </c>
      <c r="J43" s="4">
        <f t="shared" si="16"/>
        <v>0.15999999999997444</v>
      </c>
      <c r="K43" s="4">
        <f t="shared" si="15"/>
        <v>0.21271044104649153</v>
      </c>
      <c r="L43" s="4">
        <f t="shared" si="15"/>
        <v>0.23843636594507384</v>
      </c>
      <c r="M43" s="4">
        <f t="shared" si="15"/>
        <v>0.26930638742207541</v>
      </c>
      <c r="N43" s="4">
        <f t="shared" si="15"/>
        <v>0.27942999306185368</v>
      </c>
      <c r="O43" s="4">
        <f t="shared" si="15"/>
        <v>0.28328272467044369</v>
      </c>
    </row>
    <row r="44" spans="2:15" x14ac:dyDescent="0.25">
      <c r="B44" s="13">
        <v>100000</v>
      </c>
      <c r="C44" s="14">
        <f t="shared" si="14"/>
        <v>101333.33333333333</v>
      </c>
      <c r="D44" s="14">
        <f t="shared" si="14"/>
        <v>51333.333333333336</v>
      </c>
      <c r="E44" s="14">
        <f t="shared" si="14"/>
        <v>34666.666666666664</v>
      </c>
      <c r="F44" s="14">
        <f t="shared" si="14"/>
        <v>18000</v>
      </c>
      <c r="G44" s="14">
        <f t="shared" si="14"/>
        <v>12444.444444444445</v>
      </c>
      <c r="H44" s="14">
        <f t="shared" si="14"/>
        <v>9666.6666666666661</v>
      </c>
      <c r="J44" s="4">
        <f t="shared" si="16"/>
        <v>0.16000000000004974</v>
      </c>
      <c r="K44" s="4">
        <f t="shared" si="15"/>
        <v>0.2127104410465015</v>
      </c>
      <c r="L44" s="4">
        <f t="shared" si="15"/>
        <v>0.23843636594508641</v>
      </c>
      <c r="M44" s="4">
        <f t="shared" si="15"/>
        <v>0.26930638742204338</v>
      </c>
      <c r="N44" s="4">
        <f t="shared" si="15"/>
        <v>0.2794299930618368</v>
      </c>
      <c r="O44" s="4">
        <f t="shared" si="15"/>
        <v>0.28328272467045068</v>
      </c>
    </row>
  </sheetData>
  <sheetProtection password="CF0B" sheet="1" objects="1" scenarios="1"/>
  <mergeCells count="2">
    <mergeCell ref="D5:E5"/>
    <mergeCell ref="D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Dilki Perera</dc:creator>
  <cp:lastModifiedBy>Mahinda J.M. Jayakody</cp:lastModifiedBy>
  <dcterms:created xsi:type="dcterms:W3CDTF">2016-03-15T04:38:32Z</dcterms:created>
  <dcterms:modified xsi:type="dcterms:W3CDTF">2016-03-24T01:17:54Z</dcterms:modified>
</cp:coreProperties>
</file>