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10" windowWidth="22695" windowHeight="11190"/>
  </bookViews>
  <sheets>
    <sheet name="Export Worksheet" sheetId="1" r:id="rId1"/>
    <sheet name="SQL" sheetId="2" r:id="rId2"/>
  </sheets>
  <externalReferences>
    <externalReference r:id="rId3"/>
    <externalReference r:id="rId4"/>
  </externalReferences>
  <calcPr calcId="145621"/>
</workbook>
</file>

<file path=xl/calcChain.xml><?xml version="1.0" encoding="utf-8"?>
<calcChain xmlns="http://schemas.openxmlformats.org/spreadsheetml/2006/main">
  <c r="Z100" i="1" l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N100" i="1"/>
  <c r="O100" i="1" s="1"/>
  <c r="N99" i="1"/>
  <c r="O99" i="1" s="1"/>
  <c r="N98" i="1"/>
  <c r="O98" i="1" s="1"/>
  <c r="N97" i="1"/>
  <c r="O97" i="1" s="1"/>
  <c r="N96" i="1"/>
  <c r="O96" i="1" s="1"/>
  <c r="N95" i="1"/>
  <c r="O95" i="1" s="1"/>
  <c r="N94" i="1"/>
  <c r="O94" i="1" s="1"/>
  <c r="N93" i="1"/>
  <c r="O93" i="1" s="1"/>
  <c r="N92" i="1"/>
  <c r="O92" i="1" s="1"/>
  <c r="N91" i="1"/>
  <c r="O91" i="1" s="1"/>
  <c r="N90" i="1"/>
  <c r="O90" i="1" s="1"/>
  <c r="N89" i="1"/>
  <c r="O89" i="1" s="1"/>
  <c r="N88" i="1"/>
  <c r="O88" i="1" s="1"/>
  <c r="N87" i="1"/>
  <c r="O87" i="1" s="1"/>
  <c r="N86" i="1"/>
  <c r="O86" i="1" s="1"/>
  <c r="N85" i="1"/>
  <c r="O85" i="1" s="1"/>
  <c r="N84" i="1"/>
  <c r="O84" i="1" s="1"/>
  <c r="N83" i="1"/>
  <c r="O83" i="1" s="1"/>
  <c r="N82" i="1"/>
  <c r="O82" i="1" s="1"/>
  <c r="N81" i="1"/>
  <c r="O81" i="1" s="1"/>
  <c r="N80" i="1"/>
  <c r="O80" i="1" s="1"/>
  <c r="N79" i="1"/>
  <c r="O79" i="1" s="1"/>
  <c r="N78" i="1"/>
  <c r="O78" i="1" s="1"/>
  <c r="N77" i="1"/>
  <c r="O77" i="1" s="1"/>
  <c r="N76" i="1"/>
  <c r="O76" i="1" s="1"/>
  <c r="N75" i="1"/>
  <c r="O75" i="1" s="1"/>
  <c r="N74" i="1"/>
  <c r="O74" i="1" s="1"/>
  <c r="N73" i="1"/>
  <c r="O73" i="1" s="1"/>
  <c r="N72" i="1"/>
  <c r="O72" i="1" s="1"/>
  <c r="N71" i="1"/>
  <c r="O71" i="1" s="1"/>
  <c r="N70" i="1"/>
  <c r="O70" i="1" s="1"/>
  <c r="N69" i="1"/>
  <c r="O69" i="1" s="1"/>
  <c r="N68" i="1"/>
  <c r="O68" i="1" s="1"/>
  <c r="N67" i="1"/>
  <c r="O67" i="1" s="1"/>
  <c r="N66" i="1"/>
  <c r="O66" i="1" s="1"/>
  <c r="N65" i="1"/>
  <c r="O65" i="1" s="1"/>
  <c r="N64" i="1"/>
  <c r="O64" i="1" s="1"/>
  <c r="N63" i="1"/>
  <c r="O63" i="1" s="1"/>
  <c r="N62" i="1"/>
  <c r="O62" i="1" s="1"/>
  <c r="N61" i="1"/>
  <c r="O61" i="1" s="1"/>
  <c r="N60" i="1"/>
  <c r="O60" i="1" s="1"/>
  <c r="N59" i="1"/>
  <c r="O59" i="1" s="1"/>
  <c r="N58" i="1"/>
  <c r="O58" i="1" s="1"/>
  <c r="N57" i="1"/>
  <c r="O57" i="1" s="1"/>
  <c r="N56" i="1"/>
  <c r="O56" i="1" s="1"/>
  <c r="N55" i="1"/>
  <c r="O55" i="1" s="1"/>
  <c r="N54" i="1"/>
  <c r="O54" i="1" s="1"/>
  <c r="N53" i="1"/>
  <c r="O53" i="1" s="1"/>
  <c r="N52" i="1"/>
  <c r="O52" i="1" s="1"/>
  <c r="N51" i="1"/>
  <c r="O51" i="1" s="1"/>
  <c r="N50" i="1"/>
  <c r="O50" i="1" s="1"/>
  <c r="N49" i="1"/>
  <c r="O49" i="1" s="1"/>
  <c r="N48" i="1"/>
  <c r="O48" i="1" s="1"/>
  <c r="N47" i="1"/>
  <c r="O47" i="1" s="1"/>
  <c r="N46" i="1"/>
  <c r="O46" i="1" s="1"/>
  <c r="N45" i="1"/>
  <c r="O45" i="1" s="1"/>
  <c r="N44" i="1"/>
  <c r="O44" i="1" s="1"/>
  <c r="N43" i="1"/>
  <c r="O43" i="1" s="1"/>
  <c r="N42" i="1"/>
  <c r="O42" i="1" s="1"/>
  <c r="N41" i="1"/>
  <c r="O41" i="1" s="1"/>
  <c r="N40" i="1"/>
  <c r="O40" i="1" s="1"/>
  <c r="N39" i="1"/>
  <c r="O39" i="1" s="1"/>
  <c r="N38" i="1"/>
  <c r="O38" i="1" s="1"/>
  <c r="N37" i="1"/>
  <c r="O37" i="1" s="1"/>
  <c r="N36" i="1"/>
  <c r="O36" i="1" s="1"/>
  <c r="N35" i="1"/>
  <c r="O35" i="1" s="1"/>
  <c r="N34" i="1"/>
  <c r="O34" i="1" s="1"/>
  <c r="N33" i="1"/>
  <c r="O33" i="1" s="1"/>
  <c r="N32" i="1"/>
  <c r="O32" i="1" s="1"/>
  <c r="N31" i="1"/>
  <c r="O31" i="1" s="1"/>
  <c r="N30" i="1"/>
  <c r="O30" i="1" s="1"/>
  <c r="N29" i="1"/>
  <c r="O29" i="1" s="1"/>
  <c r="N28" i="1"/>
  <c r="O28" i="1" s="1"/>
  <c r="N27" i="1"/>
  <c r="O27" i="1" s="1"/>
  <c r="N26" i="1"/>
  <c r="O26" i="1" s="1"/>
  <c r="N25" i="1"/>
  <c r="O25" i="1" s="1"/>
  <c r="N24" i="1"/>
  <c r="O24" i="1" s="1"/>
  <c r="N23" i="1"/>
  <c r="O23" i="1" s="1"/>
  <c r="N22" i="1"/>
  <c r="O22" i="1" s="1"/>
  <c r="N21" i="1"/>
  <c r="O21" i="1" s="1"/>
  <c r="N20" i="1"/>
  <c r="O20" i="1" s="1"/>
  <c r="N19" i="1"/>
  <c r="O19" i="1" s="1"/>
  <c r="N18" i="1"/>
  <c r="O18" i="1" s="1"/>
  <c r="N17" i="1"/>
  <c r="O17" i="1" s="1"/>
  <c r="N16" i="1"/>
  <c r="O16" i="1" s="1"/>
  <c r="N15" i="1"/>
  <c r="O15" i="1" s="1"/>
  <c r="N14" i="1"/>
  <c r="O14" i="1" s="1"/>
  <c r="N13" i="1"/>
  <c r="O13" i="1" s="1"/>
  <c r="N12" i="1"/>
  <c r="O12" i="1" s="1"/>
  <c r="N11" i="1"/>
  <c r="O11" i="1" s="1"/>
  <c r="N10" i="1"/>
  <c r="O10" i="1" s="1"/>
  <c r="N9" i="1"/>
  <c r="O9" i="1" s="1"/>
  <c r="N8" i="1"/>
  <c r="O8" i="1" s="1"/>
  <c r="N7" i="1"/>
  <c r="O7" i="1" s="1"/>
  <c r="N6" i="1"/>
  <c r="O6" i="1" s="1"/>
  <c r="N5" i="1"/>
  <c r="O5" i="1" s="1"/>
  <c r="N4" i="1"/>
  <c r="O4" i="1" s="1"/>
  <c r="N3" i="1"/>
  <c r="O3" i="1" s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X20" i="1"/>
  <c r="X19" i="1"/>
  <c r="T100" i="1" a="1"/>
  <c r="T100" i="1" s="1"/>
  <c r="T99" i="1" a="1"/>
  <c r="T99" i="1" s="1"/>
  <c r="T98" i="1" a="1"/>
  <c r="T98" i="1" s="1"/>
  <c r="T97" i="1" a="1"/>
  <c r="T97" i="1" s="1"/>
  <c r="T96" i="1" a="1"/>
  <c r="T96" i="1" s="1"/>
  <c r="T95" i="1" a="1"/>
  <c r="T95" i="1" s="1"/>
  <c r="T94" i="1" a="1"/>
  <c r="T94" i="1" s="1"/>
  <c r="T93" i="1" a="1"/>
  <c r="T93" i="1" s="1"/>
  <c r="T92" i="1" a="1"/>
  <c r="T92" i="1" s="1"/>
  <c r="T91" i="1" a="1"/>
  <c r="T91" i="1" s="1"/>
  <c r="T90" i="1" a="1"/>
  <c r="T90" i="1" s="1"/>
  <c r="T89" i="1" a="1"/>
  <c r="T89" i="1" s="1"/>
  <c r="T88" i="1" a="1"/>
  <c r="T88" i="1" s="1"/>
  <c r="T87" i="1" a="1"/>
  <c r="T87" i="1" s="1"/>
  <c r="T86" i="1" a="1"/>
  <c r="T86" i="1" s="1"/>
  <c r="T85" i="1" a="1"/>
  <c r="T85" i="1" s="1"/>
  <c r="T84" i="1" a="1"/>
  <c r="T84" i="1" s="1"/>
  <c r="T83" i="1" a="1"/>
  <c r="T83" i="1" s="1"/>
  <c r="T82" i="1" a="1"/>
  <c r="T82" i="1" s="1"/>
  <c r="T81" i="1" a="1"/>
  <c r="T81" i="1" s="1"/>
  <c r="T80" i="1" a="1"/>
  <c r="T80" i="1" s="1"/>
  <c r="T79" i="1" a="1"/>
  <c r="T79" i="1" s="1"/>
  <c r="T78" i="1" a="1"/>
  <c r="T78" i="1" s="1"/>
  <c r="T77" i="1" a="1"/>
  <c r="T77" i="1" s="1"/>
  <c r="T76" i="1" a="1"/>
  <c r="T76" i="1" s="1"/>
  <c r="T75" i="1" a="1"/>
  <c r="T75" i="1" s="1"/>
  <c r="T74" i="1" a="1"/>
  <c r="T74" i="1" s="1"/>
  <c r="T72" i="1" a="1"/>
  <c r="T72" i="1" s="1"/>
  <c r="T71" i="1" a="1"/>
  <c r="T71" i="1" s="1"/>
  <c r="T70" i="1" a="1"/>
  <c r="T70" i="1" s="1"/>
  <c r="T69" i="1" a="1"/>
  <c r="T69" i="1" s="1"/>
  <c r="T68" i="1" a="1"/>
  <c r="T68" i="1" s="1"/>
  <c r="T67" i="1" a="1"/>
  <c r="T67" i="1" s="1"/>
  <c r="T66" i="1" a="1"/>
  <c r="T66" i="1" s="1"/>
  <c r="T65" i="1" a="1"/>
  <c r="T65" i="1" s="1"/>
  <c r="T64" i="1" a="1"/>
  <c r="T64" i="1" s="1"/>
  <c r="T63" i="1" a="1"/>
  <c r="T63" i="1" s="1"/>
  <c r="T62" i="1" a="1"/>
  <c r="T62" i="1" s="1"/>
  <c r="T61" i="1" a="1"/>
  <c r="T61" i="1" s="1"/>
  <c r="T60" i="1" a="1"/>
  <c r="T60" i="1" s="1"/>
  <c r="T59" i="1" a="1"/>
  <c r="T59" i="1" s="1"/>
  <c r="T58" i="1" a="1"/>
  <c r="T58" i="1" s="1"/>
  <c r="T55" i="1" a="1"/>
  <c r="T55" i="1" s="1"/>
  <c r="T54" i="1" a="1"/>
  <c r="T54" i="1" s="1"/>
  <c r="T53" i="1" a="1"/>
  <c r="T53" i="1" s="1"/>
  <c r="T52" i="1" a="1"/>
  <c r="T52" i="1" s="1"/>
  <c r="T51" i="1" a="1"/>
  <c r="T51" i="1" s="1"/>
  <c r="T50" i="1" a="1"/>
  <c r="T50" i="1" s="1"/>
  <c r="T49" i="1" a="1"/>
  <c r="T49" i="1" s="1"/>
  <c r="T48" i="1" a="1"/>
  <c r="T48" i="1" s="1"/>
  <c r="T47" i="1" a="1"/>
  <c r="T47" i="1" s="1"/>
  <c r="T46" i="1" a="1"/>
  <c r="T46" i="1" s="1"/>
  <c r="T45" i="1" a="1"/>
  <c r="T45" i="1" s="1"/>
  <c r="T44" i="1" a="1"/>
  <c r="T44" i="1" s="1"/>
  <c r="T43" i="1" a="1"/>
  <c r="T43" i="1" s="1"/>
  <c r="T42" i="1" a="1"/>
  <c r="T42" i="1" s="1"/>
  <c r="T41" i="1" a="1"/>
  <c r="T41" i="1" s="1"/>
  <c r="T40" i="1" a="1"/>
  <c r="T40" i="1" s="1"/>
  <c r="T39" i="1" a="1"/>
  <c r="T39" i="1" s="1"/>
  <c r="T38" i="1" a="1"/>
  <c r="T38" i="1" s="1"/>
  <c r="T37" i="1" a="1"/>
  <c r="T37" i="1" s="1"/>
  <c r="T36" i="1" a="1"/>
  <c r="T36" i="1" s="1"/>
  <c r="T35" i="1" a="1"/>
  <c r="T35" i="1" s="1"/>
  <c r="T34" i="1" a="1"/>
  <c r="T34" i="1" s="1"/>
  <c r="T33" i="1" a="1"/>
  <c r="T33" i="1" s="1"/>
  <c r="T32" i="1" a="1"/>
  <c r="T32" i="1" s="1"/>
  <c r="T31" i="1" a="1"/>
  <c r="T31" i="1" s="1"/>
  <c r="T30" i="1" a="1"/>
  <c r="T30" i="1" s="1"/>
  <c r="T29" i="1" a="1"/>
  <c r="T29" i="1" s="1"/>
  <c r="T28" i="1" a="1"/>
  <c r="T28" i="1" s="1"/>
  <c r="T25" i="1" a="1"/>
  <c r="T25" i="1" s="1"/>
  <c r="T24" i="1" a="1"/>
  <c r="T24" i="1" s="1"/>
  <c r="T23" i="1" a="1"/>
  <c r="T23" i="1" s="1"/>
  <c r="T22" i="1" a="1"/>
  <c r="T22" i="1" s="1"/>
  <c r="T21" i="1" a="1"/>
  <c r="T21" i="1" s="1"/>
  <c r="T18" i="1" a="1"/>
  <c r="T18" i="1" s="1"/>
  <c r="T17" i="1" a="1"/>
  <c r="T17" i="1" s="1"/>
  <c r="T16" i="1" a="1"/>
  <c r="T16" i="1" s="1"/>
  <c r="T15" i="1" a="1"/>
  <c r="T15" i="1" s="1"/>
  <c r="T14" i="1" a="1"/>
  <c r="T14" i="1" s="1"/>
  <c r="T13" i="1" a="1"/>
  <c r="T13" i="1" s="1"/>
  <c r="T12" i="1" a="1"/>
  <c r="T12" i="1" s="1"/>
  <c r="T11" i="1" a="1"/>
  <c r="T11" i="1" s="1"/>
  <c r="T10" i="1" a="1"/>
  <c r="T10" i="1" s="1"/>
  <c r="T9" i="1" a="1"/>
  <c r="T9" i="1" s="1"/>
  <c r="T8" i="1" a="1"/>
  <c r="T8" i="1" s="1"/>
  <c r="T7" i="1" a="1"/>
  <c r="T7" i="1" s="1"/>
  <c r="T6" i="1" a="1"/>
  <c r="T6" i="1" s="1"/>
  <c r="T5" i="1" a="1"/>
  <c r="T5" i="1" s="1"/>
  <c r="T4" i="1" a="1"/>
  <c r="T4" i="1" s="1"/>
  <c r="T3" i="1" a="1"/>
  <c r="T3" i="1" s="1"/>
  <c r="Y100" i="1" a="1"/>
  <c r="Y100" i="1" s="1"/>
  <c r="Y99" i="1" a="1"/>
  <c r="Y99" i="1" s="1"/>
  <c r="Y98" i="1" a="1"/>
  <c r="Y98" i="1" s="1"/>
  <c r="Y97" i="1" a="1"/>
  <c r="Y97" i="1" s="1"/>
  <c r="Y96" i="1" a="1"/>
  <c r="Y96" i="1" s="1"/>
  <c r="Y95" i="1" a="1"/>
  <c r="Y95" i="1" s="1"/>
  <c r="Y94" i="1" a="1"/>
  <c r="Y94" i="1" s="1"/>
  <c r="Y93" i="1" a="1"/>
  <c r="Y93" i="1" s="1"/>
  <c r="Y92" i="1" a="1"/>
  <c r="Y92" i="1" s="1"/>
  <c r="Y91" i="1" a="1"/>
  <c r="Y91" i="1" s="1"/>
  <c r="Y90" i="1" a="1"/>
  <c r="Y90" i="1" s="1"/>
  <c r="Y89" i="1" a="1"/>
  <c r="Y89" i="1" s="1"/>
  <c r="Y88" i="1" a="1"/>
  <c r="Y88" i="1" s="1"/>
  <c r="Y87" i="1" a="1"/>
  <c r="Y87" i="1" s="1"/>
  <c r="Y86" i="1" a="1"/>
  <c r="Y86" i="1" s="1"/>
  <c r="Y85" i="1" a="1"/>
  <c r="Y85" i="1" s="1"/>
  <c r="Y84" i="1" a="1"/>
  <c r="Y84" i="1" s="1"/>
  <c r="Y83" i="1" a="1"/>
  <c r="Y83" i="1" s="1"/>
  <c r="Y82" i="1" a="1"/>
  <c r="Y82" i="1" s="1"/>
  <c r="Y81" i="1" a="1"/>
  <c r="Y81" i="1" s="1"/>
  <c r="Y80" i="1" a="1"/>
  <c r="Y80" i="1" s="1"/>
  <c r="Y79" i="1" a="1"/>
  <c r="Y79" i="1" s="1"/>
  <c r="Y78" i="1" a="1"/>
  <c r="Y78" i="1" s="1"/>
  <c r="Y77" i="1" a="1"/>
  <c r="Y77" i="1" s="1"/>
  <c r="Y76" i="1" a="1"/>
  <c r="Y76" i="1" s="1"/>
  <c r="Y75" i="1" a="1"/>
  <c r="Y75" i="1" s="1"/>
  <c r="Y74" i="1" a="1"/>
  <c r="Y74" i="1" s="1"/>
  <c r="Y73" i="1" a="1"/>
  <c r="Y73" i="1" s="1"/>
  <c r="Y72" i="1" a="1"/>
  <c r="Y72" i="1" s="1"/>
  <c r="Y71" i="1" a="1"/>
  <c r="Y71" i="1" s="1"/>
  <c r="Y70" i="1" a="1"/>
  <c r="Y70" i="1" s="1"/>
  <c r="Y69" i="1" a="1"/>
  <c r="Y69" i="1" s="1"/>
  <c r="Y68" i="1" a="1"/>
  <c r="Y68" i="1" s="1"/>
  <c r="Y67" i="1" a="1"/>
  <c r="Y67" i="1" s="1"/>
  <c r="Y66" i="1" a="1"/>
  <c r="Y66" i="1" s="1"/>
  <c r="Y65" i="1" a="1"/>
  <c r="Y65" i="1" s="1"/>
  <c r="Y64" i="1" a="1"/>
  <c r="Y64" i="1" s="1"/>
  <c r="Y63" i="1" a="1"/>
  <c r="Y63" i="1" s="1"/>
  <c r="Y62" i="1" a="1"/>
  <c r="Y62" i="1" s="1"/>
  <c r="Y61" i="1" a="1"/>
  <c r="Y61" i="1" s="1"/>
  <c r="Y60" i="1" a="1"/>
  <c r="Y60" i="1" s="1"/>
  <c r="Y59" i="1" a="1"/>
  <c r="Y59" i="1" s="1"/>
  <c r="Y58" i="1" a="1"/>
  <c r="Y58" i="1" s="1"/>
  <c r="Y57" i="1" a="1"/>
  <c r="Y57" i="1" s="1"/>
  <c r="Y56" i="1" a="1"/>
  <c r="Y56" i="1" s="1"/>
  <c r="Y55" i="1" a="1"/>
  <c r="Y55" i="1" s="1"/>
  <c r="Y54" i="1" a="1"/>
  <c r="Y54" i="1" s="1"/>
  <c r="Y53" i="1" a="1"/>
  <c r="Y53" i="1" s="1"/>
  <c r="Y52" i="1" a="1"/>
  <c r="Y52" i="1" s="1"/>
  <c r="Y51" i="1" a="1"/>
  <c r="Y51" i="1" s="1"/>
  <c r="Y50" i="1" a="1"/>
  <c r="Y50" i="1" s="1"/>
  <c r="Y49" i="1" a="1"/>
  <c r="Y49" i="1" s="1"/>
  <c r="Y48" i="1" a="1"/>
  <c r="Y48" i="1" s="1"/>
  <c r="Y47" i="1" a="1"/>
  <c r="Y47" i="1" s="1"/>
  <c r="Y46" i="1" a="1"/>
  <c r="Y46" i="1" s="1"/>
  <c r="Y45" i="1" a="1"/>
  <c r="Y45" i="1" s="1"/>
  <c r="Y44" i="1" a="1"/>
  <c r="Y44" i="1" s="1"/>
  <c r="Y43" i="1" a="1"/>
  <c r="Y43" i="1" s="1"/>
  <c r="Y42" i="1" a="1"/>
  <c r="Y42" i="1" s="1"/>
  <c r="Y41" i="1" a="1"/>
  <c r="Y41" i="1" s="1"/>
  <c r="Y40" i="1" a="1"/>
  <c r="Y40" i="1" s="1"/>
  <c r="Y39" i="1" a="1"/>
  <c r="Y39" i="1" s="1"/>
  <c r="Y38" i="1" a="1"/>
  <c r="Y38" i="1" s="1"/>
  <c r="Y37" i="1" a="1"/>
  <c r="Y37" i="1" s="1"/>
  <c r="Y36" i="1" a="1"/>
  <c r="Y36" i="1" s="1"/>
  <c r="Y35" i="1" a="1"/>
  <c r="Y35" i="1" s="1"/>
  <c r="Y34" i="1" a="1"/>
  <c r="Y34" i="1" s="1"/>
  <c r="Y33" i="1" a="1"/>
  <c r="Y33" i="1" s="1"/>
  <c r="Y32" i="1" a="1"/>
  <c r="Y32" i="1" s="1"/>
  <c r="Y31" i="1" a="1"/>
  <c r="Y31" i="1" s="1"/>
  <c r="Y30" i="1" a="1"/>
  <c r="Y30" i="1" s="1"/>
  <c r="Y29" i="1" a="1"/>
  <c r="Y29" i="1" s="1"/>
  <c r="Y28" i="1" a="1"/>
  <c r="Y28" i="1" s="1"/>
  <c r="Y27" i="1" a="1"/>
  <c r="Y27" i="1" s="1"/>
  <c r="Y26" i="1" a="1"/>
  <c r="Y26" i="1" s="1"/>
  <c r="Y25" i="1" a="1"/>
  <c r="Y25" i="1" s="1"/>
  <c r="Y24" i="1" a="1"/>
  <c r="Y24" i="1" s="1"/>
  <c r="Y23" i="1" a="1"/>
  <c r="Y23" i="1" s="1"/>
  <c r="Y22" i="1" a="1"/>
  <c r="Y22" i="1" s="1"/>
  <c r="Y21" i="1" a="1"/>
  <c r="Y21" i="1" s="1"/>
  <c r="Y20" i="1" a="1"/>
  <c r="Y20" i="1" s="1"/>
  <c r="Y19" i="1" a="1"/>
  <c r="Y19" i="1" s="1"/>
  <c r="Y18" i="1" a="1"/>
  <c r="Y18" i="1" s="1"/>
  <c r="Y17" i="1" a="1"/>
  <c r="Y17" i="1" s="1"/>
  <c r="Y16" i="1" a="1"/>
  <c r="Y16" i="1" s="1"/>
  <c r="Y15" i="1" a="1"/>
  <c r="Y15" i="1" s="1"/>
  <c r="Y14" i="1" a="1"/>
  <c r="Y14" i="1" s="1"/>
  <c r="Y13" i="1" a="1"/>
  <c r="Y13" i="1" s="1"/>
  <c r="Y12" i="1" a="1"/>
  <c r="Y12" i="1" s="1"/>
  <c r="Y11" i="1" a="1"/>
  <c r="Y11" i="1" s="1"/>
  <c r="Y10" i="1" a="1"/>
  <c r="Y10" i="1" s="1"/>
  <c r="Y9" i="1" a="1"/>
  <c r="Y9" i="1" s="1"/>
  <c r="Y8" i="1" a="1"/>
  <c r="Y8" i="1" s="1"/>
  <c r="Y7" i="1" a="1"/>
  <c r="Y7" i="1" s="1"/>
  <c r="Y6" i="1" a="1"/>
  <c r="Y6" i="1" s="1"/>
  <c r="Y5" i="1" a="1"/>
  <c r="Y5" i="1" s="1"/>
  <c r="Y4" i="1" a="1"/>
  <c r="Y4" i="1" s="1"/>
  <c r="Y3" i="1" a="1"/>
  <c r="Y3" i="1" s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5" i="1"/>
  <c r="X24" i="1"/>
  <c r="X23" i="1"/>
  <c r="X22" i="1"/>
  <c r="X21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W100" i="1" a="1"/>
  <c r="W100" i="1" s="1"/>
  <c r="W99" i="1" a="1"/>
  <c r="W99" i="1" s="1"/>
  <c r="W98" i="1" a="1"/>
  <c r="W98" i="1" s="1"/>
  <c r="W97" i="1" a="1"/>
  <c r="W97" i="1" s="1"/>
  <c r="W96" i="1" a="1"/>
  <c r="W96" i="1" s="1"/>
  <c r="W95" i="1" a="1"/>
  <c r="W95" i="1" s="1"/>
  <c r="W94" i="1" a="1"/>
  <c r="W94" i="1" s="1"/>
  <c r="W93" i="1" a="1"/>
  <c r="W93" i="1" s="1"/>
  <c r="W92" i="1" a="1"/>
  <c r="W92" i="1" s="1"/>
  <c r="W91" i="1" a="1"/>
  <c r="W91" i="1" s="1"/>
  <c r="W90" i="1" a="1"/>
  <c r="W90" i="1" s="1"/>
  <c r="W89" i="1" a="1"/>
  <c r="W89" i="1" s="1"/>
  <c r="W86" i="1" a="1"/>
  <c r="W86" i="1" s="1"/>
  <c r="W85" i="1" a="1"/>
  <c r="W85" i="1" s="1"/>
  <c r="W84" i="1" a="1"/>
  <c r="W84" i="1" s="1"/>
  <c r="W83" i="1" a="1"/>
  <c r="W83" i="1" s="1"/>
  <c r="W82" i="1" a="1"/>
  <c r="W82" i="1" s="1"/>
  <c r="W81" i="1" a="1"/>
  <c r="W81" i="1" s="1"/>
  <c r="W80" i="1" a="1"/>
  <c r="W80" i="1" s="1"/>
  <c r="W79" i="1" a="1"/>
  <c r="W79" i="1" s="1"/>
  <c r="W78" i="1" a="1"/>
  <c r="W78" i="1" s="1"/>
  <c r="W77" i="1" a="1"/>
  <c r="W77" i="1" s="1"/>
  <c r="W76" i="1" a="1"/>
  <c r="W76" i="1" s="1"/>
  <c r="W75" i="1" a="1"/>
  <c r="W75" i="1" s="1"/>
  <c r="W74" i="1" a="1"/>
  <c r="W74" i="1" s="1"/>
  <c r="W73" i="1" a="1"/>
  <c r="W73" i="1" s="1"/>
  <c r="W72" i="1" a="1"/>
  <c r="W72" i="1" s="1"/>
  <c r="W71" i="1" a="1"/>
  <c r="W71" i="1" s="1"/>
  <c r="W70" i="1" a="1"/>
  <c r="W70" i="1" s="1"/>
  <c r="W69" i="1" a="1"/>
  <c r="W69" i="1" s="1"/>
  <c r="W68" i="1" a="1"/>
  <c r="W68" i="1" s="1"/>
  <c r="W67" i="1" a="1"/>
  <c r="W67" i="1" s="1"/>
  <c r="W66" i="1" a="1"/>
  <c r="W66" i="1" s="1"/>
  <c r="W65" i="1" a="1"/>
  <c r="W65" i="1" s="1"/>
  <c r="W64" i="1" a="1"/>
  <c r="W64" i="1" s="1"/>
  <c r="W63" i="1" a="1"/>
  <c r="W63" i="1" s="1"/>
  <c r="W62" i="1" a="1"/>
  <c r="W62" i="1" s="1"/>
  <c r="W61" i="1" a="1"/>
  <c r="W61" i="1" s="1"/>
  <c r="W60" i="1" a="1"/>
  <c r="W60" i="1" s="1"/>
  <c r="W59" i="1" a="1"/>
  <c r="W59" i="1" s="1"/>
  <c r="W58" i="1" a="1"/>
  <c r="W58" i="1" s="1"/>
  <c r="W57" i="1" a="1"/>
  <c r="W57" i="1" s="1"/>
  <c r="W56" i="1" a="1"/>
  <c r="W56" i="1" s="1"/>
  <c r="W55" i="1" a="1"/>
  <c r="W55" i="1" s="1"/>
  <c r="W54" i="1" a="1"/>
  <c r="W54" i="1" s="1"/>
  <c r="W53" i="1" a="1"/>
  <c r="W53" i="1" s="1"/>
  <c r="W52" i="1" a="1"/>
  <c r="W52" i="1" s="1"/>
  <c r="W51" i="1" a="1"/>
  <c r="W51" i="1" s="1"/>
  <c r="W50" i="1" a="1"/>
  <c r="W50" i="1" s="1"/>
  <c r="W49" i="1" a="1"/>
  <c r="W49" i="1" s="1"/>
  <c r="W48" i="1" a="1"/>
  <c r="W48" i="1" s="1"/>
  <c r="W47" i="1" a="1"/>
  <c r="W47" i="1" s="1"/>
  <c r="W46" i="1" a="1"/>
  <c r="W46" i="1" s="1"/>
  <c r="W45" i="1" a="1"/>
  <c r="W45" i="1" s="1"/>
  <c r="W44" i="1" a="1"/>
  <c r="W44" i="1" s="1"/>
  <c r="W43" i="1" a="1"/>
  <c r="W43" i="1" s="1"/>
  <c r="W42" i="1" a="1"/>
  <c r="W42" i="1" s="1"/>
  <c r="W41" i="1" a="1"/>
  <c r="W41" i="1" s="1"/>
  <c r="W40" i="1" a="1"/>
  <c r="W40" i="1" s="1"/>
  <c r="W39" i="1" a="1"/>
  <c r="W39" i="1" s="1"/>
  <c r="W38" i="1" a="1"/>
  <c r="W38" i="1" s="1"/>
  <c r="W37" i="1" a="1"/>
  <c r="W37" i="1" s="1"/>
  <c r="W36" i="1" a="1"/>
  <c r="W36" i="1" s="1"/>
  <c r="W35" i="1" a="1"/>
  <c r="W35" i="1" s="1"/>
  <c r="W33" i="1" a="1"/>
  <c r="W33" i="1" s="1"/>
  <c r="W32" i="1" a="1"/>
  <c r="W32" i="1" s="1"/>
  <c r="W31" i="1" a="1"/>
  <c r="W31" i="1" s="1"/>
  <c r="W30" i="1" a="1"/>
  <c r="W30" i="1" s="1"/>
  <c r="W29" i="1" a="1"/>
  <c r="W29" i="1" s="1"/>
  <c r="W28" i="1" a="1"/>
  <c r="W28" i="1" s="1"/>
  <c r="W25" i="1" a="1"/>
  <c r="W25" i="1" s="1"/>
  <c r="W24" i="1" a="1"/>
  <c r="W24" i="1" s="1"/>
  <c r="W23" i="1" a="1"/>
  <c r="W23" i="1" s="1"/>
  <c r="W22" i="1" a="1"/>
  <c r="W22" i="1" s="1"/>
  <c r="W21" i="1" a="1"/>
  <c r="W21" i="1" s="1"/>
  <c r="W18" i="1" a="1"/>
  <c r="W18" i="1" s="1"/>
  <c r="W17" i="1" a="1"/>
  <c r="W17" i="1" s="1"/>
  <c r="W16" i="1" a="1"/>
  <c r="W16" i="1" s="1"/>
  <c r="W15" i="1" a="1"/>
  <c r="W15" i="1" s="1"/>
  <c r="W14" i="1" a="1"/>
  <c r="W14" i="1" s="1"/>
  <c r="W13" i="1" a="1"/>
  <c r="W13" i="1" s="1"/>
  <c r="W12" i="1" a="1"/>
  <c r="W12" i="1" s="1"/>
  <c r="W11" i="1" a="1"/>
  <c r="W11" i="1" s="1"/>
  <c r="W10" i="1" a="1"/>
  <c r="W10" i="1" s="1"/>
  <c r="W9" i="1" a="1"/>
  <c r="W9" i="1" s="1"/>
  <c r="W8" i="1" a="1"/>
  <c r="W8" i="1" s="1"/>
  <c r="W7" i="1" a="1"/>
  <c r="W7" i="1" s="1"/>
  <c r="W4" i="1" a="1"/>
  <c r="W4" i="1" s="1"/>
  <c r="W3" i="1" a="1"/>
  <c r="W3" i="1" s="1"/>
  <c r="V88" i="1"/>
  <c r="V87" i="1"/>
  <c r="V27" i="1"/>
  <c r="V26" i="1"/>
  <c r="V20" i="1"/>
  <c r="V19" i="1"/>
  <c r="V6" i="1"/>
  <c r="V5" i="1"/>
  <c r="V100" i="1"/>
  <c r="V99" i="1"/>
  <c r="V98" i="1"/>
  <c r="V97" i="1"/>
  <c r="V96" i="1"/>
  <c r="V95" i="1"/>
  <c r="V94" i="1"/>
  <c r="V93" i="1"/>
  <c r="V92" i="1"/>
  <c r="V91" i="1"/>
  <c r="V90" i="1"/>
  <c r="V89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5" i="1"/>
  <c r="V24" i="1"/>
  <c r="V23" i="1"/>
  <c r="V22" i="1"/>
  <c r="V21" i="1"/>
  <c r="V18" i="1"/>
  <c r="V17" i="1"/>
  <c r="V16" i="1"/>
  <c r="V15" i="1"/>
  <c r="V14" i="1"/>
  <c r="V13" i="1"/>
  <c r="V12" i="1"/>
  <c r="V11" i="1"/>
  <c r="V10" i="1"/>
  <c r="V9" i="1"/>
  <c r="V8" i="1"/>
  <c r="V7" i="1"/>
  <c r="V4" i="1"/>
  <c r="V3" i="1"/>
</calcChain>
</file>

<file path=xl/sharedStrings.xml><?xml version="1.0" encoding="utf-8"?>
<sst xmlns="http://schemas.openxmlformats.org/spreadsheetml/2006/main" count="525" uniqueCount="424">
  <si>
    <t>Contract No</t>
  </si>
  <si>
    <t>Client Name</t>
  </si>
  <si>
    <t>Granted Date</t>
  </si>
  <si>
    <t>Ending Date</t>
  </si>
  <si>
    <t>EP Amount</t>
  </si>
  <si>
    <t>Period</t>
  </si>
  <si>
    <t>Due Rentals</t>
  </si>
  <si>
    <t>MANUALNO</t>
  </si>
  <si>
    <t>Gross Rental Arrears</t>
  </si>
  <si>
    <t>Net Rental Arrears</t>
  </si>
  <si>
    <t>Stock Outstanding</t>
  </si>
  <si>
    <t>Unearned Income</t>
  </si>
  <si>
    <t>FUTURE_INTEREST</t>
  </si>
  <si>
    <t>HOLT110000010</t>
  </si>
  <si>
    <t>Mr. L..SELVANADEN</t>
  </si>
  <si>
    <t>29-APR-11</t>
  </si>
  <si>
    <t>31-MAY-16</t>
  </si>
  <si>
    <t>LH/EP/00002/GV/07</t>
  </si>
  <si>
    <t>HOLT110000020</t>
  </si>
  <si>
    <t>Mr. G.A.K..SILVA</t>
  </si>
  <si>
    <t>30-APR-11</t>
  </si>
  <si>
    <t>31-MAY-13</t>
  </si>
  <si>
    <t>LH/EP/00001/GV/11</t>
  </si>
  <si>
    <t>HOLT110000030</t>
  </si>
  <si>
    <t>Mr. S.P..GEEKIYANAGE</t>
  </si>
  <si>
    <t>31-MAY-11</t>
  </si>
  <si>
    <t>31-MAY-12</t>
  </si>
  <si>
    <t>LH/EP/00003/GV/5</t>
  </si>
  <si>
    <t>HOLT110000040</t>
  </si>
  <si>
    <t>30-JUN-12</t>
  </si>
  <si>
    <t>LH/EP/00003/GV/6</t>
  </si>
  <si>
    <t>HOLT110000050</t>
  </si>
  <si>
    <t>Mr. H.K..KULASEKARA</t>
  </si>
  <si>
    <t>25-AUG-11</t>
  </si>
  <si>
    <t>25-AUG-16</t>
  </si>
  <si>
    <t>LH/EP/00005/TU/07</t>
  </si>
  <si>
    <t>HOLT110000060</t>
  </si>
  <si>
    <t>Mr. P.K.P..PERERA</t>
  </si>
  <si>
    <t>30-SEP-11</t>
  </si>
  <si>
    <t>30-SEP-16</t>
  </si>
  <si>
    <t>LH/EP/00007/TU/03</t>
  </si>
  <si>
    <t>HOLT110000070</t>
  </si>
  <si>
    <t>Mr. M.A..FARUK</t>
  </si>
  <si>
    <t>31-OCT-16</t>
  </si>
  <si>
    <t>LH/EP/00010/PC/09</t>
  </si>
  <si>
    <t>HOLT110000080</t>
  </si>
  <si>
    <t>Mr. P.S.B..PERERA</t>
  </si>
  <si>
    <t>15-NOV-11</t>
  </si>
  <si>
    <t>15-DEC-16</t>
  </si>
  <si>
    <t>LH/EP/00008/GL/10</t>
  </si>
  <si>
    <t>HOLT110000090</t>
  </si>
  <si>
    <t>Mr. H.D.N.I..JAYASEKARA</t>
  </si>
  <si>
    <t>09-DEC-11</t>
  </si>
  <si>
    <t>09-DEC-16</t>
  </si>
  <si>
    <t>LH/EP/00011/EP/15</t>
  </si>
  <si>
    <t>HOLT120000100</t>
  </si>
  <si>
    <t>Mr. R.M.C.N..Prasanna</t>
  </si>
  <si>
    <t>23-JAN-12</t>
  </si>
  <si>
    <t>23-JAN-17</t>
  </si>
  <si>
    <t>LH/EP/00013/GB/12</t>
  </si>
  <si>
    <t>HOLT120000110</t>
  </si>
  <si>
    <t>Mr. A.N.J..Mirenda</t>
  </si>
  <si>
    <t>29-JAN-12</t>
  </si>
  <si>
    <t>31-JAN-17</t>
  </si>
  <si>
    <t>LH/EP/00014/PG/64</t>
  </si>
  <si>
    <t>HOLT120000120</t>
  </si>
  <si>
    <t>Mrs. J.M.N..JAYASEKARA</t>
  </si>
  <si>
    <t>31-JAN-12</t>
  </si>
  <si>
    <t>31-JAN-15</t>
  </si>
  <si>
    <t>LH/EP/00012/GL/11</t>
  </si>
  <si>
    <t>HOLT120000130</t>
  </si>
  <si>
    <t>Mrs. A.U..Jayampathi</t>
  </si>
  <si>
    <t>08-FEB-12</t>
  </si>
  <si>
    <t>08-FEB-17</t>
  </si>
  <si>
    <t>LH/EP/00015/PG/40</t>
  </si>
  <si>
    <t>HOLT120000140</t>
  </si>
  <si>
    <t>Mr. D.N.T..Fernando</t>
  </si>
  <si>
    <t>17-FEB-12</t>
  </si>
  <si>
    <t>17-FEB-17</t>
  </si>
  <si>
    <t>LH/EP/00023/HC/19</t>
  </si>
  <si>
    <t>HOLT120000150</t>
  </si>
  <si>
    <t>Mrs. D.J.M.I.L..Kumari</t>
  </si>
  <si>
    <t>27-FEB-12</t>
  </si>
  <si>
    <t>27-FEB-17</t>
  </si>
  <si>
    <t>LH/EP/00019/HC/02</t>
  </si>
  <si>
    <t>HOLT120000160</t>
  </si>
  <si>
    <t>Mrs. K.S..Piyaseeli</t>
  </si>
  <si>
    <t>17-MAR-12</t>
  </si>
  <si>
    <t>17-MAR-17</t>
  </si>
  <si>
    <t>LH/EP/00024/PG/12</t>
  </si>
  <si>
    <t>HOLT120000170</t>
  </si>
  <si>
    <t>Mr. R.A.P..Fernando</t>
  </si>
  <si>
    <t>20-MAR-12</t>
  </si>
  <si>
    <t>20-MAR-17</t>
  </si>
  <si>
    <t>LH/EP/00021/PG/47</t>
  </si>
  <si>
    <t>HOLT120000180</t>
  </si>
  <si>
    <t>LH/EP/00021/PG/46</t>
  </si>
  <si>
    <t>HOLT120000190</t>
  </si>
  <si>
    <t>Mrs. P.A..Indrani</t>
  </si>
  <si>
    <t>LH/EP/00022/HC/03</t>
  </si>
  <si>
    <t>HOLT120000200</t>
  </si>
  <si>
    <t>Mr. M.M.C.K..Fernando</t>
  </si>
  <si>
    <t>25-MAR-12</t>
  </si>
  <si>
    <t>25-MAR-17</t>
  </si>
  <si>
    <t>LH/EP/00020/GB/04</t>
  </si>
  <si>
    <t>HOLT120000210</t>
  </si>
  <si>
    <t>Mr. H.S..Perera</t>
  </si>
  <si>
    <t>25-SEP-13</t>
  </si>
  <si>
    <t>LH/EP/00028/GB/15</t>
  </si>
  <si>
    <t>HOLT120000220</t>
  </si>
  <si>
    <t>Mr. R.M..PRIYANTHA</t>
  </si>
  <si>
    <t>LH/EP/00018/GL/04</t>
  </si>
  <si>
    <t>HOLT120000230</t>
  </si>
  <si>
    <t>Mr. M..WIMALADASA</t>
  </si>
  <si>
    <t>28-MAR-12</t>
  </si>
  <si>
    <t>31-MAR-17</t>
  </si>
  <si>
    <t>LH/EP/00029/EP/08</t>
  </si>
  <si>
    <t>HOLT120000240</t>
  </si>
  <si>
    <t>Mr. W.M.S.S..Thamel</t>
  </si>
  <si>
    <t>23-APR-12</t>
  </si>
  <si>
    <t>23-APR-17</t>
  </si>
  <si>
    <t>LH/EP/00017/PG/37</t>
  </si>
  <si>
    <t>HOLT120000250</t>
  </si>
  <si>
    <t>LH/EP/00017/PG/38</t>
  </si>
  <si>
    <t>HOLT120000260</t>
  </si>
  <si>
    <t>Mr. O.V.L..SAMANMALI</t>
  </si>
  <si>
    <t>24-APR-12</t>
  </si>
  <si>
    <t>24-APR-15</t>
  </si>
  <si>
    <t>LH/EP/00031/PG/09</t>
  </si>
  <si>
    <t>HOLT120000270</t>
  </si>
  <si>
    <t>Mr. M.I.S..FERNANDO</t>
  </si>
  <si>
    <t>27-APR-12</t>
  </si>
  <si>
    <t>27-APR-17</t>
  </si>
  <si>
    <t>LH/EP/00033/PG/41/R1</t>
  </si>
  <si>
    <t>HOLT120000280</t>
  </si>
  <si>
    <t>30-APR-12</t>
  </si>
  <si>
    <t>30-APR-17</t>
  </si>
  <si>
    <t>LH/EP/00032/PG/03</t>
  </si>
  <si>
    <t>HOLT120000290</t>
  </si>
  <si>
    <t>Mr. J.M.A.S.S..Jayasooriya</t>
  </si>
  <si>
    <t>08-MAY-12</t>
  </si>
  <si>
    <t>08-MAY-14</t>
  </si>
  <si>
    <t>LH/EP/00036/PG/56</t>
  </si>
  <si>
    <t>HOLT120000300</t>
  </si>
  <si>
    <t>Mr. K.D.D..Krishantha</t>
  </si>
  <si>
    <t>14-MAY-12</t>
  </si>
  <si>
    <t>14-NOV-14</t>
  </si>
  <si>
    <t>LH/EP/00034/HC/23</t>
  </si>
  <si>
    <t>HOLT120000310</t>
  </si>
  <si>
    <t>Mrs. N.A.L.C..Sithumini</t>
  </si>
  <si>
    <t>16-MAY-12</t>
  </si>
  <si>
    <t>16-MAY-15</t>
  </si>
  <si>
    <t>LH/EP/00030/PG/63</t>
  </si>
  <si>
    <t>HOLT120000320</t>
  </si>
  <si>
    <t>13-JUN-12</t>
  </si>
  <si>
    <t>13-JUL-17</t>
  </si>
  <si>
    <t>HOLT120000330</t>
  </si>
  <si>
    <t>Mr. K.H.N..Sanjeewa</t>
  </si>
  <si>
    <t>04-JUL-12</t>
  </si>
  <si>
    <t>04-JUL-15</t>
  </si>
  <si>
    <t>LH/EP/00040/HC/18</t>
  </si>
  <si>
    <t>HOLT120000340</t>
  </si>
  <si>
    <t>Mr. P.N.P..PEIRIS</t>
  </si>
  <si>
    <t>08-JUL-12</t>
  </si>
  <si>
    <t>08-JUL-19</t>
  </si>
  <si>
    <t>LH/EP/00042/EP/12</t>
  </si>
  <si>
    <t>HOLT120000350</t>
  </si>
  <si>
    <t>Mr. P.N..PERIES</t>
  </si>
  <si>
    <t>LH/EP/00041/EP/09</t>
  </si>
  <si>
    <t>HOLT120000360</t>
  </si>
  <si>
    <t>Mr. K.S..Chinthaka</t>
  </si>
  <si>
    <t>28-JUL-12</t>
  </si>
  <si>
    <t>31-JUL-15</t>
  </si>
  <si>
    <t>LH/EP/00047/PG/08</t>
  </si>
  <si>
    <t>HOLT120000370</t>
  </si>
  <si>
    <t>Mr. A.W.M.N..Alagakkonara</t>
  </si>
  <si>
    <t>31-JUL-12</t>
  </si>
  <si>
    <t>31-JUL-17</t>
  </si>
  <si>
    <t>LH/EP/00037/PG/39</t>
  </si>
  <si>
    <t>HOLT120000380</t>
  </si>
  <si>
    <t>Mrs. W.M.R..Rasadarie</t>
  </si>
  <si>
    <t>LH/EP/00038/PG/33</t>
  </si>
  <si>
    <t>HOLT130000940</t>
  </si>
  <si>
    <t>Mrs. B.L.C..Mendis</t>
  </si>
  <si>
    <t>23-FEB-13</t>
  </si>
  <si>
    <t>23-FEB-17</t>
  </si>
  <si>
    <t>HOLT130000960</t>
  </si>
  <si>
    <t>Mr. B.V.K.M..Prasanga</t>
  </si>
  <si>
    <t>13-MAR-13</t>
  </si>
  <si>
    <t>13-MAR-14</t>
  </si>
  <si>
    <t>HOLT130000980</t>
  </si>
  <si>
    <t>Mr. P.A..Nimaljith</t>
  </si>
  <si>
    <t>28-MAR-13</t>
  </si>
  <si>
    <t>31-MAR-20</t>
  </si>
  <si>
    <t>HOLT130000920</t>
  </si>
  <si>
    <t>Mr. R.M.K..Ranasinghe</t>
  </si>
  <si>
    <t>01-FEB-13</t>
  </si>
  <si>
    <t>01-FEB-20</t>
  </si>
  <si>
    <t>HOLT130000930</t>
  </si>
  <si>
    <t>Mr. C.B.P.S..Silva</t>
  </si>
  <si>
    <t>HOLT130000950</t>
  </si>
  <si>
    <t>Mrs. D..Asoka</t>
  </si>
  <si>
    <t>28-FEB-13</t>
  </si>
  <si>
    <t>28-FEB-15</t>
  </si>
  <si>
    <t>HOLT120000850</t>
  </si>
  <si>
    <t>Mr. R.A..Siril</t>
  </si>
  <si>
    <t>07-DEC-12</t>
  </si>
  <si>
    <t>07-DEC-16</t>
  </si>
  <si>
    <t>HOLT130000890</t>
  </si>
  <si>
    <t>Mr. W.A.H..Sanjaya</t>
  </si>
  <si>
    <t>29-JAN-13</t>
  </si>
  <si>
    <t>31-JAN-18</t>
  </si>
  <si>
    <t>HOLT130000900</t>
  </si>
  <si>
    <t>31-JAN-13</t>
  </si>
  <si>
    <t>31-JAN-20</t>
  </si>
  <si>
    <t>HOLT130000910</t>
  </si>
  <si>
    <t>Mrs. M.D.S..Ranjani</t>
  </si>
  <si>
    <t>HOLT120000590</t>
  </si>
  <si>
    <t>Mrs. N.S..Mudalige</t>
  </si>
  <si>
    <t>31-AUG-12</t>
  </si>
  <si>
    <t>30-SEP-15</t>
  </si>
  <si>
    <t>LH/EP/00067/ME/27</t>
  </si>
  <si>
    <t>HOLT120000600</t>
  </si>
  <si>
    <t>Mr. M.A.D..Kumara</t>
  </si>
  <si>
    <t>LH/EP/00068/ME/03</t>
  </si>
  <si>
    <t>HOLT120000610</t>
  </si>
  <si>
    <t>Mrs. V.R.D..Krishanthi</t>
  </si>
  <si>
    <t>30-SEP-19</t>
  </si>
  <si>
    <t>LH/EP/00069/GB/11</t>
  </si>
  <si>
    <t>HOLT120000620</t>
  </si>
  <si>
    <t>Mrs. D.A.P..Nilmini</t>
  </si>
  <si>
    <t>31-MAR-14</t>
  </si>
  <si>
    <t>LH/EP/00070/ME/11</t>
  </si>
  <si>
    <t>HOLT120000630</t>
  </si>
  <si>
    <t>Mr. M.A.S.D..Sirisena</t>
  </si>
  <si>
    <t>30-SEP-17</t>
  </si>
  <si>
    <t>LH/EP/00071/HC/15</t>
  </si>
  <si>
    <t>HOLT120000640</t>
  </si>
  <si>
    <t>Mrs. A.P.S..Rohini</t>
  </si>
  <si>
    <t>LH/EP/00072/PG/36</t>
  </si>
  <si>
    <t>HOLT120000650</t>
  </si>
  <si>
    <t>Mrs. M.A.D.R.M..Chandrani</t>
  </si>
  <si>
    <t>LH/EP/00073/HC/21</t>
  </si>
  <si>
    <t>HOLT120000660</t>
  </si>
  <si>
    <t>Mrs. S.D..Renuka</t>
  </si>
  <si>
    <t>LH/EP/00074/ME/32</t>
  </si>
  <si>
    <t>HOLT120000670</t>
  </si>
  <si>
    <t>Mrs. D.G.N..Priyadharshani</t>
  </si>
  <si>
    <t>LH/EP/00075/HC/01</t>
  </si>
  <si>
    <t>HOLT120000680</t>
  </si>
  <si>
    <t>Mr. D.G.J.R..Kumara</t>
  </si>
  <si>
    <t>30-SEP-14</t>
  </si>
  <si>
    <t>LH/EP/00065/GB/20</t>
  </si>
  <si>
    <t>HOLT120000690</t>
  </si>
  <si>
    <t>Mr. G.A.R.P..Keerthisiri</t>
  </si>
  <si>
    <t>04-SEP-12</t>
  </si>
  <si>
    <t>04-SEP-14</t>
  </si>
  <si>
    <t>LH/EP/00076/GB/02</t>
  </si>
  <si>
    <t>HOLT120000700</t>
  </si>
  <si>
    <t>Mr. G.V.C.S..Silva</t>
  </si>
  <si>
    <t>26-SEP-12</t>
  </si>
  <si>
    <t>26-SEP-19</t>
  </si>
  <si>
    <t>LH/EP/00079/GB/18</t>
  </si>
  <si>
    <t>HOLT120000710</t>
  </si>
  <si>
    <t>Mrs. W.M.S..Manel</t>
  </si>
  <si>
    <t>28-SEP-12</t>
  </si>
  <si>
    <t>LH/EP/00077/ME/24</t>
  </si>
  <si>
    <t>HOLT120000720</t>
  </si>
  <si>
    <t>Mr. P.D.S.S..GUNARATHNE</t>
  </si>
  <si>
    <t>30-SEP-12</t>
  </si>
  <si>
    <t>31-OCT-17</t>
  </si>
  <si>
    <t>LH/EP/00080/SC/10</t>
  </si>
  <si>
    <t>HOLT120000730</t>
  </si>
  <si>
    <t>Mrs. L.H.M..Soysa</t>
  </si>
  <si>
    <t>10-OCT-12</t>
  </si>
  <si>
    <t>10-OCT-14</t>
  </si>
  <si>
    <t>LH/EP/00078/ME/21</t>
  </si>
  <si>
    <t>HOLT120000740</t>
  </si>
  <si>
    <t>Mrs. A.M.U.M..Athauda</t>
  </si>
  <si>
    <t>12-OCT-12</t>
  </si>
  <si>
    <t>12-OCT-17</t>
  </si>
  <si>
    <t>LH/EP/00082/GP/03</t>
  </si>
  <si>
    <t>HOLT120000750</t>
  </si>
  <si>
    <t>Mrs. N.R..Thalib</t>
  </si>
  <si>
    <t>23-OCT-12</t>
  </si>
  <si>
    <t>23-OCT-17</t>
  </si>
  <si>
    <t>LH/EP/00083/GP/21</t>
  </si>
  <si>
    <t>HOLT120000820</t>
  </si>
  <si>
    <t>Mr. J.M.N.D..Jayalath</t>
  </si>
  <si>
    <t>23-NOV-12</t>
  </si>
  <si>
    <t>23-NOV-19</t>
  </si>
  <si>
    <t>LH/EP/00090/GP/15</t>
  </si>
  <si>
    <t>HOLT120000830</t>
  </si>
  <si>
    <t>Mr. K.H.N.C..Silva</t>
  </si>
  <si>
    <t>24-NOV-12</t>
  </si>
  <si>
    <t>24-NOV-15</t>
  </si>
  <si>
    <t>LH/EP/00091/GP/02</t>
  </si>
  <si>
    <t>HOLT120000840</t>
  </si>
  <si>
    <t>Mr. D.H..NIMALRATHNA</t>
  </si>
  <si>
    <t>26-NOV-12</t>
  </si>
  <si>
    <t>26-NOV-15</t>
  </si>
  <si>
    <t>LH/EP/00089/PG/02</t>
  </si>
  <si>
    <t>HOLT120000390</t>
  </si>
  <si>
    <t>Mr. W.K.D.S..Adikaram</t>
  </si>
  <si>
    <t>LH/EP/00039/PG/32</t>
  </si>
  <si>
    <t>HOLT120000400</t>
  </si>
  <si>
    <t>Mr. W.I.S..FERNANDO</t>
  </si>
  <si>
    <t>31-AUG-17</t>
  </si>
  <si>
    <t>LH/EP/00044/GL/02</t>
  </si>
  <si>
    <t>HOLT120000410</t>
  </si>
  <si>
    <t>Mrs. U.N.K..RODRIGO</t>
  </si>
  <si>
    <t>31-AUG-15</t>
  </si>
  <si>
    <t>HOLT120000420</t>
  </si>
  <si>
    <t>Mrs. W.C.T..Dasa</t>
  </si>
  <si>
    <t>LH/EP/00046/PG/01</t>
  </si>
  <si>
    <t>HOLT120000430</t>
  </si>
  <si>
    <t>Mr. H.D..Jayarathna</t>
  </si>
  <si>
    <t>31-AUG-19</t>
  </si>
  <si>
    <t>LH/EP/00048/GB/08</t>
  </si>
  <si>
    <t>HOLT120000440</t>
  </si>
  <si>
    <t>Mrs. S.K.S.R..KURERA</t>
  </si>
  <si>
    <t>HOLT120000450</t>
  </si>
  <si>
    <t>Mrs. B.A..Indrani</t>
  </si>
  <si>
    <t>31-AUG-13</t>
  </si>
  <si>
    <t>LH/EP/00051/EP/10</t>
  </si>
  <si>
    <t>HOLT120000460</t>
  </si>
  <si>
    <t>Mr. H.A.S..PUSHPAKUMARA</t>
  </si>
  <si>
    <t>LH/EP/00052/MC/03</t>
  </si>
  <si>
    <t>HOLT120000470</t>
  </si>
  <si>
    <t>Mrs. Y.K..Silva</t>
  </si>
  <si>
    <t>LH/EP/00053/GB/10</t>
  </si>
  <si>
    <t>HOLT120000480</t>
  </si>
  <si>
    <t>Mr. P.B.V.R..Dayarathne</t>
  </si>
  <si>
    <t>28-FEB-14</t>
  </si>
  <si>
    <t>LH/EP/00054/GB/19</t>
  </si>
  <si>
    <t>HOLT120000490</t>
  </si>
  <si>
    <t>Mr. S.A.L.D..Dissanayake</t>
  </si>
  <si>
    <t>LH/EP/00055/PG/69</t>
  </si>
  <si>
    <t>HOLT120000500</t>
  </si>
  <si>
    <t>Mrs. P.W..Mallika</t>
  </si>
  <si>
    <t>LH/EP/00056/PG/48</t>
  </si>
  <si>
    <t>HOLT120000510</t>
  </si>
  <si>
    <t>Mrs. T.H.C..Peiris</t>
  </si>
  <si>
    <t>LH/EP/00057/GB/09</t>
  </si>
  <si>
    <t>HOLT120000520</t>
  </si>
  <si>
    <t>Mr. M.G.J.S..Perera</t>
  </si>
  <si>
    <t>LH/EP/00058/GB/07</t>
  </si>
  <si>
    <t>HOLT120000530</t>
  </si>
  <si>
    <t>Mrs. E.P..Shalika</t>
  </si>
  <si>
    <t>LH/EP/00059/PG/35</t>
  </si>
  <si>
    <t>HOLT120000540</t>
  </si>
  <si>
    <t>Mrs. A.M.D.S..Amarathunga</t>
  </si>
  <si>
    <t>LH/EP/00060/PG/06</t>
  </si>
  <si>
    <t>HOLT120000550</t>
  </si>
  <si>
    <t>Mrs. M.D.P..Gunathilake</t>
  </si>
  <si>
    <t>LH/EP/00061/ME/01</t>
  </si>
  <si>
    <t>HOLT120000560</t>
  </si>
  <si>
    <t>HOLT120000570</t>
  </si>
  <si>
    <t>Mrs. A.A.N.P..Edirisinghe</t>
  </si>
  <si>
    <t>LH/EP/00063/PG/45</t>
  </si>
  <si>
    <t>HOLT120000580</t>
  </si>
  <si>
    <t>Mr. T..Hemasiri</t>
  </si>
  <si>
    <t>LH/EP/00064/GB/29</t>
  </si>
  <si>
    <t>HOLT120000760</t>
  </si>
  <si>
    <t>31-OCT-12</t>
  </si>
  <si>
    <t>31-OCT-19</t>
  </si>
  <si>
    <t>HOLT120000770</t>
  </si>
  <si>
    <t>HOLT120000780</t>
  </si>
  <si>
    <t>Mrs. H.A..Karunawathie</t>
  </si>
  <si>
    <t>30-NOV-14</t>
  </si>
  <si>
    <t>LH/EP/00084/PG/20</t>
  </si>
  <si>
    <t>HOLT120000790</t>
  </si>
  <si>
    <t>Mrs. A.T.N.P.D..Silva</t>
  </si>
  <si>
    <t>30-NOV-15</t>
  </si>
  <si>
    <t>LH/EP/00085/ME/23</t>
  </si>
  <si>
    <t>HOLT120000800</t>
  </si>
  <si>
    <t>Mrs. J.M.B..Bandara</t>
  </si>
  <si>
    <t>30-NOV-16</t>
  </si>
  <si>
    <t>LH/EP/00086/GB/42</t>
  </si>
  <si>
    <t>HOLT120000810</t>
  </si>
  <si>
    <t>Mr. E.G.I.N..Tharaka</t>
  </si>
  <si>
    <t>31-OCT-13</t>
  </si>
  <si>
    <t>LH/EP/00081/ME/04</t>
  </si>
  <si>
    <t>HOLT120000860</t>
  </si>
  <si>
    <t>Mr. M.I.S..Fernando</t>
  </si>
  <si>
    <t>14-DEC-12</t>
  </si>
  <si>
    <t>14-DEC-17</t>
  </si>
  <si>
    <t>HOLT130000870</t>
  </si>
  <si>
    <t>Mrs. H.K.R.M..PERERA</t>
  </si>
  <si>
    <t>04-JAN-13</t>
  </si>
  <si>
    <t>04-FEB-20</t>
  </si>
  <si>
    <t>HOLT130000880</t>
  </si>
  <si>
    <t>Miss. H.B.M.D..Hansika</t>
  </si>
  <si>
    <t>23-JAN-13</t>
  </si>
  <si>
    <t>23-JAN-16</t>
  </si>
  <si>
    <t>HOLT130000970</t>
  </si>
  <si>
    <t>Mr. D..KOTTAWATTA</t>
  </si>
  <si>
    <t>19-MAR-13</t>
  </si>
  <si>
    <t>19-MAR-14</t>
  </si>
  <si>
    <t>SELECT B.DLS_CONNO "Contract No", (E.CLM_CLTITLE ||' ' || E.CLM_INITIALS || '.' || E.CLM_NAME ) AS "Client Name",
    A.CON_DATE "Granted Date", A.CON_CONEXPDATE "Ending Date", A.CON_CONTAMT "EP Amount", A.CON_PERIOD "Period",    
    (SELECT NVL(MAX(D.DFC_REFNO),0) AS "Due" FROM GLINFO.TBLDUEFROMCLIENT D WHERE (D.DFC_CONNO = A.CON_NO) AND (D.DFC_DUTTYPE ='RNT')) "Due Rentals",
    (SELECT APPNO. APP_MANUALNO as "MANUALNO" FROM  CORPINFO.TBLAPPLICATION APPNO  WHERE appno.APP_APPNO = a.con_appno  )"MANUALNO",
    NVL((B.DLS_ARRCAP + B.DLS_ARRINT + B.DLS_ARRTAX),0) AS "Gross Rental Arrears" ,
    NVL((B.DLS_ARRCAP + B.DLS_ARRINT),0) AS "Net Rental Arrears" ,
    NVL(B.DLS_FUCAP ,0) AS "Stock Outstanding" ,   
    NVL(B.DLS_FUINT,0) AS "Unearned Income" ,   
    NVL(B.DLS_FUINT,0) AS FUTURE_INTEREST
    FROM    LEASEINFO.TBLCONTRACTS A,
            GLINFO.TBLDAILYSUMMARY B,
            CORPINFO.TBLCLIENTMAIN E
    WHERE   (A.CON_NO       = B.DLS_CONNO)
    AND     E.CLM_CODE      = A.CON_CLMCODE
    AND A.CON_PRDCODE = 'LT'</t>
  </si>
  <si>
    <t>Settled</t>
  </si>
  <si>
    <t>Rescheduled</t>
  </si>
  <si>
    <t>To be removed</t>
  </si>
  <si>
    <t>LH/EP/00098/GB/37</t>
  </si>
  <si>
    <t>LH/EP/0102/ME/33</t>
  </si>
  <si>
    <t>LH/EP/00100/SC/15</t>
  </si>
  <si>
    <t>LH/EP/00097/PL/01</t>
  </si>
  <si>
    <t>LH/EP/00093/GB/30</t>
  </si>
  <si>
    <t>LH/EP/00099/GP/01</t>
  </si>
  <si>
    <t>LH/EP/00087/ME/15</t>
  </si>
  <si>
    <t>LH/EP/00095/PL/04</t>
  </si>
  <si>
    <t>LH/EP/00094/SS/03</t>
  </si>
  <si>
    <t>LH/EP/00088/PG/42</t>
  </si>
  <si>
    <t>LH/EP/00092/ME/29</t>
  </si>
  <si>
    <t>LH/EP/00096/PL/08</t>
  </si>
  <si>
    <t>LH/EP/00101/PL/21</t>
  </si>
  <si>
    <t>System to be corrected</t>
  </si>
  <si>
    <t>LH/EP/00049/EP/03</t>
  </si>
  <si>
    <t>System data and Manual Data tally</t>
  </si>
  <si>
    <t>Over Payment</t>
  </si>
  <si>
    <t>Arrears</t>
  </si>
  <si>
    <t>Arrears / Excess</t>
  </si>
  <si>
    <t>Manual Date</t>
  </si>
  <si>
    <t>System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</si>
</sst>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scheme val="minor"/>
    </font>
    <font>
      <sz val="11"/>
      <name val="Dialog"/>
    </font>
    <font>
      <sz val="11"/>
      <color rgb="FFFF0000"/>
      <name val="Calibri"/>
      <family val="2"/>
      <scheme val="minor"/>
    </font>
    <font>
      <sz val="11"/>
      <color rgb="FFFF0000"/>
      <name val="Dialog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/>
    </xf>
    <xf numFmtId="4" fontId="0" fillId="0" borderId="0" xfId="0" applyNumberFormat="1"/>
    <xf numFmtId="4" fontId="1" fillId="0" borderId="0" xfId="0" applyNumberFormat="1" applyFont="1" applyAlignment="1">
      <alignment horizontal="right"/>
    </xf>
    <xf numFmtId="0" fontId="2" fillId="0" borderId="0" xfId="0" applyFont="1"/>
    <xf numFmtId="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2" fillId="0" borderId="0" xfId="0" applyNumberFormat="1" applyFont="1"/>
    <xf numFmtId="0" fontId="0" fillId="2" borderId="0" xfId="0" applyFill="1"/>
    <xf numFmtId="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4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3" borderId="0" xfId="0" applyFill="1"/>
    <xf numFmtId="4" fontId="1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right"/>
    </xf>
    <xf numFmtId="4" fontId="0" fillId="3" borderId="0" xfId="0" applyNumberFormat="1" applyFill="1"/>
    <xf numFmtId="0" fontId="0" fillId="3" borderId="0" xfId="0" applyFill="1" applyAlignment="1">
      <alignment horizontal="center"/>
    </xf>
    <xf numFmtId="4" fontId="0" fillId="4" borderId="0" xfId="0" applyNumberFormat="1" applyFill="1"/>
    <xf numFmtId="15" fontId="0" fillId="0" borderId="0" xfId="0" applyNumberFormat="1"/>
    <xf numFmtId="15" fontId="0" fillId="2" borderId="0" xfId="0" applyNumberFormat="1" applyFill="1"/>
    <xf numFmtId="15" fontId="2" fillId="0" borderId="0" xfId="0" applyNumberFormat="1" applyFont="1"/>
    <xf numFmtId="15" fontId="1" fillId="0" borderId="0" xfId="0" applyNumberFormat="1" applyFont="1" applyAlignment="1">
      <alignment horizontal="right"/>
    </xf>
    <xf numFmtId="15" fontId="0" fillId="3" borderId="0" xfId="0" applyNumberFormat="1" applyFill="1"/>
    <xf numFmtId="15" fontId="0" fillId="4" borderId="0" xfId="0" applyNumberFormat="1" applyFill="1"/>
    <xf numFmtId="15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nance/Finance%20Global/EP/March%2020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asantha.LUCKYINV\Downloads\real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dduwa 11"/>
      <sheetName val="Sheet5"/>
      <sheetName val="Rental Due"/>
      <sheetName val="Stock Depletion Sheet"/>
      <sheetName val="Sheet3"/>
      <sheetName val="EP Loan Portfolio"/>
      <sheetName val="Sheet4"/>
      <sheetName val="Stock Journal"/>
      <sheetName val="EP Collection Journal"/>
      <sheetName val="GL"/>
      <sheetName val="Database"/>
      <sheetName val="1"/>
      <sheetName val="2"/>
      <sheetName val="3"/>
      <sheetName val="EP00005"/>
      <sheetName val="EP00005m"/>
      <sheetName val="EP00007"/>
      <sheetName val="EP00007  "/>
      <sheetName val="EP00010"/>
      <sheetName val="EP00008"/>
      <sheetName val="EP00010 M"/>
      <sheetName val="EP00011 "/>
      <sheetName val="EP00011"/>
      <sheetName val="EP00012"/>
      <sheetName val="EP00013"/>
      <sheetName val="EP00014"/>
      <sheetName val="EP00015"/>
      <sheetName val="EP00018"/>
      <sheetName val="EP00022"/>
      <sheetName val="EP00016"/>
      <sheetName val="EP00019"/>
      <sheetName val="EP00023"/>
      <sheetName val="EP00026"/>
      <sheetName val="EP00023  "/>
      <sheetName val="EP00024"/>
      <sheetName val="EP00020"/>
      <sheetName val="EP00021"/>
      <sheetName val="EP00027"/>
      <sheetName val="EP00028"/>
      <sheetName val="EP00029"/>
      <sheetName val="EP00030"/>
      <sheetName val="EP00031"/>
      <sheetName val="EP00032"/>
      <sheetName val="EP00033"/>
      <sheetName val="33"/>
      <sheetName val="Sheet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A3" t="str">
            <v>LH/EP/00001/GV/11</v>
          </cell>
          <cell r="D3">
            <v>40634</v>
          </cell>
          <cell r="E3">
            <v>41364</v>
          </cell>
          <cell r="S3">
            <v>0</v>
          </cell>
          <cell r="X3">
            <v>0</v>
          </cell>
        </row>
        <row r="4">
          <cell r="A4" t="str">
            <v>LH/EP/00002/GV/07</v>
          </cell>
          <cell r="D4">
            <v>40634</v>
          </cell>
          <cell r="E4">
            <v>42459</v>
          </cell>
          <cell r="S4">
            <v>232918.03278688501</v>
          </cell>
          <cell r="X4">
            <v>631081.96721311496</v>
          </cell>
        </row>
        <row r="5">
          <cell r="A5" t="str">
            <v>LH/EP/00003/GV/5&amp;6</v>
          </cell>
          <cell r="D5">
            <v>40695</v>
          </cell>
          <cell r="E5">
            <v>41060</v>
          </cell>
          <cell r="S5">
            <v>-4.8717948611738393E-3</v>
          </cell>
          <cell r="X5">
            <v>4.8717948611738393E-3</v>
          </cell>
        </row>
        <row r="6">
          <cell r="A6" t="str">
            <v>LH/EP/00005/TU/07</v>
          </cell>
          <cell r="D6">
            <v>40785</v>
          </cell>
          <cell r="E6">
            <v>42610</v>
          </cell>
          <cell r="S6">
            <v>132728.15737704915</v>
          </cell>
          <cell r="X6">
            <v>311545.24262295087</v>
          </cell>
        </row>
        <row r="7">
          <cell r="A7" t="str">
            <v>LH/EP/00007/TU/03</v>
          </cell>
          <cell r="D7">
            <v>40816</v>
          </cell>
          <cell r="E7">
            <v>42641</v>
          </cell>
          <cell r="S7">
            <v>207402.28848084656</v>
          </cell>
          <cell r="X7">
            <v>397757.71151915344</v>
          </cell>
        </row>
        <row r="8">
          <cell r="A8" t="str">
            <v>LH/EP/00008/GL/10</v>
          </cell>
          <cell r="D8">
            <v>40877</v>
          </cell>
          <cell r="E8">
            <v>42702</v>
          </cell>
          <cell r="S8">
            <v>205881.007484348</v>
          </cell>
          <cell r="X8">
            <v>374618.99251565197</v>
          </cell>
        </row>
        <row r="9">
          <cell r="A9" t="str">
            <v>LH/EP/00010/PC/09</v>
          </cell>
          <cell r="D9">
            <v>40846</v>
          </cell>
          <cell r="E9">
            <v>42671</v>
          </cell>
          <cell r="S9">
            <v>359781.35245901637</v>
          </cell>
          <cell r="X9">
            <v>1530218.6475409837</v>
          </cell>
        </row>
        <row r="10">
          <cell r="A10" t="str">
            <v>LH/EP/00011/EP/15</v>
          </cell>
          <cell r="D10">
            <v>40907</v>
          </cell>
          <cell r="E10">
            <v>42732</v>
          </cell>
          <cell r="S10">
            <v>342623.66533305077</v>
          </cell>
          <cell r="X10">
            <v>607776.33466694923</v>
          </cell>
        </row>
        <row r="11">
          <cell r="A11" t="str">
            <v>LH/EP/00012/GL/11</v>
          </cell>
          <cell r="D11">
            <v>40938</v>
          </cell>
          <cell r="E11">
            <v>42033</v>
          </cell>
          <cell r="S11">
            <v>172645.87225256927</v>
          </cell>
          <cell r="X11">
            <v>676909.1277474307</v>
          </cell>
        </row>
        <row r="12">
          <cell r="A12" t="str">
            <v>LH/EP/00013/GB/12</v>
          </cell>
          <cell r="D12">
            <v>40938</v>
          </cell>
          <cell r="E12">
            <v>42763</v>
          </cell>
          <cell r="S12">
            <v>402014.57741827646</v>
          </cell>
          <cell r="X12">
            <v>740640.42258172354</v>
          </cell>
        </row>
        <row r="13">
          <cell r="A13" t="str">
            <v>LH/EP/00014/PG/64</v>
          </cell>
          <cell r="D13">
            <v>40938</v>
          </cell>
          <cell r="E13">
            <v>42763</v>
          </cell>
          <cell r="S13">
            <v>241045.08664559387</v>
          </cell>
          <cell r="X13">
            <v>444079.91335440613</v>
          </cell>
        </row>
        <row r="14">
          <cell r="A14" t="str">
            <v>LH/EP/00015/PG/40</v>
          </cell>
          <cell r="D14">
            <v>40949</v>
          </cell>
          <cell r="E14">
            <v>42774</v>
          </cell>
          <cell r="S14">
            <v>297903.18959772546</v>
          </cell>
          <cell r="X14">
            <v>535663.8104022746</v>
          </cell>
        </row>
        <row r="15">
          <cell r="A15" t="str">
            <v>LH/EP/00017/PG/37&amp;38</v>
          </cell>
          <cell r="D15">
            <v>41027</v>
          </cell>
          <cell r="E15">
            <v>42852</v>
          </cell>
          <cell r="S15">
            <v>488136.79019692441</v>
          </cell>
          <cell r="X15">
            <v>837151.20980307553</v>
          </cell>
        </row>
        <row r="16">
          <cell r="A16" t="str">
            <v>LH/EP/00018/GL/04</v>
          </cell>
          <cell r="D16">
            <v>40959</v>
          </cell>
          <cell r="E16">
            <v>42784</v>
          </cell>
          <cell r="S16">
            <v>515453.98102438892</v>
          </cell>
          <cell r="X16">
            <v>926826.01897561108</v>
          </cell>
        </row>
        <row r="17">
          <cell r="A17" t="str">
            <v>LH/EP/00019/HC/02R1</v>
          </cell>
          <cell r="D17">
            <v>41182</v>
          </cell>
          <cell r="E17">
            <v>41517</v>
          </cell>
          <cell r="S17">
            <v>14516.928472094791</v>
          </cell>
          <cell r="X17">
            <v>236593.07152790521</v>
          </cell>
        </row>
        <row r="18">
          <cell r="A18" t="str">
            <v>LH/EP/00020/GB/04</v>
          </cell>
          <cell r="D18">
            <v>40993</v>
          </cell>
          <cell r="E18">
            <v>42818</v>
          </cell>
          <cell r="S18">
            <v>308955.44894149748</v>
          </cell>
          <cell r="X18">
            <v>525294.55105850252</v>
          </cell>
        </row>
        <row r="19">
          <cell r="A19" t="str">
            <v>LH/EP/00021/PG/46&amp;47</v>
          </cell>
          <cell r="D19">
            <v>40988</v>
          </cell>
          <cell r="E19">
            <v>42813</v>
          </cell>
          <cell r="S19">
            <v>832621.38743524777</v>
          </cell>
          <cell r="X19">
            <v>1415672.6125647523</v>
          </cell>
        </row>
        <row r="20">
          <cell r="A20" t="str">
            <v>LH/EP/00023/HC/19R1</v>
          </cell>
          <cell r="D20">
            <v>41081</v>
          </cell>
          <cell r="E20">
            <v>42176</v>
          </cell>
          <cell r="S20">
            <v>267887.19538726105</v>
          </cell>
          <cell r="X20">
            <v>805212.80461273901</v>
          </cell>
        </row>
        <row r="21">
          <cell r="A21" t="str">
            <v>LH/EP/00024/PG/12</v>
          </cell>
          <cell r="D21">
            <v>40983</v>
          </cell>
          <cell r="E21">
            <v>42808</v>
          </cell>
          <cell r="S21">
            <v>-1.2702033272944391E-3</v>
          </cell>
          <cell r="X21">
            <v>1.2702033272944391E-3</v>
          </cell>
        </row>
        <row r="22">
          <cell r="A22" t="str">
            <v>LH/EP/00028/GB/15</v>
          </cell>
          <cell r="D22">
            <v>40993</v>
          </cell>
          <cell r="E22">
            <v>41540.5</v>
          </cell>
          <cell r="S22">
            <v>13750.57222630554</v>
          </cell>
          <cell r="X22">
            <v>216325.42777369445</v>
          </cell>
        </row>
        <row r="23">
          <cell r="A23" t="str">
            <v>LH/EP/00029/EP/08</v>
          </cell>
          <cell r="D23">
            <v>40993</v>
          </cell>
          <cell r="E23">
            <v>41601.333333333336</v>
          </cell>
          <cell r="S23">
            <v>558127</v>
          </cell>
          <cell r="X23">
            <v>1010300</v>
          </cell>
        </row>
        <row r="24">
          <cell r="A24" t="str">
            <v>LH/EP/00030/PG/63R1</v>
          </cell>
          <cell r="D24">
            <v>41070</v>
          </cell>
          <cell r="E24">
            <v>42895</v>
          </cell>
          <cell r="S24">
            <v>289674.79844485788</v>
          </cell>
          <cell r="X24">
            <v>445479.61225010391</v>
          </cell>
        </row>
        <row r="25">
          <cell r="A25" t="str">
            <v>LH/EP/00031/PG/09</v>
          </cell>
          <cell r="D25">
            <v>41019</v>
          </cell>
          <cell r="E25">
            <v>42114</v>
          </cell>
          <cell r="S25">
            <v>222854.39385232009</v>
          </cell>
          <cell r="X25">
            <v>786866.70614768006</v>
          </cell>
        </row>
        <row r="26">
          <cell r="A26" t="str">
            <v>LH/EP/00032/PG/03</v>
          </cell>
          <cell r="D26">
            <v>41014</v>
          </cell>
          <cell r="E26">
            <v>42839</v>
          </cell>
          <cell r="S26">
            <v>613628.73565603571</v>
          </cell>
          <cell r="X26">
            <v>1052363.2643439644</v>
          </cell>
        </row>
        <row r="27">
          <cell r="A27" t="str">
            <v>LH/EP/00033/PG/41/R1</v>
          </cell>
          <cell r="D27">
            <v>40996</v>
          </cell>
          <cell r="E27">
            <v>42821</v>
          </cell>
          <cell r="S27">
            <v>235142.70444770469</v>
          </cell>
          <cell r="X27">
            <v>403257.29555229528</v>
          </cell>
        </row>
        <row r="28">
          <cell r="A28" t="str">
            <v>LH/EP/00034/HC/23</v>
          </cell>
          <cell r="D28">
            <v>41001</v>
          </cell>
          <cell r="E28">
            <v>41913.5</v>
          </cell>
          <cell r="S28">
            <v>108642.54783289663</v>
          </cell>
          <cell r="X28">
            <v>465537.45216710336</v>
          </cell>
        </row>
        <row r="29">
          <cell r="A29" t="str">
            <v>LH/EP/00036/PG/56</v>
          </cell>
          <cell r="D29">
            <v>41033</v>
          </cell>
          <cell r="E29">
            <v>41763</v>
          </cell>
          <cell r="S29">
            <v>52005.488313291025</v>
          </cell>
          <cell r="X29">
            <v>301919.51168670895</v>
          </cell>
        </row>
        <row r="30">
          <cell r="A30" t="str">
            <v>LH/EP/00037/PG/39</v>
          </cell>
          <cell r="D30">
            <v>41083</v>
          </cell>
          <cell r="E30">
            <v>42908</v>
          </cell>
          <cell r="S30">
            <v>235149.50002083773</v>
          </cell>
          <cell r="X30">
            <v>361600.49997916224</v>
          </cell>
        </row>
        <row r="31">
          <cell r="A31" t="str">
            <v>LH/EP/00038/PG/33</v>
          </cell>
          <cell r="D31">
            <v>41052</v>
          </cell>
          <cell r="E31">
            <v>42877</v>
          </cell>
          <cell r="S31">
            <v>358884.43400030548</v>
          </cell>
          <cell r="X31">
            <v>516675.56599969452</v>
          </cell>
        </row>
        <row r="32">
          <cell r="A32" t="str">
            <v>LH/EP/00039/PG/32R1</v>
          </cell>
          <cell r="D32">
            <v>41141</v>
          </cell>
          <cell r="E32">
            <v>43593</v>
          </cell>
          <cell r="S32">
            <v>599814.46964004799</v>
          </cell>
          <cell r="X32">
            <v>593454.53035995201</v>
          </cell>
        </row>
        <row r="33">
          <cell r="A33" t="str">
            <v>LH/EP/00040/HC/18R1</v>
          </cell>
          <cell r="D33">
            <v>41185</v>
          </cell>
          <cell r="E33">
            <v>41520</v>
          </cell>
          <cell r="S33">
            <v>10601.689615661955</v>
          </cell>
          <cell r="X33">
            <v>147618.31038433805</v>
          </cell>
        </row>
        <row r="34">
          <cell r="A34" t="str">
            <v>LH/EP/00041/EP/09</v>
          </cell>
          <cell r="D34">
            <v>41075</v>
          </cell>
          <cell r="E34">
            <v>43630</v>
          </cell>
          <cell r="S34">
            <v>1268728.8657409241</v>
          </cell>
          <cell r="X34">
            <v>1294546.1342590759</v>
          </cell>
        </row>
        <row r="35">
          <cell r="A35" t="str">
            <v>LH/EP/00042/EP/12</v>
          </cell>
          <cell r="D35">
            <v>41075</v>
          </cell>
          <cell r="E35">
            <v>43630</v>
          </cell>
          <cell r="S35">
            <v>1257297.6749982922</v>
          </cell>
          <cell r="X35">
            <v>1282952.3250017078</v>
          </cell>
        </row>
        <row r="36">
          <cell r="A36" t="str">
            <v>LH/EP/00044/GL/02</v>
          </cell>
          <cell r="D36">
            <v>41101</v>
          </cell>
          <cell r="E36">
            <v>42926</v>
          </cell>
          <cell r="S36">
            <v>898057.41344291682</v>
          </cell>
          <cell r="X36">
            <v>1363318.5865570833</v>
          </cell>
        </row>
        <row r="37">
          <cell r="A37" t="str">
            <v>LH/EP/00045/PG/72</v>
          </cell>
          <cell r="D37">
            <v>41101</v>
          </cell>
          <cell r="E37">
            <v>42196</v>
          </cell>
          <cell r="S37">
            <v>190221.50393856416</v>
          </cell>
          <cell r="X37">
            <v>593993.4960614359</v>
          </cell>
        </row>
        <row r="38">
          <cell r="A38" t="str">
            <v>LH/EP/00046/PG/01</v>
          </cell>
          <cell r="D38">
            <v>41101</v>
          </cell>
          <cell r="E38">
            <v>44751</v>
          </cell>
          <cell r="S38">
            <v>1675137.3804671355</v>
          </cell>
          <cell r="X38">
            <v>1150700.6195328645</v>
          </cell>
        </row>
        <row r="39">
          <cell r="A39" t="str">
            <v>LH/EP/00047/PG/08</v>
          </cell>
          <cell r="D39">
            <v>41101</v>
          </cell>
          <cell r="E39">
            <v>42196</v>
          </cell>
          <cell r="S39">
            <v>129211.72810197782</v>
          </cell>
          <cell r="X39">
            <v>403525.27189802215</v>
          </cell>
        </row>
        <row r="40">
          <cell r="A40" t="str">
            <v>LH/EP/00048/GB/08</v>
          </cell>
          <cell r="D40">
            <v>41101</v>
          </cell>
          <cell r="E40">
            <v>43656</v>
          </cell>
          <cell r="S40">
            <v>376609.05016352917</v>
          </cell>
          <cell r="X40">
            <v>384302.94983647083</v>
          </cell>
        </row>
        <row r="41">
          <cell r="A41" t="str">
            <v>LH/EP/00049/EP/03</v>
          </cell>
          <cell r="D41">
            <v>41109</v>
          </cell>
          <cell r="E41">
            <v>42204</v>
          </cell>
          <cell r="S41">
            <v>27859.972169464814</v>
          </cell>
          <cell r="X41">
            <v>83748.027830535182</v>
          </cell>
        </row>
        <row r="42">
          <cell r="A42" t="str">
            <v>LH/EP/00051/EP/10R2</v>
          </cell>
          <cell r="D42">
            <v>41227</v>
          </cell>
          <cell r="E42">
            <v>41321</v>
          </cell>
          <cell r="S42">
            <v>-6.2701019487576559E-8</v>
          </cell>
          <cell r="X42">
            <v>6.2701019487576559E-8</v>
          </cell>
        </row>
        <row r="43">
          <cell r="A43" t="str">
            <v>LH/EP/00052/MC/03</v>
          </cell>
          <cell r="D43">
            <v>41109</v>
          </cell>
          <cell r="E43">
            <v>43664</v>
          </cell>
          <cell r="S43">
            <v>1682563.0518507338</v>
          </cell>
          <cell r="X43">
            <v>1690392.9481492662</v>
          </cell>
        </row>
        <row r="44">
          <cell r="A44" t="str">
            <v>LH/EP/00054/GB/19</v>
          </cell>
          <cell r="D44">
            <v>41109</v>
          </cell>
          <cell r="E44">
            <v>41656.5</v>
          </cell>
          <cell r="S44">
            <v>55490.193190405444</v>
          </cell>
          <cell r="X44">
            <v>366789.80680959456</v>
          </cell>
        </row>
        <row r="45">
          <cell r="A45" t="str">
            <v>LH/EP/00055/PG/69</v>
          </cell>
          <cell r="D45">
            <v>41109</v>
          </cell>
          <cell r="E45">
            <v>42934</v>
          </cell>
          <cell r="S45">
            <v>345887.05331875937</v>
          </cell>
          <cell r="X45">
            <v>536718.94668124057</v>
          </cell>
        </row>
        <row r="46">
          <cell r="A46" t="str">
            <v>LH/EP/00056/PG/48</v>
          </cell>
          <cell r="D46">
            <v>41113</v>
          </cell>
          <cell r="E46">
            <v>42938</v>
          </cell>
          <cell r="S46">
            <v>402734.50513642596</v>
          </cell>
          <cell r="X46">
            <v>592545.49486357404</v>
          </cell>
        </row>
        <row r="47">
          <cell r="A47" t="str">
            <v>LH/EP/00057/GB/09</v>
          </cell>
          <cell r="D47">
            <v>41121</v>
          </cell>
          <cell r="E47">
            <v>42216</v>
          </cell>
          <cell r="S47">
            <v>181831.98634863933</v>
          </cell>
          <cell r="X47">
            <v>528668.01365136064</v>
          </cell>
        </row>
        <row r="48">
          <cell r="A48" t="str">
            <v>LH/EP/00058/GB/07</v>
          </cell>
          <cell r="D48">
            <v>41115</v>
          </cell>
          <cell r="E48">
            <v>43670</v>
          </cell>
          <cell r="S48">
            <v>645804.45160878624</v>
          </cell>
          <cell r="X48">
            <v>648855.54839121376</v>
          </cell>
        </row>
        <row r="49">
          <cell r="A49" t="str">
            <v>LH/EP/00059/PG/35</v>
          </cell>
          <cell r="D49">
            <v>41121</v>
          </cell>
          <cell r="E49">
            <v>42946</v>
          </cell>
          <cell r="S49">
            <v>386574.62530650035</v>
          </cell>
          <cell r="X49">
            <v>568769.37469349965</v>
          </cell>
        </row>
        <row r="50">
          <cell r="A50" t="str">
            <v>LH/EP/00060/PG/06</v>
          </cell>
          <cell r="D50">
            <v>41117</v>
          </cell>
          <cell r="E50">
            <v>43672</v>
          </cell>
          <cell r="S50">
            <v>631494.10475852492</v>
          </cell>
          <cell r="X50">
            <v>634437.89524147508</v>
          </cell>
        </row>
        <row r="51">
          <cell r="A51" t="str">
            <v>LH/EP/00061/ME/01&amp;02</v>
          </cell>
          <cell r="D51">
            <v>41118</v>
          </cell>
          <cell r="E51">
            <v>43673</v>
          </cell>
          <cell r="S51">
            <v>1581589.9758801886</v>
          </cell>
          <cell r="X51">
            <v>1588978.0241198114</v>
          </cell>
        </row>
        <row r="52">
          <cell r="A52" t="str">
            <v>LH/EP/00063/PG/45R1</v>
          </cell>
          <cell r="D52">
            <v>41194</v>
          </cell>
          <cell r="E52">
            <v>43008</v>
          </cell>
          <cell r="S52">
            <v>433475.33942518831</v>
          </cell>
          <cell r="X52">
            <v>483660.66057481169</v>
          </cell>
        </row>
        <row r="53">
          <cell r="A53" t="str">
            <v>LH/EP/00064/GB/29</v>
          </cell>
          <cell r="D53">
            <v>41123</v>
          </cell>
          <cell r="E53">
            <v>41853</v>
          </cell>
          <cell r="S53">
            <v>97335.702396444816</v>
          </cell>
          <cell r="X53">
            <v>433064.2976035552</v>
          </cell>
        </row>
        <row r="54">
          <cell r="A54" t="str">
            <v>LH/EP/00065/GB/20</v>
          </cell>
          <cell r="D54">
            <v>41130</v>
          </cell>
          <cell r="E54">
            <v>41890</v>
          </cell>
          <cell r="S54">
            <v>90413.544141980572</v>
          </cell>
          <cell r="X54">
            <v>402331.45585801941</v>
          </cell>
        </row>
        <row r="55">
          <cell r="A55" t="str">
            <v>LH/EP/00067/ME/27</v>
          </cell>
          <cell r="D55">
            <v>41138</v>
          </cell>
          <cell r="E55">
            <v>42228</v>
          </cell>
          <cell r="S55">
            <v>193888.98250378363</v>
          </cell>
          <cell r="X55">
            <v>517800.01749621634</v>
          </cell>
        </row>
        <row r="56">
          <cell r="A56" t="str">
            <v>LH/EP/00068/ME/03</v>
          </cell>
          <cell r="D56">
            <v>41138</v>
          </cell>
          <cell r="E56">
            <v>42956</v>
          </cell>
          <cell r="S56">
            <v>489241.08790530078</v>
          </cell>
          <cell r="X56">
            <v>987045.91209469922</v>
          </cell>
        </row>
        <row r="57">
          <cell r="A57" t="str">
            <v>LH/EP/00069/GB/11</v>
          </cell>
          <cell r="D57">
            <v>41141</v>
          </cell>
          <cell r="E57">
            <v>43691</v>
          </cell>
          <cell r="S57">
            <v>417072.38726233941</v>
          </cell>
          <cell r="X57">
            <v>412679.61273766059</v>
          </cell>
        </row>
        <row r="58">
          <cell r="A58" t="str">
            <v>LH/EP/00070/ME/11</v>
          </cell>
          <cell r="D58">
            <v>41143</v>
          </cell>
          <cell r="E58">
            <v>41842</v>
          </cell>
          <cell r="S58">
            <v>72750.78543092699</v>
          </cell>
          <cell r="X58">
            <v>521227.214569073</v>
          </cell>
        </row>
        <row r="59">
          <cell r="A59" t="str">
            <v>LH/EP/00071/HC/15R1</v>
          </cell>
          <cell r="D59" t="str">
            <v>23/08/2012</v>
          </cell>
          <cell r="E59" t="str">
            <v>18/08/2017</v>
          </cell>
          <cell r="S59">
            <v>765468.35175745271</v>
          </cell>
          <cell r="X59">
            <v>966976.64824254729</v>
          </cell>
        </row>
        <row r="60">
          <cell r="A60" t="str">
            <v>LH/EP/00072/PG/36</v>
          </cell>
          <cell r="D60" t="str">
            <v>23/08/2012</v>
          </cell>
          <cell r="E60" t="str">
            <v>16/08/2017</v>
          </cell>
          <cell r="S60">
            <v>388375.71331510443</v>
          </cell>
          <cell r="X60">
            <v>500540.28668489557</v>
          </cell>
        </row>
        <row r="61">
          <cell r="A61" t="str">
            <v>LH/EP/00073/HC/21</v>
          </cell>
          <cell r="D61" t="str">
            <v>28/08/2012</v>
          </cell>
          <cell r="E61" t="str">
            <v>21/08/2017</v>
          </cell>
          <cell r="S61">
            <v>777045.22748231981</v>
          </cell>
          <cell r="X61">
            <v>1001475.7725176802</v>
          </cell>
        </row>
        <row r="62">
          <cell r="A62" t="str">
            <v>LH/EP/00074/ME/32</v>
          </cell>
          <cell r="D62">
            <v>41149</v>
          </cell>
          <cell r="E62">
            <v>43704</v>
          </cell>
          <cell r="S62">
            <v>1026515.5215488606</v>
          </cell>
          <cell r="X62">
            <v>1000314.4784511394</v>
          </cell>
        </row>
        <row r="63">
          <cell r="A63" t="str">
            <v>LH/EP/00075/HC/01</v>
          </cell>
          <cell r="D63">
            <v>41149</v>
          </cell>
          <cell r="E63">
            <v>43705</v>
          </cell>
          <cell r="S63">
            <v>1258967.8875547356</v>
          </cell>
          <cell r="X63">
            <v>1245534.1124452644</v>
          </cell>
        </row>
        <row r="64">
          <cell r="A64" t="str">
            <v>LH/EP/00076/GB/02</v>
          </cell>
          <cell r="D64">
            <v>41156</v>
          </cell>
          <cell r="E64">
            <v>41856</v>
          </cell>
          <cell r="S64">
            <v>45459.4481119345</v>
          </cell>
          <cell r="X64">
            <v>227390.5518880655</v>
          </cell>
        </row>
        <row r="65">
          <cell r="A65" t="str">
            <v>LH/EP/00077/ME/24</v>
          </cell>
          <cell r="D65">
            <v>41159</v>
          </cell>
          <cell r="E65">
            <v>42243</v>
          </cell>
          <cell r="S65">
            <v>272777.24979102169</v>
          </cell>
          <cell r="X65">
            <v>712816.75020897831</v>
          </cell>
        </row>
        <row r="66">
          <cell r="A66" t="str">
            <v>LH/EP/00078/ME/21</v>
          </cell>
          <cell r="D66">
            <v>41159</v>
          </cell>
          <cell r="E66">
            <v>41892</v>
          </cell>
          <cell r="S66">
            <v>171668.84943245118</v>
          </cell>
          <cell r="X66">
            <v>748671.15056754882</v>
          </cell>
        </row>
        <row r="67">
          <cell r="A67" t="str">
            <v>LH/EP/00079/GB/18</v>
          </cell>
          <cell r="D67">
            <v>41165</v>
          </cell>
          <cell r="E67">
            <v>43702</v>
          </cell>
          <cell r="S67">
            <v>772959.93930776231</v>
          </cell>
          <cell r="X67">
            <v>618794.06069223769</v>
          </cell>
        </row>
        <row r="68">
          <cell r="A68" t="str">
            <v>LH/EP/00080/SC/10</v>
          </cell>
          <cell r="D68">
            <v>41167</v>
          </cell>
          <cell r="E68" t="str">
            <v>15/09/2017</v>
          </cell>
          <cell r="S68">
            <v>663004.47244571801</v>
          </cell>
          <cell r="X68">
            <v>875185.52755428199</v>
          </cell>
        </row>
        <row r="69">
          <cell r="A69" t="str">
            <v>LH/EP/00081/ME/04</v>
          </cell>
          <cell r="D69">
            <v>41171</v>
          </cell>
          <cell r="E69">
            <v>41177</v>
          </cell>
          <cell r="S69">
            <v>2.9280164235387929E-3</v>
          </cell>
          <cell r="X69">
            <v>-2.9280164235387929E-3</v>
          </cell>
        </row>
        <row r="70">
          <cell r="A70" t="str">
            <v>LH/EP/00081/ME/04R1</v>
          </cell>
          <cell r="D70">
            <v>41298</v>
          </cell>
          <cell r="E70">
            <v>41542</v>
          </cell>
          <cell r="S70">
            <v>22303.92391126616</v>
          </cell>
          <cell r="X70">
            <v>318280.07608873385</v>
          </cell>
        </row>
        <row r="71">
          <cell r="A71" t="str">
            <v>LH/EP/00082/GP/03</v>
          </cell>
          <cell r="D71">
            <v>41186</v>
          </cell>
          <cell r="E71">
            <v>43728</v>
          </cell>
          <cell r="S71">
            <v>1528744.7333301581</v>
          </cell>
          <cell r="X71">
            <v>1199383.2666698419</v>
          </cell>
        </row>
        <row r="72">
          <cell r="A72" t="str">
            <v>LH/EP/00083/GP/21</v>
          </cell>
          <cell r="D72">
            <v>41192</v>
          </cell>
          <cell r="E72">
            <v>43003</v>
          </cell>
          <cell r="S72">
            <v>694541.67054025549</v>
          </cell>
          <cell r="X72">
            <v>1043718.3294597445</v>
          </cell>
        </row>
        <row r="73">
          <cell r="A73" t="str">
            <v>LH/EP/00084/PG/20</v>
          </cell>
          <cell r="D73">
            <v>41193</v>
          </cell>
          <cell r="E73">
            <v>41932</v>
          </cell>
          <cell r="S73">
            <v>165558.18436339762</v>
          </cell>
          <cell r="X73">
            <v>683551.81563660235</v>
          </cell>
        </row>
        <row r="74">
          <cell r="A74" t="str">
            <v>LH/EP/00085/ME/23</v>
          </cell>
          <cell r="D74">
            <v>41207</v>
          </cell>
          <cell r="E74">
            <v>42302</v>
          </cell>
          <cell r="S74">
            <v>246262.24496236068</v>
          </cell>
          <cell r="X74">
            <v>610515.75503763929</v>
          </cell>
        </row>
        <row r="75">
          <cell r="A75" t="str">
            <v>LH/EP/00086/GB/42</v>
          </cell>
          <cell r="D75">
            <v>41207</v>
          </cell>
          <cell r="E75">
            <v>42668</v>
          </cell>
          <cell r="S75">
            <v>351021.22679383395</v>
          </cell>
          <cell r="X75">
            <v>608781.77320616599</v>
          </cell>
        </row>
        <row r="76">
          <cell r="A76" t="str">
            <v>LH/EP/00087/ME/15</v>
          </cell>
          <cell r="D76">
            <v>41216</v>
          </cell>
          <cell r="E76">
            <v>42679</v>
          </cell>
          <cell r="S76">
            <v>449634.17000000004</v>
          </cell>
          <cell r="X76">
            <v>733349.83</v>
          </cell>
        </row>
        <row r="77">
          <cell r="A77" t="str">
            <v>LH/EP/00088/PG/42</v>
          </cell>
          <cell r="D77">
            <v>41216</v>
          </cell>
          <cell r="E77">
            <v>43033</v>
          </cell>
          <cell r="S77">
            <v>238966.90186737559</v>
          </cell>
          <cell r="X77">
            <v>314333.09813262441</v>
          </cell>
        </row>
        <row r="78">
          <cell r="A78" t="str">
            <v>LH/EP/00089/PG/02</v>
          </cell>
          <cell r="D78">
            <v>41216</v>
          </cell>
          <cell r="E78">
            <v>42302</v>
          </cell>
          <cell r="S78">
            <v>372977.87049398629</v>
          </cell>
          <cell r="X78">
            <v>907663.12950601371</v>
          </cell>
        </row>
        <row r="79">
          <cell r="A79" t="str">
            <v>LH/EP/00090/GP/15</v>
          </cell>
          <cell r="D79">
            <v>41220</v>
          </cell>
          <cell r="E79">
            <v>43763</v>
          </cell>
          <cell r="S79">
            <v>1377027.7867467951</v>
          </cell>
          <cell r="X79">
            <v>1085718.2132532049</v>
          </cell>
        </row>
        <row r="80">
          <cell r="A80" t="str">
            <v>LH/EP/00091/GP/02</v>
          </cell>
          <cell r="D80">
            <v>41235</v>
          </cell>
          <cell r="E80">
            <v>42302</v>
          </cell>
          <cell r="S80">
            <v>-3.6167429643683136E-3</v>
          </cell>
          <cell r="X80">
            <v>3.6167429643683136E-3</v>
          </cell>
        </row>
        <row r="81">
          <cell r="A81" t="str">
            <v>LH/EP/00092/ME/29</v>
          </cell>
          <cell r="D81">
            <v>41257</v>
          </cell>
          <cell r="E81">
            <v>43804</v>
          </cell>
          <cell r="S81">
            <v>950906.27957457327</v>
          </cell>
          <cell r="X81">
            <v>713076.72042542673</v>
          </cell>
        </row>
        <row r="82">
          <cell r="A82" t="str">
            <v>LH/EP/00093/GB/30</v>
          </cell>
          <cell r="D82">
            <v>41257</v>
          </cell>
          <cell r="E82">
            <v>43835</v>
          </cell>
          <cell r="S82">
            <v>1160677.7957525109</v>
          </cell>
          <cell r="X82">
            <v>857670.20424748911</v>
          </cell>
        </row>
        <row r="83">
          <cell r="A83" t="str">
            <v>LH/EP/00094/SS/03</v>
          </cell>
          <cell r="D83">
            <v>41277</v>
          </cell>
          <cell r="E83">
            <v>43824</v>
          </cell>
          <cell r="S83">
            <v>1125985.6457373076</v>
          </cell>
          <cell r="X83">
            <v>879655.35426269239</v>
          </cell>
        </row>
        <row r="84">
          <cell r="A84" t="str">
            <v>LH/EP/00095/PL/04</v>
          </cell>
          <cell r="D84">
            <v>41283</v>
          </cell>
          <cell r="E84">
            <v>43094</v>
          </cell>
          <cell r="S84">
            <v>2.7758544310927391E-3</v>
          </cell>
          <cell r="X84">
            <v>-2.7758544310927391E-3</v>
          </cell>
        </row>
        <row r="85">
          <cell r="A85" t="str">
            <v>LH/EP/00095/PL/04R1</v>
          </cell>
          <cell r="D85">
            <v>41339</v>
          </cell>
          <cell r="E85">
            <v>41511</v>
          </cell>
          <cell r="S85">
            <v>4164.5812819633184</v>
          </cell>
          <cell r="X85">
            <v>77995.418718036686</v>
          </cell>
        </row>
        <row r="86">
          <cell r="A86" t="str">
            <v>LH/EP/00096/PL/08</v>
          </cell>
          <cell r="D86">
            <v>41292</v>
          </cell>
          <cell r="E86">
            <v>42363</v>
          </cell>
          <cell r="S86">
            <v>418334.51355052181</v>
          </cell>
          <cell r="X86">
            <v>969810.48644947819</v>
          </cell>
        </row>
        <row r="87">
          <cell r="A87" t="str">
            <v>LH/EP/00097/PL/01</v>
          </cell>
          <cell r="D87">
            <v>41296</v>
          </cell>
          <cell r="E87">
            <v>43824</v>
          </cell>
          <cell r="S87">
            <v>1090608.4441219589</v>
          </cell>
          <cell r="X87">
            <v>834599.55587804108</v>
          </cell>
        </row>
        <row r="88">
          <cell r="A88" t="str">
            <v>LH/EP/00098/GB/37</v>
          </cell>
          <cell r="D88">
            <v>41298</v>
          </cell>
          <cell r="E88">
            <v>42760</v>
          </cell>
          <cell r="S88">
            <v>353268.11398508953</v>
          </cell>
          <cell r="X88">
            <v>558083.88601491041</v>
          </cell>
        </row>
        <row r="89">
          <cell r="A89" t="str">
            <v>LH/EP/00099/GP/01</v>
          </cell>
          <cell r="D89">
            <v>41305</v>
          </cell>
          <cell r="E89">
            <v>42029</v>
          </cell>
          <cell r="S89">
            <v>104504.66956336248</v>
          </cell>
          <cell r="X89">
            <v>420195.33043663751</v>
          </cell>
        </row>
        <row r="90">
          <cell r="A90" t="str">
            <v>LH/EP/00100/SC/15</v>
          </cell>
          <cell r="D90">
            <v>41319</v>
          </cell>
          <cell r="E90">
            <v>43855</v>
          </cell>
          <cell r="S90">
            <v>1391425.1082632632</v>
          </cell>
          <cell r="X90">
            <v>1049222.8917367368</v>
          </cell>
        </row>
        <row r="91">
          <cell r="A91" t="str">
            <v>LH/EP/00101/PL/21</v>
          </cell>
          <cell r="D91">
            <v>41339</v>
          </cell>
          <cell r="E91">
            <v>41695</v>
          </cell>
          <cell r="S91">
            <v>56619.685178334948</v>
          </cell>
          <cell r="X91">
            <v>462668.31482166506</v>
          </cell>
        </row>
        <row r="92">
          <cell r="A92" t="str">
            <v>LH/EP/0102/ME/33</v>
          </cell>
          <cell r="D92">
            <v>41346</v>
          </cell>
          <cell r="E92">
            <v>41695</v>
          </cell>
          <cell r="S92">
            <v>22940.75545149696</v>
          </cell>
        </row>
      </sheetData>
      <sheetData sheetId="8">
        <row r="3">
          <cell r="A3" t="str">
            <v>LH/EP/00001/GV/11</v>
          </cell>
          <cell r="G3">
            <v>715300</v>
          </cell>
          <cell r="I3">
            <v>24</v>
          </cell>
          <cell r="R3">
            <v>0</v>
          </cell>
        </row>
        <row r="4">
          <cell r="A4" t="str">
            <v>LH/EP/00002/GV/07</v>
          </cell>
          <cell r="G4">
            <v>800000</v>
          </cell>
          <cell r="I4">
            <v>60</v>
          </cell>
          <cell r="R4">
            <v>32000</v>
          </cell>
        </row>
        <row r="5">
          <cell r="A5" t="str">
            <v>LH/EP/00003/GV/5&amp;6</v>
          </cell>
          <cell r="G5">
            <v>590900</v>
          </cell>
          <cell r="I5">
            <v>12</v>
          </cell>
          <cell r="R5">
            <v>0</v>
          </cell>
        </row>
        <row r="6">
          <cell r="A6" t="str">
            <v>LH/EP/00005/TU/07</v>
          </cell>
          <cell r="G6">
            <v>370263</v>
          </cell>
          <cell r="I6">
            <v>60</v>
          </cell>
          <cell r="R6">
            <v>-80310</v>
          </cell>
        </row>
        <row r="7">
          <cell r="A7" t="str">
            <v>LH/EP/00007/TU/03</v>
          </cell>
          <cell r="G7">
            <v>492000</v>
          </cell>
          <cell r="I7">
            <v>60</v>
          </cell>
          <cell r="R7">
            <v>63320</v>
          </cell>
        </row>
        <row r="8">
          <cell r="A8" t="str">
            <v>LH/EP/00008/GL/10</v>
          </cell>
          <cell r="G8">
            <v>450000</v>
          </cell>
          <cell r="I8">
            <v>60</v>
          </cell>
          <cell r="R8">
            <v>34200</v>
          </cell>
        </row>
        <row r="9">
          <cell r="A9" t="str">
            <v>LH/EP/00010/PC/09</v>
          </cell>
          <cell r="G9">
            <v>1970875</v>
          </cell>
          <cell r="I9">
            <v>60</v>
          </cell>
          <cell r="R9">
            <v>45000</v>
          </cell>
        </row>
        <row r="10">
          <cell r="A10" t="str">
            <v>LH/EP/00011/EP/15</v>
          </cell>
          <cell r="G10">
            <v>720000</v>
          </cell>
          <cell r="I10">
            <v>60</v>
          </cell>
          <cell r="R10">
            <v>-11000</v>
          </cell>
        </row>
        <row r="11">
          <cell r="A11" t="str">
            <v>LH/EP/00012/GL/11</v>
          </cell>
          <cell r="G11">
            <v>1004400</v>
          </cell>
          <cell r="I11">
            <v>36</v>
          </cell>
          <cell r="R11">
            <v>296170</v>
          </cell>
        </row>
        <row r="12">
          <cell r="A12" t="str">
            <v>LH/EP/00013/GB/12</v>
          </cell>
          <cell r="G12">
            <v>870600</v>
          </cell>
          <cell r="I12">
            <v>60</v>
          </cell>
          <cell r="R12">
            <v>50588</v>
          </cell>
        </row>
        <row r="13">
          <cell r="A13" t="str">
            <v>LH/EP/00014/PG/64</v>
          </cell>
          <cell r="G13">
            <v>522000</v>
          </cell>
          <cell r="I13">
            <v>60</v>
          </cell>
          <cell r="R13">
            <v>-920</v>
          </cell>
        </row>
        <row r="14">
          <cell r="A14" t="str">
            <v>LH/EP/00015/PG/40</v>
          </cell>
          <cell r="G14">
            <v>621300</v>
          </cell>
          <cell r="I14">
            <v>60</v>
          </cell>
          <cell r="R14">
            <v>-6292</v>
          </cell>
        </row>
        <row r="15">
          <cell r="A15" t="str">
            <v>LH/EP/00017/PG/37&amp;38</v>
          </cell>
          <cell r="G15">
            <v>946640</v>
          </cell>
          <cell r="I15">
            <v>60</v>
          </cell>
          <cell r="R15">
            <v>99888</v>
          </cell>
        </row>
        <row r="16">
          <cell r="A16" t="str">
            <v>LH/EP/00018/GL/04</v>
          </cell>
          <cell r="G16">
            <v>1075000</v>
          </cell>
          <cell r="I16">
            <v>60</v>
          </cell>
          <cell r="R16">
            <v>180615</v>
          </cell>
        </row>
        <row r="17">
          <cell r="A17" t="str">
            <v>LH/EP/00019/HC/02R1</v>
          </cell>
          <cell r="G17">
            <v>530515.44999999995</v>
          </cell>
          <cell r="I17">
            <v>12</v>
          </cell>
          <cell r="R17">
            <v>44554</v>
          </cell>
        </row>
        <row r="18">
          <cell r="A18" t="str">
            <v>LH/EP/00020/GB/04</v>
          </cell>
          <cell r="G18">
            <v>600000</v>
          </cell>
          <cell r="I18">
            <v>60</v>
          </cell>
          <cell r="R18">
            <v>-2250</v>
          </cell>
        </row>
        <row r="19">
          <cell r="A19" t="str">
            <v>LH/EP/00021/PG/46&amp;47</v>
          </cell>
          <cell r="G19">
            <v>1617000</v>
          </cell>
          <cell r="I19">
            <v>60</v>
          </cell>
          <cell r="R19">
            <v>95193</v>
          </cell>
        </row>
        <row r="20">
          <cell r="A20" t="str">
            <v>LH/EP/00023/HC/19R1</v>
          </cell>
          <cell r="G20">
            <v>961466.15</v>
          </cell>
          <cell r="I20">
            <v>36</v>
          </cell>
          <cell r="R20">
            <v>-4300</v>
          </cell>
        </row>
        <row r="21">
          <cell r="A21" t="str">
            <v>LH/EP/00024/PG/12</v>
          </cell>
          <cell r="G21">
            <v>720000</v>
          </cell>
          <cell r="I21">
            <v>60</v>
          </cell>
          <cell r="R21">
            <v>0</v>
          </cell>
        </row>
        <row r="22">
          <cell r="A22" t="str">
            <v>LH/EP/00028/GB/15</v>
          </cell>
          <cell r="G22">
            <v>684500</v>
          </cell>
          <cell r="I22">
            <v>18</v>
          </cell>
          <cell r="R22">
            <v>-8025</v>
          </cell>
        </row>
        <row r="23">
          <cell r="A23" t="str">
            <v>LH/EP/00029/EP/08</v>
          </cell>
          <cell r="G23">
            <v>1042800</v>
          </cell>
          <cell r="I23">
            <v>20</v>
          </cell>
          <cell r="R23">
            <v>0</v>
          </cell>
        </row>
        <row r="24">
          <cell r="A24" t="str">
            <v>LH/EP/00030/PG/63R1</v>
          </cell>
          <cell r="G24">
            <v>490107.85309923848</v>
          </cell>
          <cell r="I24">
            <v>60</v>
          </cell>
          <cell r="R24">
            <v>33831.882138992245</v>
          </cell>
        </row>
        <row r="25">
          <cell r="A25" t="str">
            <v>LH/EP/00031/PG/09</v>
          </cell>
          <cell r="G25">
            <v>1055460</v>
          </cell>
          <cell r="I25">
            <v>36</v>
          </cell>
          <cell r="R25">
            <v>86332</v>
          </cell>
        </row>
        <row r="26">
          <cell r="A26" t="str">
            <v>LH/EP/00032/PG/03</v>
          </cell>
          <cell r="G26">
            <v>1190000</v>
          </cell>
          <cell r="I26">
            <v>60</v>
          </cell>
          <cell r="R26">
            <v>-338</v>
          </cell>
        </row>
        <row r="27">
          <cell r="A27" t="str">
            <v>LH/EP/00033/PG/41/R1</v>
          </cell>
          <cell r="G27">
            <v>456000</v>
          </cell>
          <cell r="I27">
            <v>60</v>
          </cell>
          <cell r="R27">
            <v>0</v>
          </cell>
        </row>
        <row r="28">
          <cell r="A28" t="str">
            <v>LH/EP/00034/HC/23</v>
          </cell>
          <cell r="G28">
            <v>659327</v>
          </cell>
          <cell r="I28">
            <v>30</v>
          </cell>
          <cell r="R28">
            <v>-6830</v>
          </cell>
        </row>
        <row r="29">
          <cell r="A29" t="str">
            <v>LH/EP/00036/PG/56</v>
          </cell>
          <cell r="G29">
            <v>495000</v>
          </cell>
          <cell r="I29">
            <v>24</v>
          </cell>
          <cell r="R29">
            <v>0</v>
          </cell>
        </row>
        <row r="30">
          <cell r="A30" t="str">
            <v>LH/EP/00037/PG/39</v>
          </cell>
          <cell r="G30">
            <v>397824</v>
          </cell>
          <cell r="I30">
            <v>60</v>
          </cell>
          <cell r="R30">
            <v>95350</v>
          </cell>
        </row>
        <row r="31">
          <cell r="A31" t="str">
            <v>LH/EP/00038/PG/33</v>
          </cell>
          <cell r="G31">
            <v>550620</v>
          </cell>
          <cell r="I31">
            <v>60</v>
          </cell>
          <cell r="R31">
            <v>70680</v>
          </cell>
        </row>
        <row r="32">
          <cell r="A32" t="str">
            <v>LH/EP/00039/PG/32R1</v>
          </cell>
          <cell r="G32">
            <v>614046.67000000004</v>
          </cell>
          <cell r="I32">
            <v>84</v>
          </cell>
          <cell r="R32">
            <v>60979</v>
          </cell>
        </row>
        <row r="33">
          <cell r="A33" t="str">
            <v>LH/EP/00040/HC/18R1</v>
          </cell>
          <cell r="G33">
            <v>278557.77</v>
          </cell>
          <cell r="I33">
            <v>12</v>
          </cell>
          <cell r="R33">
            <v>5220</v>
          </cell>
        </row>
        <row r="34">
          <cell r="A34" t="str">
            <v>LH/EP/00041/EP/09</v>
          </cell>
          <cell r="G34">
            <v>1354175</v>
          </cell>
          <cell r="I34">
            <v>84</v>
          </cell>
          <cell r="R34">
            <v>33993</v>
          </cell>
        </row>
        <row r="35">
          <cell r="A35" t="str">
            <v>LH/EP/00042/EP/12</v>
          </cell>
          <cell r="G35">
            <v>1342050</v>
          </cell>
          <cell r="I35">
            <v>84</v>
          </cell>
          <cell r="R35">
            <v>32830</v>
          </cell>
        </row>
        <row r="36">
          <cell r="A36" t="str">
            <v>LH/EP/00044/GL/02</v>
          </cell>
          <cell r="G36">
            <v>1470000</v>
          </cell>
          <cell r="I36">
            <v>60</v>
          </cell>
          <cell r="R36">
            <v>92904</v>
          </cell>
        </row>
        <row r="37">
          <cell r="A37" t="str">
            <v>LH/EP/00045/PG/72</v>
          </cell>
          <cell r="G37">
            <v>728640</v>
          </cell>
          <cell r="I37">
            <v>36</v>
          </cell>
          <cell r="R37">
            <v>0</v>
          </cell>
        </row>
        <row r="38">
          <cell r="A38" t="str">
            <v>LH/EP/00046/PG/01</v>
          </cell>
          <cell r="G38">
            <v>1175000</v>
          </cell>
          <cell r="I38">
            <v>120</v>
          </cell>
          <cell r="R38">
            <v>129122</v>
          </cell>
        </row>
        <row r="39">
          <cell r="A39" t="str">
            <v>LH/EP/00047/PG/08</v>
          </cell>
          <cell r="G39">
            <v>495000</v>
          </cell>
          <cell r="I39">
            <v>36</v>
          </cell>
          <cell r="R39">
            <v>19731</v>
          </cell>
        </row>
        <row r="40">
          <cell r="A40" t="str">
            <v>LH/EP/00048/GB/08</v>
          </cell>
          <cell r="G40">
            <v>400000</v>
          </cell>
          <cell r="I40">
            <v>84</v>
          </cell>
          <cell r="R40">
            <v>25064</v>
          </cell>
        </row>
        <row r="41">
          <cell r="A41" t="str">
            <v>LH/EP/00049/EP/03</v>
          </cell>
          <cell r="G41">
            <v>100000</v>
          </cell>
          <cell r="I41">
            <v>36</v>
          </cell>
          <cell r="R41">
            <v>-112</v>
          </cell>
        </row>
        <row r="42">
          <cell r="A42" t="str">
            <v>LH/EP/00051/EP/10R2</v>
          </cell>
          <cell r="G42">
            <v>319932.71000000002</v>
          </cell>
          <cell r="I42">
            <v>3</v>
          </cell>
          <cell r="R42">
            <v>6.8212102632969618E-13</v>
          </cell>
        </row>
        <row r="43">
          <cell r="A43" t="str">
            <v>LH/EP/00052/MC/03</v>
          </cell>
          <cell r="G43">
            <v>1758500</v>
          </cell>
          <cell r="I43">
            <v>84</v>
          </cell>
          <cell r="R43">
            <v>-11238</v>
          </cell>
        </row>
        <row r="44">
          <cell r="A44" t="str">
            <v>LH/EP/00054/GB/19</v>
          </cell>
          <cell r="G44">
            <v>598500</v>
          </cell>
          <cell r="I44">
            <v>18</v>
          </cell>
          <cell r="R44">
            <v>211134</v>
          </cell>
        </row>
        <row r="45">
          <cell r="A45" t="str">
            <v>LH/EP/00055/PG/69</v>
          </cell>
          <cell r="G45">
            <v>585000</v>
          </cell>
          <cell r="I45">
            <v>60</v>
          </cell>
          <cell r="R45">
            <v>45254</v>
          </cell>
        </row>
        <row r="46">
          <cell r="A46" t="str">
            <v>LH/EP/00056/PG/48</v>
          </cell>
          <cell r="G46">
            <v>638000</v>
          </cell>
          <cell r="I46">
            <v>60</v>
          </cell>
          <cell r="R46">
            <v>51120</v>
          </cell>
        </row>
        <row r="47">
          <cell r="A47" t="str">
            <v>LH/EP/00057/GB/09</v>
          </cell>
          <cell r="G47">
            <v>630000</v>
          </cell>
          <cell r="I47">
            <v>36</v>
          </cell>
          <cell r="R47">
            <v>24300</v>
          </cell>
        </row>
        <row r="48">
          <cell r="A48" t="str">
            <v>LH/EP/00058/GB/07</v>
          </cell>
          <cell r="G48">
            <v>675000</v>
          </cell>
          <cell r="I48">
            <v>84</v>
          </cell>
          <cell r="R48">
            <v>92780</v>
          </cell>
        </row>
        <row r="49">
          <cell r="A49" t="str">
            <v>LH/EP/00059/PG/35</v>
          </cell>
          <cell r="G49">
            <v>612400</v>
          </cell>
          <cell r="I49">
            <v>60</v>
          </cell>
          <cell r="R49">
            <v>6976</v>
          </cell>
        </row>
        <row r="50">
          <cell r="A50" t="str">
            <v>LH/EP/00060/PG/06</v>
          </cell>
          <cell r="G50">
            <v>660000</v>
          </cell>
          <cell r="I50">
            <v>84</v>
          </cell>
          <cell r="R50">
            <v>16657</v>
          </cell>
        </row>
        <row r="51">
          <cell r="A51" t="str">
            <v>LH/EP/00061/ME/01&amp;02</v>
          </cell>
          <cell r="G51">
            <v>1653000</v>
          </cell>
          <cell r="I51">
            <v>84</v>
          </cell>
          <cell r="R51">
            <v>-170</v>
          </cell>
        </row>
        <row r="52">
          <cell r="A52" t="str">
            <v>LH/EP/00063/PG/45R1</v>
          </cell>
          <cell r="G52">
            <v>856000</v>
          </cell>
          <cell r="I52">
            <v>60</v>
          </cell>
          <cell r="R52">
            <v>17930</v>
          </cell>
        </row>
        <row r="53">
          <cell r="A53" t="str">
            <v>LH/EP/00064/GB/29</v>
          </cell>
          <cell r="G53">
            <v>567249.99999999686</v>
          </cell>
          <cell r="I53">
            <v>24</v>
          </cell>
          <cell r="R53">
            <v>0</v>
          </cell>
        </row>
        <row r="54">
          <cell r="A54" t="str">
            <v>LH/EP/00065/GB/20</v>
          </cell>
          <cell r="G54">
            <v>527000</v>
          </cell>
          <cell r="I54">
            <v>24</v>
          </cell>
          <cell r="R54">
            <v>28985</v>
          </cell>
        </row>
        <row r="55">
          <cell r="A55" t="str">
            <v>LH/EP/00067/ME/27</v>
          </cell>
          <cell r="G55">
            <v>600000</v>
          </cell>
          <cell r="I55">
            <v>36</v>
          </cell>
          <cell r="R55">
            <v>-128213</v>
          </cell>
        </row>
        <row r="56">
          <cell r="A56" t="str">
            <v>LH/EP/00068/ME/03</v>
          </cell>
          <cell r="G56">
            <v>1087000</v>
          </cell>
          <cell r="I56">
            <v>48</v>
          </cell>
          <cell r="R56">
            <v>0</v>
          </cell>
        </row>
        <row r="57">
          <cell r="A57" t="str">
            <v>LH/EP/00069/GB/11</v>
          </cell>
          <cell r="G57">
            <v>427000</v>
          </cell>
          <cell r="I57">
            <v>84</v>
          </cell>
          <cell r="R57">
            <v>132</v>
          </cell>
        </row>
        <row r="58">
          <cell r="A58" t="str">
            <v>LH/EP/00070/ME/11</v>
          </cell>
          <cell r="G58">
            <v>792480.00000000047</v>
          </cell>
          <cell r="I58">
            <v>18</v>
          </cell>
          <cell r="R58">
            <v>-12</v>
          </cell>
        </row>
        <row r="59">
          <cell r="A59" t="str">
            <v>LH/EP/00071/HC/15R1</v>
          </cell>
          <cell r="G59">
            <v>1007961.4099999999</v>
          </cell>
          <cell r="I59">
            <v>60</v>
          </cell>
          <cell r="R59">
            <v>29495</v>
          </cell>
        </row>
        <row r="60">
          <cell r="A60" t="str">
            <v>LH/EP/00072/PG/36</v>
          </cell>
          <cell r="G60">
            <v>531040.00000000326</v>
          </cell>
          <cell r="I60">
            <v>60</v>
          </cell>
          <cell r="R60">
            <v>-50096</v>
          </cell>
        </row>
        <row r="61">
          <cell r="A61" t="str">
            <v>LH/EP/00073/HC/21</v>
          </cell>
          <cell r="G61">
            <v>1062500.0000000075</v>
          </cell>
          <cell r="I61">
            <v>60</v>
          </cell>
          <cell r="R61">
            <v>-101</v>
          </cell>
        </row>
        <row r="62">
          <cell r="A62" t="str">
            <v>LH/EP/00074/ME/32</v>
          </cell>
          <cell r="G62">
            <v>1029600.0000000155</v>
          </cell>
          <cell r="I62">
            <v>84</v>
          </cell>
          <cell r="R62">
            <v>-2090</v>
          </cell>
        </row>
        <row r="63">
          <cell r="A63" t="str">
            <v>LH/EP/00075/HC/01</v>
          </cell>
          <cell r="G63">
            <v>1288750</v>
          </cell>
          <cell r="I63">
            <v>84</v>
          </cell>
          <cell r="R63">
            <v>32502</v>
          </cell>
        </row>
        <row r="64">
          <cell r="A64" t="str">
            <v>LH/EP/00076/GB/02</v>
          </cell>
          <cell r="G64">
            <v>300000</v>
          </cell>
          <cell r="I64">
            <v>24</v>
          </cell>
          <cell r="R64">
            <v>0</v>
          </cell>
        </row>
        <row r="65">
          <cell r="A65" t="str">
            <v>LH/EP/00077/ME/24</v>
          </cell>
          <cell r="G65">
            <v>825000</v>
          </cell>
          <cell r="I65">
            <v>36</v>
          </cell>
          <cell r="R65">
            <v>9902</v>
          </cell>
        </row>
        <row r="66">
          <cell r="A66" t="str">
            <v>LH/EP/00078/ME/21</v>
          </cell>
          <cell r="G66">
            <v>938160</v>
          </cell>
          <cell r="I66">
            <v>24</v>
          </cell>
          <cell r="R66">
            <v>-120</v>
          </cell>
        </row>
        <row r="67">
          <cell r="A67" t="str">
            <v>LH/EP/00079/GB/18</v>
          </cell>
          <cell r="G67">
            <v>633750</v>
          </cell>
          <cell r="I67">
            <v>84</v>
          </cell>
          <cell r="R67">
            <v>53058</v>
          </cell>
        </row>
        <row r="68">
          <cell r="A68" t="str">
            <v>LH/EP/00080/SC/10</v>
          </cell>
          <cell r="G68">
            <v>921375</v>
          </cell>
          <cell r="I68">
            <v>60</v>
          </cell>
          <cell r="R68">
            <v>45910</v>
          </cell>
        </row>
        <row r="69">
          <cell r="A69" t="str">
            <v>LH/EP/00081/ME/04</v>
          </cell>
          <cell r="G69">
            <v>805000</v>
          </cell>
          <cell r="I69">
            <v>12</v>
          </cell>
          <cell r="R69">
            <v>0</v>
          </cell>
        </row>
        <row r="70">
          <cell r="A70" t="str">
            <v>LH/EP/00081/ME/04R1</v>
          </cell>
          <cell r="G70">
            <v>454112</v>
          </cell>
          <cell r="I70">
            <v>8</v>
          </cell>
          <cell r="R70">
            <v>-113472</v>
          </cell>
        </row>
        <row r="71">
          <cell r="A71" t="str">
            <v>LH/EP/00082/GP/03</v>
          </cell>
          <cell r="G71">
            <v>1227750</v>
          </cell>
          <cell r="I71">
            <v>84</v>
          </cell>
          <cell r="R71">
            <v>34856</v>
          </cell>
        </row>
        <row r="72">
          <cell r="A72" t="str">
            <v>LH/EP/00083/GP/21</v>
          </cell>
          <cell r="G72">
            <v>1103650</v>
          </cell>
          <cell r="I72">
            <v>60</v>
          </cell>
          <cell r="R72">
            <v>-40</v>
          </cell>
        </row>
        <row r="73">
          <cell r="A73" t="str">
            <v>LH/EP/00084/PG/20</v>
          </cell>
          <cell r="G73">
            <v>820000</v>
          </cell>
          <cell r="I73">
            <v>24</v>
          </cell>
          <cell r="R73">
            <v>-450</v>
          </cell>
        </row>
        <row r="74">
          <cell r="A74" t="str">
            <v>LH/EP/00085/ME/23</v>
          </cell>
          <cell r="G74">
            <v>675000</v>
          </cell>
          <cell r="I74">
            <v>36</v>
          </cell>
          <cell r="R74">
            <v>-1810</v>
          </cell>
        </row>
        <row r="75">
          <cell r="A75" t="str">
            <v>LH/EP/00086/GB/42</v>
          </cell>
          <cell r="G75">
            <v>648550</v>
          </cell>
          <cell r="I75">
            <v>48</v>
          </cell>
          <cell r="R75">
            <v>-245</v>
          </cell>
        </row>
        <row r="76">
          <cell r="A76" t="str">
            <v>LH/EP/00087/ME/15</v>
          </cell>
          <cell r="G76">
            <v>770000</v>
          </cell>
          <cell r="I76">
            <v>48</v>
          </cell>
          <cell r="R76">
            <v>-9456</v>
          </cell>
        </row>
        <row r="77">
          <cell r="A77" t="str">
            <v>LH/EP/00088/PG/42</v>
          </cell>
          <cell r="G77">
            <v>328025</v>
          </cell>
          <cell r="I77">
            <v>60</v>
          </cell>
          <cell r="R77">
            <v>0</v>
          </cell>
        </row>
        <row r="78">
          <cell r="A78" t="str">
            <v>LH/EP/00089/PG/02</v>
          </cell>
          <cell r="G78">
            <v>1002820</v>
          </cell>
          <cell r="I78">
            <v>36</v>
          </cell>
          <cell r="R78">
            <v>-2</v>
          </cell>
        </row>
        <row r="79">
          <cell r="A79" t="str">
            <v>LH/EP/00090/GP/15</v>
          </cell>
          <cell r="G79">
            <v>1107225</v>
          </cell>
          <cell r="I79">
            <v>84</v>
          </cell>
          <cell r="R79">
            <v>-3130</v>
          </cell>
        </row>
        <row r="80">
          <cell r="A80" t="str">
            <v>LH/EP/00091/GP/02</v>
          </cell>
          <cell r="G80">
            <v>550000</v>
          </cell>
          <cell r="I80">
            <v>36</v>
          </cell>
          <cell r="R80">
            <v>0</v>
          </cell>
        </row>
        <row r="81">
          <cell r="A81" t="str">
            <v>LH/EP/00092/ME/29</v>
          </cell>
          <cell r="G81">
            <v>721100</v>
          </cell>
          <cell r="I81">
            <v>84</v>
          </cell>
          <cell r="R81">
            <v>-7</v>
          </cell>
        </row>
        <row r="82">
          <cell r="A82" t="str">
            <v>LH/EP/00093/GB/30</v>
          </cell>
          <cell r="G82">
            <v>864000</v>
          </cell>
          <cell r="I82">
            <v>84</v>
          </cell>
          <cell r="R82">
            <v>-5</v>
          </cell>
        </row>
        <row r="83">
          <cell r="A83" t="str">
            <v>LH/EP/00094/SS/03</v>
          </cell>
          <cell r="G83">
            <v>890000</v>
          </cell>
          <cell r="I83">
            <v>84</v>
          </cell>
          <cell r="R83">
            <v>14283</v>
          </cell>
        </row>
        <row r="84">
          <cell r="A84" t="str">
            <v>LH/EP/00095/PL/04</v>
          </cell>
          <cell r="G84">
            <v>881637</v>
          </cell>
          <cell r="I84">
            <v>60</v>
          </cell>
          <cell r="R84">
            <v>0</v>
          </cell>
        </row>
        <row r="85">
          <cell r="A85" t="str">
            <v>LH/EP/00095/PL/04R1</v>
          </cell>
          <cell r="G85">
            <v>92794.800000000047</v>
          </cell>
          <cell r="I85">
            <v>6</v>
          </cell>
          <cell r="R85">
            <v>-11119</v>
          </cell>
        </row>
        <row r="86">
          <cell r="A86" t="str">
            <v>LH/EP/00096/PL/08</v>
          </cell>
          <cell r="G86">
            <v>1027375</v>
          </cell>
          <cell r="I86">
            <v>36</v>
          </cell>
          <cell r="R86">
            <v>0</v>
          </cell>
        </row>
        <row r="87">
          <cell r="A87" t="str">
            <v>LH/EP/00097/PL/01</v>
          </cell>
          <cell r="G87">
            <v>844200</v>
          </cell>
          <cell r="I87">
            <v>84</v>
          </cell>
          <cell r="R87">
            <v>-3</v>
          </cell>
        </row>
        <row r="88">
          <cell r="A88" t="str">
            <v>LH/EP/00098/GB/37</v>
          </cell>
          <cell r="G88">
            <v>571500</v>
          </cell>
          <cell r="I88">
            <v>48</v>
          </cell>
          <cell r="R88">
            <v>0</v>
          </cell>
        </row>
        <row r="89">
          <cell r="A89" t="str">
            <v>LH/EP/00099/GP/01</v>
          </cell>
          <cell r="G89">
            <v>450000</v>
          </cell>
          <cell r="I89">
            <v>24</v>
          </cell>
          <cell r="R89">
            <v>-343</v>
          </cell>
        </row>
        <row r="90">
          <cell r="A90" t="str">
            <v>LH/EP/00100/SC/15</v>
          </cell>
          <cell r="G90">
            <v>1057140</v>
          </cell>
          <cell r="I90">
            <v>84</v>
          </cell>
          <cell r="R90">
            <v>29528</v>
          </cell>
        </row>
        <row r="91">
          <cell r="A91" t="str">
            <v>LH/EP/00101/PL/21</v>
          </cell>
          <cell r="G91">
            <v>500000</v>
          </cell>
          <cell r="I91">
            <v>12</v>
          </cell>
          <cell r="R91">
            <v>-47208</v>
          </cell>
        </row>
        <row r="92">
          <cell r="A92" t="str">
            <v>LH/EP/0102/ME/33</v>
          </cell>
          <cell r="G92">
            <v>200000</v>
          </cell>
          <cell r="I92">
            <v>12</v>
          </cell>
          <cell r="R92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rt Worksheet"/>
      <sheetName val="SQL"/>
    </sheetNames>
    <sheetDataSet>
      <sheetData sheetId="0">
        <row r="2">
          <cell r="A2" t="str">
            <v>HOLT110000010</v>
          </cell>
          <cell r="P2">
            <v>-0.01</v>
          </cell>
        </row>
        <row r="3">
          <cell r="A3" t="str">
            <v>HOLT110000020</v>
          </cell>
          <cell r="P3">
            <v>30000</v>
          </cell>
        </row>
        <row r="4">
          <cell r="A4" t="str">
            <v>HOLT110000030</v>
          </cell>
          <cell r="P4">
            <v>20523</v>
          </cell>
        </row>
        <row r="5">
          <cell r="A5" t="str">
            <v>HOLT110000040</v>
          </cell>
          <cell r="P5">
            <v>36597</v>
          </cell>
        </row>
        <row r="6">
          <cell r="A6" t="str">
            <v>HOLT110000050</v>
          </cell>
          <cell r="P6">
            <v>80310</v>
          </cell>
        </row>
        <row r="7">
          <cell r="A7" t="str">
            <v>HOLT110000060</v>
          </cell>
          <cell r="P7">
            <v>0</v>
          </cell>
        </row>
        <row r="8">
          <cell r="A8" t="str">
            <v>HOLT110000070</v>
          </cell>
          <cell r="P8">
            <v>0</v>
          </cell>
        </row>
        <row r="9">
          <cell r="A9" t="str">
            <v>HOLT110000080</v>
          </cell>
          <cell r="P9">
            <v>0</v>
          </cell>
        </row>
        <row r="10">
          <cell r="A10" t="str">
            <v>HOLT110000090</v>
          </cell>
          <cell r="P10">
            <v>11000</v>
          </cell>
        </row>
        <row r="11">
          <cell r="A11" t="str">
            <v>HOLT120000100</v>
          </cell>
          <cell r="P11">
            <v>0</v>
          </cell>
        </row>
        <row r="12">
          <cell r="A12" t="str">
            <v>HOLT120000110</v>
          </cell>
          <cell r="P12">
            <v>50854</v>
          </cell>
        </row>
        <row r="13">
          <cell r="A13" t="str">
            <v>HOLT120000120</v>
          </cell>
          <cell r="P13">
            <v>0</v>
          </cell>
        </row>
        <row r="14">
          <cell r="A14" t="str">
            <v>HOLT120000130</v>
          </cell>
          <cell r="P14">
            <v>6292</v>
          </cell>
        </row>
        <row r="15">
          <cell r="A15" t="str">
            <v>HOLT120000140</v>
          </cell>
          <cell r="P15">
            <v>192631</v>
          </cell>
        </row>
        <row r="16">
          <cell r="A16" t="str">
            <v>HOLT120000150</v>
          </cell>
          <cell r="P16">
            <v>947636</v>
          </cell>
        </row>
        <row r="17">
          <cell r="A17" t="str">
            <v>HOLT120000160</v>
          </cell>
          <cell r="P17">
            <v>0</v>
          </cell>
        </row>
        <row r="18">
          <cell r="A18" t="str">
            <v>HOLT120000170</v>
          </cell>
          <cell r="P18">
            <v>0</v>
          </cell>
        </row>
        <row r="19">
          <cell r="A19" t="str">
            <v>HOLT120000180</v>
          </cell>
          <cell r="P19">
            <v>0</v>
          </cell>
        </row>
        <row r="20">
          <cell r="A20" t="str">
            <v>HOLT120000190</v>
          </cell>
          <cell r="P20">
            <v>1292970</v>
          </cell>
        </row>
        <row r="21">
          <cell r="A21" t="str">
            <v>HOLT120000200</v>
          </cell>
          <cell r="P21">
            <v>20000</v>
          </cell>
        </row>
        <row r="22">
          <cell r="A22" t="str">
            <v>HOLT120000210</v>
          </cell>
          <cell r="P22">
            <v>8025</v>
          </cell>
        </row>
        <row r="23">
          <cell r="A23" t="str">
            <v>HOLT120000220</v>
          </cell>
          <cell r="P23">
            <v>0</v>
          </cell>
        </row>
        <row r="24">
          <cell r="A24" t="str">
            <v>HOLT120000230</v>
          </cell>
          <cell r="P24">
            <v>0</v>
          </cell>
        </row>
        <row r="25">
          <cell r="A25" t="str">
            <v>HOLT120000240</v>
          </cell>
          <cell r="P25">
            <v>0</v>
          </cell>
        </row>
        <row r="26">
          <cell r="A26" t="str">
            <v>HOLT120000250</v>
          </cell>
          <cell r="P26">
            <v>0</v>
          </cell>
        </row>
        <row r="27">
          <cell r="A27" t="str">
            <v>HOLT120000260</v>
          </cell>
          <cell r="P27">
            <v>0</v>
          </cell>
        </row>
        <row r="28">
          <cell r="A28" t="str">
            <v>HOLT120000270</v>
          </cell>
          <cell r="P28">
            <v>0</v>
          </cell>
        </row>
        <row r="29">
          <cell r="A29" t="str">
            <v>HOLT120000280</v>
          </cell>
          <cell r="P29">
            <v>0</v>
          </cell>
        </row>
        <row r="30">
          <cell r="A30" t="str">
            <v>HOLT120000290</v>
          </cell>
          <cell r="P30">
            <v>27225</v>
          </cell>
        </row>
        <row r="31">
          <cell r="A31" t="str">
            <v>HOLT120000300</v>
          </cell>
          <cell r="P31">
            <v>6203</v>
          </cell>
        </row>
        <row r="32">
          <cell r="A32" t="str">
            <v>HOLT120000310</v>
          </cell>
          <cell r="P32">
            <v>0</v>
          </cell>
        </row>
        <row r="33">
          <cell r="A33" t="str">
            <v>HOLT120000320</v>
          </cell>
          <cell r="P33">
            <v>0</v>
          </cell>
        </row>
        <row r="34">
          <cell r="A34" t="str">
            <v>HOLT120000330</v>
          </cell>
          <cell r="P34">
            <v>306805</v>
          </cell>
        </row>
        <row r="35">
          <cell r="A35" t="str">
            <v>HOLT120000340</v>
          </cell>
          <cell r="P35">
            <v>0</v>
          </cell>
        </row>
        <row r="36">
          <cell r="A36" t="str">
            <v>HOLT120000350</v>
          </cell>
          <cell r="P36">
            <v>0</v>
          </cell>
        </row>
        <row r="37">
          <cell r="A37" t="str">
            <v>HOLT120000360</v>
          </cell>
          <cell r="P37">
            <v>0</v>
          </cell>
        </row>
        <row r="38">
          <cell r="A38" t="str">
            <v>HOLT120000370</v>
          </cell>
          <cell r="P38">
            <v>0</v>
          </cell>
        </row>
        <row r="39">
          <cell r="A39" t="str">
            <v>HOLT120000380</v>
          </cell>
          <cell r="P39">
            <v>0</v>
          </cell>
        </row>
        <row r="40">
          <cell r="A40" t="str">
            <v>HOLT130000940</v>
          </cell>
          <cell r="P40">
            <v>0</v>
          </cell>
        </row>
        <row r="41">
          <cell r="A41" t="str">
            <v>HOLT130000960</v>
          </cell>
          <cell r="P41">
            <v>0</v>
          </cell>
        </row>
        <row r="42">
          <cell r="A42" t="str">
            <v>HOLT130000980</v>
          </cell>
          <cell r="P42">
            <v>236</v>
          </cell>
        </row>
        <row r="43">
          <cell r="A43" t="str">
            <v>HOLT130000920</v>
          </cell>
          <cell r="P43">
            <v>6234</v>
          </cell>
        </row>
        <row r="44">
          <cell r="A44" t="str">
            <v>HOLT130000930</v>
          </cell>
          <cell r="P44">
            <v>0</v>
          </cell>
        </row>
        <row r="45">
          <cell r="A45" t="str">
            <v>HOLT130000950</v>
          </cell>
          <cell r="P45">
            <v>343</v>
          </cell>
        </row>
        <row r="46">
          <cell r="A46" t="str">
            <v>HOLT120000850</v>
          </cell>
          <cell r="P46">
            <v>0</v>
          </cell>
        </row>
        <row r="47">
          <cell r="A47" t="str">
            <v>HOLT130000890</v>
          </cell>
          <cell r="P47">
            <v>775000</v>
          </cell>
        </row>
        <row r="48">
          <cell r="A48" t="str">
            <v>HOLT130000900</v>
          </cell>
          <cell r="P48">
            <v>0</v>
          </cell>
        </row>
        <row r="49">
          <cell r="A49" t="str">
            <v>HOLT130000910</v>
          </cell>
          <cell r="P49">
            <v>0</v>
          </cell>
        </row>
        <row r="50">
          <cell r="A50" t="str">
            <v>HOLT120000590</v>
          </cell>
          <cell r="P50">
            <v>128213</v>
          </cell>
        </row>
        <row r="51">
          <cell r="A51" t="str">
            <v>HOLT120000600</v>
          </cell>
          <cell r="P51">
            <v>0</v>
          </cell>
        </row>
        <row r="52">
          <cell r="A52" t="str">
            <v>HOLT120000610</v>
          </cell>
          <cell r="P52">
            <v>0</v>
          </cell>
        </row>
        <row r="53">
          <cell r="A53" t="str">
            <v>HOLT120000620</v>
          </cell>
          <cell r="P53">
            <v>12</v>
          </cell>
        </row>
        <row r="54">
          <cell r="A54" t="str">
            <v>HOLT120000630</v>
          </cell>
          <cell r="P54">
            <v>30608</v>
          </cell>
        </row>
        <row r="55">
          <cell r="A55" t="str">
            <v>HOLT120000640</v>
          </cell>
          <cell r="P55">
            <v>50096</v>
          </cell>
        </row>
        <row r="56">
          <cell r="A56" t="str">
            <v>HOLT120000650</v>
          </cell>
          <cell r="P56">
            <v>101</v>
          </cell>
        </row>
        <row r="57">
          <cell r="A57" t="str">
            <v>HOLT120000660</v>
          </cell>
          <cell r="P57">
            <v>0</v>
          </cell>
        </row>
        <row r="58">
          <cell r="A58" t="str">
            <v>HOLT120000670</v>
          </cell>
          <cell r="P58">
            <v>0</v>
          </cell>
        </row>
        <row r="59">
          <cell r="A59" t="str">
            <v>HOLT120000680</v>
          </cell>
          <cell r="P59">
            <v>0</v>
          </cell>
        </row>
        <row r="60">
          <cell r="A60" t="str">
            <v>HOLT120000690</v>
          </cell>
          <cell r="P60">
            <v>0</v>
          </cell>
        </row>
        <row r="61">
          <cell r="A61" t="str">
            <v>HOLT120000700</v>
          </cell>
          <cell r="P61">
            <v>0</v>
          </cell>
        </row>
        <row r="62">
          <cell r="A62" t="str">
            <v>HOLT120000710</v>
          </cell>
          <cell r="P62">
            <v>0</v>
          </cell>
        </row>
        <row r="63">
          <cell r="A63" t="str">
            <v>HOLT120000720</v>
          </cell>
          <cell r="P63">
            <v>0</v>
          </cell>
        </row>
        <row r="64">
          <cell r="A64" t="str">
            <v>HOLT120000730</v>
          </cell>
          <cell r="P64">
            <v>120</v>
          </cell>
        </row>
        <row r="65">
          <cell r="A65" t="str">
            <v>HOLT120000740</v>
          </cell>
          <cell r="P65">
            <v>0</v>
          </cell>
        </row>
        <row r="66">
          <cell r="A66" t="str">
            <v>HOLT120000750</v>
          </cell>
          <cell r="P66">
            <v>32240</v>
          </cell>
        </row>
        <row r="67">
          <cell r="A67" t="str">
            <v>HOLT120000820</v>
          </cell>
          <cell r="P67">
            <v>3130</v>
          </cell>
        </row>
        <row r="68">
          <cell r="A68" t="str">
            <v>HOLT120000830</v>
          </cell>
          <cell r="P68">
            <v>496256</v>
          </cell>
        </row>
        <row r="69">
          <cell r="A69" t="str">
            <v>HOLT120000840</v>
          </cell>
          <cell r="P69">
            <v>1</v>
          </cell>
        </row>
        <row r="70">
          <cell r="A70" t="str">
            <v>HOLT120000390</v>
          </cell>
          <cell r="P70">
            <v>0</v>
          </cell>
        </row>
        <row r="71">
          <cell r="A71" t="str">
            <v>HOLT120000400</v>
          </cell>
          <cell r="P71">
            <v>0</v>
          </cell>
        </row>
        <row r="72">
          <cell r="A72" t="str">
            <v>HOLT120000410</v>
          </cell>
          <cell r="P72">
            <v>29045</v>
          </cell>
        </row>
        <row r="73">
          <cell r="A73" t="str">
            <v>HOLT120000420</v>
          </cell>
          <cell r="P73">
            <v>100000</v>
          </cell>
        </row>
        <row r="74">
          <cell r="A74" t="str">
            <v>HOLT120000430</v>
          </cell>
          <cell r="P74">
            <v>0</v>
          </cell>
        </row>
        <row r="75">
          <cell r="A75" t="str">
            <v>HOLT120000440</v>
          </cell>
          <cell r="P75">
            <v>112</v>
          </cell>
        </row>
        <row r="76">
          <cell r="A76" t="str">
            <v>HOLT120000450</v>
          </cell>
          <cell r="P76">
            <v>47536.89</v>
          </cell>
        </row>
        <row r="77">
          <cell r="A77" t="str">
            <v>HOLT120000460</v>
          </cell>
          <cell r="P77">
            <v>11238</v>
          </cell>
        </row>
        <row r="78">
          <cell r="A78" t="str">
            <v>HOLT120000470</v>
          </cell>
          <cell r="P78">
            <v>784072.46</v>
          </cell>
        </row>
        <row r="79">
          <cell r="A79" t="str">
            <v>HOLT120000480</v>
          </cell>
          <cell r="P79">
            <v>0</v>
          </cell>
        </row>
        <row r="80">
          <cell r="A80" t="str">
            <v>HOLT120000490</v>
          </cell>
          <cell r="P80">
            <v>0</v>
          </cell>
        </row>
        <row r="81">
          <cell r="A81" t="str">
            <v>HOLT120000500</v>
          </cell>
          <cell r="P81">
            <v>0</v>
          </cell>
        </row>
        <row r="82">
          <cell r="A82" t="str">
            <v>HOLT120000510</v>
          </cell>
          <cell r="P82">
            <v>6900</v>
          </cell>
        </row>
        <row r="83">
          <cell r="A83" t="str">
            <v>HOLT120000520</v>
          </cell>
          <cell r="P83">
            <v>0</v>
          </cell>
        </row>
        <row r="84">
          <cell r="A84" t="str">
            <v>HOLT120000530</v>
          </cell>
          <cell r="P84">
            <v>0</v>
          </cell>
        </row>
        <row r="85">
          <cell r="A85" t="str">
            <v>HOLT120000540</v>
          </cell>
          <cell r="P85">
            <v>0</v>
          </cell>
        </row>
        <row r="86">
          <cell r="A86" t="str">
            <v>HOLT120000550</v>
          </cell>
          <cell r="P86">
            <v>85</v>
          </cell>
        </row>
        <row r="87">
          <cell r="A87" t="str">
            <v>HOLT120000560</v>
          </cell>
          <cell r="P87">
            <v>146057</v>
          </cell>
        </row>
        <row r="88">
          <cell r="A88" t="str">
            <v>HOLT120000570</v>
          </cell>
          <cell r="P88">
            <v>42480</v>
          </cell>
        </row>
        <row r="89">
          <cell r="A89" t="str">
            <v>HOLT120000580</v>
          </cell>
          <cell r="P89">
            <v>0</v>
          </cell>
        </row>
        <row r="90">
          <cell r="A90" t="str">
            <v>HOLT120000760</v>
          </cell>
          <cell r="P90">
            <v>0</v>
          </cell>
        </row>
        <row r="91">
          <cell r="A91" t="str">
            <v>HOLT120000770</v>
          </cell>
          <cell r="P91">
            <v>0</v>
          </cell>
        </row>
        <row r="92">
          <cell r="A92" t="str">
            <v>HOLT120000780</v>
          </cell>
          <cell r="P92">
            <v>450</v>
          </cell>
        </row>
        <row r="93">
          <cell r="A93" t="str">
            <v>HOLT120000790</v>
          </cell>
          <cell r="P93">
            <v>1810</v>
          </cell>
        </row>
        <row r="94">
          <cell r="A94" t="str">
            <v>HOLT120000800</v>
          </cell>
          <cell r="P94">
            <v>245</v>
          </cell>
        </row>
        <row r="95">
          <cell r="A95" t="str">
            <v>HOLT120000810</v>
          </cell>
          <cell r="P95">
            <v>182950</v>
          </cell>
        </row>
        <row r="96">
          <cell r="A96" t="str">
            <v>HOLT120000860</v>
          </cell>
          <cell r="P96">
            <v>0</v>
          </cell>
        </row>
        <row r="97">
          <cell r="A97" t="str">
            <v>HOLT130000870</v>
          </cell>
          <cell r="P97">
            <v>20550</v>
          </cell>
        </row>
        <row r="98">
          <cell r="A98" t="str">
            <v>HOLT130000880</v>
          </cell>
          <cell r="P98">
            <v>0</v>
          </cell>
        </row>
        <row r="99">
          <cell r="A99" t="str">
            <v>HOLT130000970</v>
          </cell>
          <cell r="P99">
            <v>47208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9" sqref="G9"/>
    </sheetView>
  </sheetViews>
  <sheetFormatPr defaultRowHeight="15"/>
  <cols>
    <col min="1" max="1" width="14.7109375" bestFit="1" customWidth="1"/>
    <col min="2" max="2" width="26" bestFit="1" customWidth="1"/>
    <col min="3" max="3" width="12.7109375" bestFit="1" customWidth="1"/>
    <col min="4" max="4" width="11.5703125" bestFit="1" customWidth="1"/>
    <col min="5" max="5" width="13.140625" style="2" bestFit="1" customWidth="1"/>
    <col min="6" max="6" width="6.85546875" bestFit="1" customWidth="1"/>
    <col min="8" max="8" width="21.5703125" bestFit="1" customWidth="1"/>
    <col min="9" max="10" width="11.28515625" style="2" bestFit="1" customWidth="1"/>
    <col min="11" max="13" width="13.140625" style="2" bestFit="1" customWidth="1"/>
    <col min="14" max="15" width="13.140625" style="2" customWidth="1"/>
    <col min="16" max="16" width="11.28515625" bestFit="1" customWidth="1"/>
    <col min="17" max="21" width="11.28515625" customWidth="1"/>
    <col min="22" max="22" width="11.7109375" bestFit="1" customWidth="1"/>
    <col min="23" max="23" width="10.140625" bestFit="1" customWidth="1"/>
    <col min="24" max="24" width="11.7109375" style="2" bestFit="1" customWidth="1"/>
    <col min="25" max="25" width="11.7109375" bestFit="1" customWidth="1"/>
    <col min="26" max="26" width="10.85546875" bestFit="1" customWidth="1"/>
  </cols>
  <sheetData>
    <row r="1" spans="1:26">
      <c r="A1" t="s">
        <v>423</v>
      </c>
      <c r="T1" t="s">
        <v>422</v>
      </c>
    </row>
    <row r="2" spans="1:26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t="s">
        <v>5</v>
      </c>
      <c r="G2" t="s">
        <v>6</v>
      </c>
      <c r="H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419</v>
      </c>
      <c r="O2" s="2" t="s">
        <v>421</v>
      </c>
      <c r="T2" t="s">
        <v>2</v>
      </c>
      <c r="V2" t="s">
        <v>4</v>
      </c>
      <c r="W2" s="2" t="s">
        <v>5</v>
      </c>
      <c r="X2" s="2" t="s">
        <v>10</v>
      </c>
      <c r="Y2" s="2" t="s">
        <v>11</v>
      </c>
      <c r="Z2" s="2" t="s">
        <v>420</v>
      </c>
    </row>
    <row r="3" spans="1:26">
      <c r="A3" t="s">
        <v>13</v>
      </c>
      <c r="B3" t="s">
        <v>14</v>
      </c>
      <c r="C3" t="s">
        <v>15</v>
      </c>
      <c r="D3" t="s">
        <v>16</v>
      </c>
      <c r="E3" s="3">
        <v>800000</v>
      </c>
      <c r="F3" s="1">
        <v>60</v>
      </c>
      <c r="G3" s="1">
        <v>24</v>
      </c>
      <c r="H3" t="s">
        <v>17</v>
      </c>
      <c r="I3" s="3">
        <v>517562.74</v>
      </c>
      <c r="J3" s="3">
        <v>517562.74</v>
      </c>
      <c r="K3" s="3">
        <v>1217494</v>
      </c>
      <c r="L3" s="3">
        <v>582506</v>
      </c>
      <c r="M3" s="3">
        <v>582506</v>
      </c>
      <c r="N3" s="3">
        <f>SUMIF('[2]Export Worksheet'!$A$2:$A$99,A3,'[2]Export Worksheet'!$P$2:$P$99)</f>
        <v>-0.01</v>
      </c>
      <c r="O3" s="3">
        <f>J3-N3</f>
        <v>517562.75</v>
      </c>
      <c r="T3" s="27">
        <f t="array" ref="T3">SUMIF('[1]Stock Journal'!$A$3:$A$92,H3,'[1]Stock Journal'!$D$3:$D$92)</f>
        <v>40634</v>
      </c>
      <c r="U3" s="28">
        <f>SUMIF('[1]Stock Journal'!$A$3:$A$92,H3,'[1]Stock Journal'!$E$3:$E$92)</f>
        <v>42459</v>
      </c>
      <c r="V3" s="2">
        <f>SUMIF('[1]EP Collection Journal'!$A$3:$A$92,H3,'[1]EP Collection Journal'!$G$3:$G$92)</f>
        <v>800000</v>
      </c>
      <c r="W3" s="15">
        <f t="array" ref="W3">SUMIF('[1]EP Collection Journal'!$A$3:$A$92,$H3,'[1]EP Collection Journal'!$I$3:$I$92)</f>
        <v>60</v>
      </c>
      <c r="X3" s="2">
        <f>SUMIF('[1]Stock Journal'!$A$3:$A$92,H3,'[1]Stock Journal'!$X$3:$X$92)</f>
        <v>631081.96721311496</v>
      </c>
      <c r="Y3" s="2">
        <f t="array" ref="Y3">SUMIF('[1]Stock Journal'!$A$3:$A$92,H3,'[1]Stock Journal'!$S$3:$S$92)</f>
        <v>232918.03278688501</v>
      </c>
      <c r="Z3" s="2">
        <f>SUMIF('[1]EP Collection Journal'!$A$3:$A$92,H3,'[1]EP Collection Journal'!$R$3:$R$92)</f>
        <v>32000</v>
      </c>
    </row>
    <row r="4" spans="1:26">
      <c r="A4" t="s">
        <v>18</v>
      </c>
      <c r="B4" t="s">
        <v>19</v>
      </c>
      <c r="C4" t="s">
        <v>20</v>
      </c>
      <c r="D4" t="s">
        <v>21</v>
      </c>
      <c r="E4" s="3">
        <v>715000</v>
      </c>
      <c r="F4" s="1">
        <v>24</v>
      </c>
      <c r="G4" s="1">
        <v>23</v>
      </c>
      <c r="H4" t="s">
        <v>22</v>
      </c>
      <c r="I4" s="3">
        <v>0</v>
      </c>
      <c r="J4" s="3">
        <v>0</v>
      </c>
      <c r="K4" s="3">
        <v>59766</v>
      </c>
      <c r="L4" s="3">
        <v>234</v>
      </c>
      <c r="M4" s="3">
        <v>234</v>
      </c>
      <c r="N4" s="3">
        <f>SUMIF('[2]Export Worksheet'!$A$2:$A$99,A4,'[2]Export Worksheet'!$P$2:$P$99)</f>
        <v>30000</v>
      </c>
      <c r="O4" s="3">
        <f t="shared" ref="O4:O67" si="0">J4-N4</f>
        <v>-30000</v>
      </c>
      <c r="T4" s="27">
        <f t="array" ref="T4">SUMIF('[1]Stock Journal'!$A$3:$A$92,H4,'[1]Stock Journal'!$D$3:$D$92)</f>
        <v>40634</v>
      </c>
      <c r="U4" s="22">
        <f>SUMIF('[1]Stock Journal'!$A$3:$A$92,H4,'[1]Stock Journal'!$E$3:$E$92)</f>
        <v>41364</v>
      </c>
      <c r="V4" s="2">
        <f>SUMIF('[1]EP Collection Journal'!$A$3:$A$92,H4,'[1]EP Collection Journal'!$G$3:$G$92)</f>
        <v>715300</v>
      </c>
      <c r="W4" s="12">
        <f t="array" ref="W4">SUMIF('[1]EP Collection Journal'!$A$3:$A$92,$H4,'[1]EP Collection Journal'!$I$3:$I$92)</f>
        <v>24</v>
      </c>
      <c r="X4" s="2">
        <f>SUMIF('[1]Stock Journal'!$A$3:$A$92,H4,'[1]Stock Journal'!$X$3:$X$92)</f>
        <v>0</v>
      </c>
      <c r="Y4" s="2">
        <f t="array" ref="Y4">SUMIF('[1]Stock Journal'!$A$3:$A$92,H4,'[1]Stock Journal'!$S$3:$S$92)</f>
        <v>0</v>
      </c>
      <c r="Z4" s="2">
        <f>SUMIF('[1]EP Collection Journal'!$A$3:$A$92,H4,'[1]EP Collection Journal'!$R$3:$R$92)</f>
        <v>0</v>
      </c>
    </row>
    <row r="5" spans="1:26">
      <c r="A5" t="s">
        <v>23</v>
      </c>
      <c r="B5" t="s">
        <v>24</v>
      </c>
      <c r="C5" t="s">
        <v>25</v>
      </c>
      <c r="D5" t="s">
        <v>26</v>
      </c>
      <c r="E5" s="3">
        <v>239200</v>
      </c>
      <c r="F5" s="1">
        <v>12</v>
      </c>
      <c r="G5" s="1">
        <v>11</v>
      </c>
      <c r="H5" t="s">
        <v>27</v>
      </c>
      <c r="I5" s="3">
        <v>0</v>
      </c>
      <c r="J5" s="3">
        <v>0</v>
      </c>
      <c r="K5" s="3">
        <v>22589</v>
      </c>
      <c r="L5" s="3">
        <v>534</v>
      </c>
      <c r="M5" s="3">
        <v>534</v>
      </c>
      <c r="N5" s="3">
        <f>SUMIF('[2]Export Worksheet'!$A$2:$A$99,A5,'[2]Export Worksheet'!$P$2:$P$99)</f>
        <v>20523</v>
      </c>
      <c r="O5" s="3">
        <f t="shared" si="0"/>
        <v>-20523</v>
      </c>
      <c r="T5" s="22">
        <f t="array" ref="T5">SUMIF('[1]Stock Journal'!$A$3:$A$92,H5,'[1]Stock Journal'!$D$3:$D$92)</f>
        <v>0</v>
      </c>
      <c r="U5" s="22">
        <f>SUMIF('[1]Stock Journal'!$A$3:$A$92,H5,'[1]Stock Journal'!$E$3:$E$92)</f>
        <v>0</v>
      </c>
      <c r="V5" s="2">
        <f>+E5</f>
        <v>239200</v>
      </c>
      <c r="W5" s="12">
        <v>12</v>
      </c>
      <c r="X5" s="2">
        <f>SUMIF('[1]Stock Journal'!$A$3:$A$92,H5,'[1]Stock Journal'!$X$3:$X$92)</f>
        <v>0</v>
      </c>
      <c r="Y5" s="2">
        <f t="array" ref="Y5">SUMIF('[1]Stock Journal'!$A$3:$A$92,H5,'[1]Stock Journal'!$S$3:$S$92)</f>
        <v>0</v>
      </c>
      <c r="Z5" s="2">
        <f>SUMIF('[1]EP Collection Journal'!$A$3:$A$92,H5,'[1]EP Collection Journal'!$R$3:$R$92)</f>
        <v>0</v>
      </c>
    </row>
    <row r="6" spans="1:26">
      <c r="A6" t="s">
        <v>28</v>
      </c>
      <c r="B6" t="s">
        <v>24</v>
      </c>
      <c r="C6" t="s">
        <v>25</v>
      </c>
      <c r="D6" t="s">
        <v>29</v>
      </c>
      <c r="E6" s="3">
        <v>351700</v>
      </c>
      <c r="F6" s="1">
        <v>12</v>
      </c>
      <c r="G6" s="1">
        <v>12</v>
      </c>
      <c r="H6" t="s">
        <v>30</v>
      </c>
      <c r="I6" s="3">
        <v>0</v>
      </c>
      <c r="J6" s="3">
        <v>0</v>
      </c>
      <c r="K6" s="3">
        <v>32447</v>
      </c>
      <c r="L6" s="3">
        <v>1550</v>
      </c>
      <c r="M6" s="3">
        <v>1550</v>
      </c>
      <c r="N6" s="3">
        <f>SUMIF('[2]Export Worksheet'!$A$2:$A$99,A6,'[2]Export Worksheet'!$P$2:$P$99)</f>
        <v>36597</v>
      </c>
      <c r="O6" s="3">
        <f t="shared" si="0"/>
        <v>-36597</v>
      </c>
      <c r="T6" s="22">
        <f t="array" ref="T6">SUMIF('[1]Stock Journal'!$A$3:$A$92,H6,'[1]Stock Journal'!$D$3:$D$92)</f>
        <v>0</v>
      </c>
      <c r="U6" s="22">
        <f>SUMIF('[1]Stock Journal'!$A$3:$A$92,H6,'[1]Stock Journal'!$E$3:$E$92)</f>
        <v>0</v>
      </c>
      <c r="V6" s="2">
        <f>+E6</f>
        <v>351700</v>
      </c>
      <c r="W6" s="12">
        <v>12</v>
      </c>
      <c r="X6" s="2">
        <f>SUMIF('[1]Stock Journal'!$A$3:$A$92,H6,'[1]Stock Journal'!$X$3:$X$92)</f>
        <v>0</v>
      </c>
      <c r="Y6" s="2">
        <f t="array" ref="Y6">SUMIF('[1]Stock Journal'!$A$3:$A$92,H6,'[1]Stock Journal'!$S$3:$S$92)</f>
        <v>0</v>
      </c>
      <c r="Z6" s="2">
        <f>SUMIF('[1]EP Collection Journal'!$A$3:$A$92,H6,'[1]EP Collection Journal'!$R$3:$R$92)</f>
        <v>0</v>
      </c>
    </row>
    <row r="7" spans="1:26">
      <c r="A7" t="s">
        <v>31</v>
      </c>
      <c r="B7" t="s">
        <v>32</v>
      </c>
      <c r="C7" t="s">
        <v>33</v>
      </c>
      <c r="D7" t="s">
        <v>34</v>
      </c>
      <c r="E7" s="3">
        <v>370263</v>
      </c>
      <c r="F7" s="1">
        <v>60</v>
      </c>
      <c r="G7" s="1">
        <v>20</v>
      </c>
      <c r="H7" t="s">
        <v>35</v>
      </c>
      <c r="I7" s="3">
        <v>0</v>
      </c>
      <c r="J7" s="3">
        <v>0</v>
      </c>
      <c r="K7" s="3">
        <v>294754</v>
      </c>
      <c r="L7" s="3">
        <v>149646</v>
      </c>
      <c r="M7" s="3">
        <v>149646</v>
      </c>
      <c r="N7" s="3">
        <f>SUMIF('[2]Export Worksheet'!$A$2:$A$99,A7,'[2]Export Worksheet'!$P$2:$P$99)</f>
        <v>80310</v>
      </c>
      <c r="O7" s="3">
        <f t="shared" si="0"/>
        <v>-80310</v>
      </c>
      <c r="T7" s="27">
        <f t="array" ref="T7">SUMIF('[1]Stock Journal'!$A$3:$A$92,H7,'[1]Stock Journal'!$D$3:$D$92)</f>
        <v>40785</v>
      </c>
      <c r="U7" s="22">
        <f>SUMIF('[1]Stock Journal'!$A$3:$A$92,H7,'[1]Stock Journal'!$E$3:$E$92)</f>
        <v>42610</v>
      </c>
      <c r="V7" s="2">
        <f>SUMIF('[1]EP Collection Journal'!$A$3:$A$92,H7,'[1]EP Collection Journal'!$G$3:$G$92)</f>
        <v>370263</v>
      </c>
      <c r="W7" s="12">
        <f t="array" ref="W7">SUMIF('[1]EP Collection Journal'!$A$3:$A$92,$H7,'[1]EP Collection Journal'!$I$3:$I$92)</f>
        <v>60</v>
      </c>
      <c r="X7" s="2">
        <f>SUMIF('[1]Stock Journal'!$A$3:$A$92,H7,'[1]Stock Journal'!$X$3:$X$92)</f>
        <v>311545.24262295087</v>
      </c>
      <c r="Y7" s="2">
        <f t="array" ref="Y7">SUMIF('[1]Stock Journal'!$A$3:$A$92,H7,'[1]Stock Journal'!$S$3:$S$92)</f>
        <v>132728.15737704915</v>
      </c>
      <c r="Z7" s="21">
        <f>SUMIF('[1]EP Collection Journal'!$A$3:$A$92,H7,'[1]EP Collection Journal'!$R$3:$R$92)</f>
        <v>-80310</v>
      </c>
    </row>
    <row r="8" spans="1:26">
      <c r="A8" t="s">
        <v>36</v>
      </c>
      <c r="B8" t="s">
        <v>37</v>
      </c>
      <c r="C8" t="s">
        <v>38</v>
      </c>
      <c r="D8" t="s">
        <v>39</v>
      </c>
      <c r="E8" s="3">
        <v>492000</v>
      </c>
      <c r="F8" s="1">
        <v>60</v>
      </c>
      <c r="G8" s="1">
        <v>19</v>
      </c>
      <c r="H8" t="s">
        <v>40</v>
      </c>
      <c r="I8" s="3">
        <v>48560</v>
      </c>
      <c r="J8" s="3">
        <v>48560</v>
      </c>
      <c r="K8" s="3">
        <v>402471</v>
      </c>
      <c r="L8" s="3">
        <v>217449</v>
      </c>
      <c r="M8" s="3">
        <v>217449</v>
      </c>
      <c r="N8" s="3">
        <f>SUMIF('[2]Export Worksheet'!$A$2:$A$99,A8,'[2]Export Worksheet'!$P$2:$P$99)</f>
        <v>0</v>
      </c>
      <c r="O8" s="3">
        <f t="shared" si="0"/>
        <v>48560</v>
      </c>
      <c r="T8" s="27">
        <f t="array" ref="T8">SUMIF('[1]Stock Journal'!$A$3:$A$92,H8,'[1]Stock Journal'!$D$3:$D$92)</f>
        <v>40816</v>
      </c>
      <c r="U8" s="22">
        <f>SUMIF('[1]Stock Journal'!$A$3:$A$92,H8,'[1]Stock Journal'!$E$3:$E$92)</f>
        <v>42641</v>
      </c>
      <c r="V8" s="2">
        <f>SUMIF('[1]EP Collection Journal'!$A$3:$A$92,H8,'[1]EP Collection Journal'!$G$3:$G$92)</f>
        <v>492000</v>
      </c>
      <c r="W8" s="12">
        <f t="array" ref="W8">SUMIF('[1]EP Collection Journal'!$A$3:$A$92,$H8,'[1]EP Collection Journal'!$I$3:$I$92)</f>
        <v>60</v>
      </c>
      <c r="X8" s="2">
        <f>SUMIF('[1]Stock Journal'!$A$3:$A$92,H8,'[1]Stock Journal'!$X$3:$X$92)</f>
        <v>397757.71151915344</v>
      </c>
      <c r="Y8" s="2">
        <f t="array" ref="Y8">SUMIF('[1]Stock Journal'!$A$3:$A$92,H8,'[1]Stock Journal'!$S$3:$S$92)</f>
        <v>207402.28848084656</v>
      </c>
      <c r="Z8" s="2">
        <f>SUMIF('[1]EP Collection Journal'!$A$3:$A$92,H8,'[1]EP Collection Journal'!$R$3:$R$92)</f>
        <v>63320</v>
      </c>
    </row>
    <row r="9" spans="1:26">
      <c r="A9" t="s">
        <v>41</v>
      </c>
      <c r="B9" t="s">
        <v>42</v>
      </c>
      <c r="C9" t="s">
        <v>38</v>
      </c>
      <c r="D9" t="s">
        <v>43</v>
      </c>
      <c r="E9" s="3">
        <v>1970875</v>
      </c>
      <c r="F9" s="1">
        <v>60</v>
      </c>
      <c r="G9" s="1">
        <v>18</v>
      </c>
      <c r="H9" t="s">
        <v>44</v>
      </c>
      <c r="I9" s="3">
        <v>0</v>
      </c>
      <c r="J9" s="3">
        <v>0</v>
      </c>
      <c r="K9" s="3">
        <v>1533125</v>
      </c>
      <c r="L9" s="3">
        <v>401875</v>
      </c>
      <c r="M9" s="3">
        <v>401875</v>
      </c>
      <c r="N9" s="3">
        <f>SUMIF('[2]Export Worksheet'!$A$2:$A$99,A9,'[2]Export Worksheet'!$P$2:$P$99)</f>
        <v>0</v>
      </c>
      <c r="O9" s="3">
        <f t="shared" si="0"/>
        <v>0</v>
      </c>
      <c r="T9" s="27">
        <f t="array" ref="T9">SUMIF('[1]Stock Journal'!$A$3:$A$92,H9,'[1]Stock Journal'!$D$3:$D$92)</f>
        <v>40846</v>
      </c>
      <c r="U9" s="22">
        <f>SUMIF('[1]Stock Journal'!$A$3:$A$92,H9,'[1]Stock Journal'!$E$3:$E$92)</f>
        <v>42671</v>
      </c>
      <c r="V9" s="2">
        <f>SUMIF('[1]EP Collection Journal'!$A$3:$A$92,H9,'[1]EP Collection Journal'!$G$3:$G$92)</f>
        <v>1970875</v>
      </c>
      <c r="W9" s="12">
        <f t="array" ref="W9">SUMIF('[1]EP Collection Journal'!$A$3:$A$92,$H9,'[1]EP Collection Journal'!$I$3:$I$92)</f>
        <v>60</v>
      </c>
      <c r="X9" s="2">
        <f>SUMIF('[1]Stock Journal'!$A$3:$A$92,H9,'[1]Stock Journal'!$X$3:$X$92)</f>
        <v>1530218.6475409837</v>
      </c>
      <c r="Y9" s="2">
        <f t="array" ref="Y9">SUMIF('[1]Stock Journal'!$A$3:$A$92,H9,'[1]Stock Journal'!$S$3:$S$92)</f>
        <v>359781.35245901637</v>
      </c>
      <c r="Z9" s="2">
        <f>SUMIF('[1]EP Collection Journal'!$A$3:$A$92,H9,'[1]EP Collection Journal'!$R$3:$R$92)</f>
        <v>45000</v>
      </c>
    </row>
    <row r="10" spans="1:26">
      <c r="A10" t="s">
        <v>45</v>
      </c>
      <c r="B10" t="s">
        <v>46</v>
      </c>
      <c r="C10" t="s">
        <v>47</v>
      </c>
      <c r="D10" t="s">
        <v>48</v>
      </c>
      <c r="E10" s="3">
        <v>450000</v>
      </c>
      <c r="F10" s="1">
        <v>60</v>
      </c>
      <c r="G10" s="1">
        <v>16</v>
      </c>
      <c r="H10" t="s">
        <v>49</v>
      </c>
      <c r="I10" s="3">
        <v>20700</v>
      </c>
      <c r="J10" s="3">
        <v>20700</v>
      </c>
      <c r="K10" s="3">
        <v>379855</v>
      </c>
      <c r="L10" s="3">
        <v>214145</v>
      </c>
      <c r="M10" s="3">
        <v>214145</v>
      </c>
      <c r="N10" s="3">
        <f>SUMIF('[2]Export Worksheet'!$A$2:$A$99,A10,'[2]Export Worksheet'!$P$2:$P$99)</f>
        <v>0</v>
      </c>
      <c r="O10" s="3">
        <f t="shared" si="0"/>
        <v>20700</v>
      </c>
      <c r="T10" s="27">
        <f t="array" ref="T10">SUMIF('[1]Stock Journal'!$A$3:$A$92,H10,'[1]Stock Journal'!$D$3:$D$92)</f>
        <v>40877</v>
      </c>
      <c r="U10" s="22">
        <f>SUMIF('[1]Stock Journal'!$A$3:$A$92,H10,'[1]Stock Journal'!$E$3:$E$92)</f>
        <v>42702</v>
      </c>
      <c r="V10" s="2">
        <f>SUMIF('[1]EP Collection Journal'!$A$3:$A$92,H10,'[1]EP Collection Journal'!$G$3:$G$92)</f>
        <v>450000</v>
      </c>
      <c r="W10" s="12">
        <f t="array" ref="W10">SUMIF('[1]EP Collection Journal'!$A$3:$A$92,$H10,'[1]EP Collection Journal'!$I$3:$I$92)</f>
        <v>60</v>
      </c>
      <c r="X10" s="2">
        <f>SUMIF('[1]Stock Journal'!$A$3:$A$92,H10,'[1]Stock Journal'!$X$3:$X$92)</f>
        <v>374618.99251565197</v>
      </c>
      <c r="Y10" s="2">
        <f t="array" ref="Y10">SUMIF('[1]Stock Journal'!$A$3:$A$92,H10,'[1]Stock Journal'!$S$3:$S$92)</f>
        <v>205881.007484348</v>
      </c>
      <c r="Z10" s="2">
        <f>SUMIF('[1]EP Collection Journal'!$A$3:$A$92,H10,'[1]EP Collection Journal'!$R$3:$R$92)</f>
        <v>34200</v>
      </c>
    </row>
    <row r="11" spans="1:26">
      <c r="A11" t="s">
        <v>50</v>
      </c>
      <c r="B11" t="s">
        <v>51</v>
      </c>
      <c r="C11" t="s">
        <v>52</v>
      </c>
      <c r="D11" t="s">
        <v>53</v>
      </c>
      <c r="E11" s="3">
        <v>720000</v>
      </c>
      <c r="F11" s="1">
        <v>60</v>
      </c>
      <c r="G11" s="1">
        <v>16</v>
      </c>
      <c r="H11" t="s">
        <v>54</v>
      </c>
      <c r="I11" s="3">
        <v>0</v>
      </c>
      <c r="J11" s="3">
        <v>0</v>
      </c>
      <c r="K11" s="3">
        <v>607770</v>
      </c>
      <c r="L11" s="3">
        <v>342630</v>
      </c>
      <c r="M11" s="3">
        <v>342630</v>
      </c>
      <c r="N11" s="3">
        <f>SUMIF('[2]Export Worksheet'!$A$2:$A$99,A11,'[2]Export Worksheet'!$P$2:$P$99)</f>
        <v>11000</v>
      </c>
      <c r="O11" s="3">
        <f t="shared" si="0"/>
        <v>-11000</v>
      </c>
      <c r="T11" s="27">
        <f t="array" ref="T11">SUMIF('[1]Stock Journal'!$A$3:$A$92,H11,'[1]Stock Journal'!$D$3:$D$92)</f>
        <v>40907</v>
      </c>
      <c r="U11" s="22">
        <f>SUMIF('[1]Stock Journal'!$A$3:$A$92,H11,'[1]Stock Journal'!$E$3:$E$92)</f>
        <v>42732</v>
      </c>
      <c r="V11" s="2">
        <f>SUMIF('[1]EP Collection Journal'!$A$3:$A$92,H11,'[1]EP Collection Journal'!$G$3:$G$92)</f>
        <v>720000</v>
      </c>
      <c r="W11" s="12">
        <f t="array" ref="W11">SUMIF('[1]EP Collection Journal'!$A$3:$A$92,$H11,'[1]EP Collection Journal'!$I$3:$I$92)</f>
        <v>60</v>
      </c>
      <c r="X11" s="21">
        <f>SUMIF('[1]Stock Journal'!$A$3:$A$92,H11,'[1]Stock Journal'!$X$3:$X$92)</f>
        <v>607776.33466694923</v>
      </c>
      <c r="Y11" s="21">
        <f t="array" ref="Y11">SUMIF('[1]Stock Journal'!$A$3:$A$92,H11,'[1]Stock Journal'!$S$3:$S$92)</f>
        <v>342623.66533305077</v>
      </c>
      <c r="Z11" s="21">
        <f>SUMIF('[1]EP Collection Journal'!$A$3:$A$92,H11,'[1]EP Collection Journal'!$R$3:$R$92)</f>
        <v>-11000</v>
      </c>
    </row>
    <row r="12" spans="1:26">
      <c r="A12" t="s">
        <v>55</v>
      </c>
      <c r="B12" t="s">
        <v>56</v>
      </c>
      <c r="C12" t="s">
        <v>57</v>
      </c>
      <c r="D12" t="s">
        <v>58</v>
      </c>
      <c r="E12" s="3">
        <v>870600</v>
      </c>
      <c r="F12" s="1">
        <v>60</v>
      </c>
      <c r="G12" s="1">
        <v>15</v>
      </c>
      <c r="H12" t="s">
        <v>59</v>
      </c>
      <c r="I12" s="3">
        <v>50588</v>
      </c>
      <c r="J12" s="3">
        <v>50588</v>
      </c>
      <c r="K12" s="3">
        <v>740644</v>
      </c>
      <c r="L12" s="3">
        <v>402041</v>
      </c>
      <c r="M12" s="3">
        <v>402041</v>
      </c>
      <c r="N12" s="3">
        <f>SUMIF('[2]Export Worksheet'!$A$2:$A$99,A12,'[2]Export Worksheet'!$P$2:$P$99)</f>
        <v>0</v>
      </c>
      <c r="O12" s="3">
        <f t="shared" si="0"/>
        <v>50588</v>
      </c>
      <c r="T12" s="27">
        <f t="array" ref="T12">SUMIF('[1]Stock Journal'!$A$3:$A$92,H12,'[1]Stock Journal'!$D$3:$D$92)</f>
        <v>40938</v>
      </c>
      <c r="U12" s="22">
        <f>SUMIF('[1]Stock Journal'!$A$3:$A$92,H12,'[1]Stock Journal'!$E$3:$E$92)</f>
        <v>42763</v>
      </c>
      <c r="V12" s="2">
        <f>SUMIF('[1]EP Collection Journal'!$A$3:$A$92,H12,'[1]EP Collection Journal'!$G$3:$G$92)</f>
        <v>870600</v>
      </c>
      <c r="W12" s="12">
        <f t="array" ref="W12">SUMIF('[1]EP Collection Journal'!$A$3:$A$92,$H12,'[1]EP Collection Journal'!$I$3:$I$92)</f>
        <v>60</v>
      </c>
      <c r="X12" s="21">
        <f>SUMIF('[1]Stock Journal'!$A$3:$A$92,H12,'[1]Stock Journal'!$X$3:$X$92)</f>
        <v>740640.42258172354</v>
      </c>
      <c r="Y12" s="21">
        <f t="array" ref="Y12">SUMIF('[1]Stock Journal'!$A$3:$A$92,H12,'[1]Stock Journal'!$S$3:$S$92)</f>
        <v>402014.57741827646</v>
      </c>
      <c r="Z12" s="21">
        <f>SUMIF('[1]EP Collection Journal'!$A$3:$A$92,H12,'[1]EP Collection Journal'!$R$3:$R$92)</f>
        <v>50588</v>
      </c>
    </row>
    <row r="13" spans="1:26">
      <c r="A13" t="s">
        <v>60</v>
      </c>
      <c r="B13" t="s">
        <v>61</v>
      </c>
      <c r="C13" t="s">
        <v>62</v>
      </c>
      <c r="D13" t="s">
        <v>63</v>
      </c>
      <c r="E13" s="3">
        <v>522000</v>
      </c>
      <c r="F13" s="1">
        <v>60</v>
      </c>
      <c r="G13" s="1">
        <v>15</v>
      </c>
      <c r="H13" t="s">
        <v>64</v>
      </c>
      <c r="I13" s="3">
        <v>0</v>
      </c>
      <c r="J13" s="3">
        <v>0</v>
      </c>
      <c r="K13" s="3">
        <v>448849</v>
      </c>
      <c r="L13" s="3">
        <v>251501</v>
      </c>
      <c r="M13" s="3">
        <v>251501</v>
      </c>
      <c r="N13" s="3">
        <f>SUMIF('[2]Export Worksheet'!$A$2:$A$99,A13,'[2]Export Worksheet'!$P$2:$P$99)</f>
        <v>50854</v>
      </c>
      <c r="O13" s="3">
        <f t="shared" si="0"/>
        <v>-50854</v>
      </c>
      <c r="T13" s="27">
        <f t="array" ref="T13">SUMIF('[1]Stock Journal'!$A$3:$A$92,H13,'[1]Stock Journal'!$D$3:$D$92)</f>
        <v>40938</v>
      </c>
      <c r="U13" s="22">
        <f>SUMIF('[1]Stock Journal'!$A$3:$A$92,H13,'[1]Stock Journal'!$E$3:$E$92)</f>
        <v>42763</v>
      </c>
      <c r="V13" s="2">
        <f>SUMIF('[1]EP Collection Journal'!$A$3:$A$92,H13,'[1]EP Collection Journal'!$G$3:$G$92)</f>
        <v>522000</v>
      </c>
      <c r="W13" s="12">
        <f t="array" ref="W13">SUMIF('[1]EP Collection Journal'!$A$3:$A$92,$H13,'[1]EP Collection Journal'!$I$3:$I$92)</f>
        <v>60</v>
      </c>
      <c r="X13" s="2">
        <f>SUMIF('[1]Stock Journal'!$A$3:$A$92,H13,'[1]Stock Journal'!$X$3:$X$92)</f>
        <v>444079.91335440613</v>
      </c>
      <c r="Y13" s="2">
        <f t="array" ref="Y13">SUMIF('[1]Stock Journal'!$A$3:$A$92,H13,'[1]Stock Journal'!$S$3:$S$92)</f>
        <v>241045.08664559387</v>
      </c>
      <c r="Z13" s="2">
        <f>SUMIF('[1]EP Collection Journal'!$A$3:$A$92,H13,'[1]EP Collection Journal'!$R$3:$R$92)</f>
        <v>-920</v>
      </c>
    </row>
    <row r="14" spans="1:26">
      <c r="A14" t="s">
        <v>65</v>
      </c>
      <c r="B14" t="s">
        <v>66</v>
      </c>
      <c r="C14" t="s">
        <v>67</v>
      </c>
      <c r="D14" t="s">
        <v>68</v>
      </c>
      <c r="E14" s="3">
        <v>1004400</v>
      </c>
      <c r="F14" s="1">
        <v>36</v>
      </c>
      <c r="G14" s="1">
        <v>15</v>
      </c>
      <c r="H14" t="s">
        <v>69</v>
      </c>
      <c r="I14" s="3">
        <v>255715</v>
      </c>
      <c r="J14" s="3">
        <v>255715</v>
      </c>
      <c r="K14" s="3">
        <v>696863</v>
      </c>
      <c r="L14" s="3">
        <v>193147</v>
      </c>
      <c r="M14" s="3">
        <v>193147</v>
      </c>
      <c r="N14" s="3">
        <f>SUMIF('[2]Export Worksheet'!$A$2:$A$99,A14,'[2]Export Worksheet'!$P$2:$P$99)</f>
        <v>0</v>
      </c>
      <c r="O14" s="3">
        <f t="shared" si="0"/>
        <v>255715</v>
      </c>
      <c r="T14" s="27">
        <f t="array" ref="T14">SUMIF('[1]Stock Journal'!$A$3:$A$92,H14,'[1]Stock Journal'!$D$3:$D$92)</f>
        <v>40938</v>
      </c>
      <c r="U14" s="22">
        <f>SUMIF('[1]Stock Journal'!$A$3:$A$92,H14,'[1]Stock Journal'!$E$3:$E$92)</f>
        <v>42033</v>
      </c>
      <c r="V14" s="2">
        <f>SUMIF('[1]EP Collection Journal'!$A$3:$A$92,H14,'[1]EP Collection Journal'!$G$3:$G$92)</f>
        <v>1004400</v>
      </c>
      <c r="W14" s="12">
        <f t="array" ref="W14">SUMIF('[1]EP Collection Journal'!$A$3:$A$92,$H14,'[1]EP Collection Journal'!$I$3:$I$92)</f>
        <v>36</v>
      </c>
      <c r="X14" s="2">
        <f>SUMIF('[1]Stock Journal'!$A$3:$A$92,H14,'[1]Stock Journal'!$X$3:$X$92)</f>
        <v>676909.1277474307</v>
      </c>
      <c r="Y14" s="2">
        <f t="array" ref="Y14">SUMIF('[1]Stock Journal'!$A$3:$A$92,H14,'[1]Stock Journal'!$S$3:$S$92)</f>
        <v>172645.87225256927</v>
      </c>
      <c r="Z14" s="2">
        <f>SUMIF('[1]EP Collection Journal'!$A$3:$A$92,H14,'[1]EP Collection Journal'!$R$3:$R$92)</f>
        <v>296170</v>
      </c>
    </row>
    <row r="15" spans="1:26">
      <c r="A15" t="s">
        <v>70</v>
      </c>
      <c r="B15" t="s">
        <v>71</v>
      </c>
      <c r="C15" t="s">
        <v>72</v>
      </c>
      <c r="D15" t="s">
        <v>73</v>
      </c>
      <c r="E15" s="3">
        <v>621300</v>
      </c>
      <c r="F15" s="1">
        <v>60</v>
      </c>
      <c r="G15" s="1">
        <v>14</v>
      </c>
      <c r="H15" t="s">
        <v>74</v>
      </c>
      <c r="I15" s="3">
        <v>0</v>
      </c>
      <c r="J15" s="3">
        <v>0</v>
      </c>
      <c r="K15" s="3">
        <v>535662</v>
      </c>
      <c r="L15" s="3">
        <v>297950</v>
      </c>
      <c r="M15" s="3">
        <v>297950</v>
      </c>
      <c r="N15" s="3">
        <f>SUMIF('[2]Export Worksheet'!$A$2:$A$99,A15,'[2]Export Worksheet'!$P$2:$P$99)</f>
        <v>6292</v>
      </c>
      <c r="O15" s="3">
        <f t="shared" si="0"/>
        <v>-6292</v>
      </c>
      <c r="T15" s="27">
        <f t="array" ref="T15">SUMIF('[1]Stock Journal'!$A$3:$A$92,H15,'[1]Stock Journal'!$D$3:$D$92)</f>
        <v>40949</v>
      </c>
      <c r="U15" s="22">
        <f>SUMIF('[1]Stock Journal'!$A$3:$A$92,H15,'[1]Stock Journal'!$E$3:$E$92)</f>
        <v>42774</v>
      </c>
      <c r="V15" s="2">
        <f>SUMIF('[1]EP Collection Journal'!$A$3:$A$92,H15,'[1]EP Collection Journal'!$G$3:$G$92)</f>
        <v>621300</v>
      </c>
      <c r="W15" s="12">
        <f t="array" ref="W15">SUMIF('[1]EP Collection Journal'!$A$3:$A$92,$H15,'[1]EP Collection Journal'!$I$3:$I$92)</f>
        <v>60</v>
      </c>
      <c r="X15" s="21">
        <f>SUMIF('[1]Stock Journal'!$A$3:$A$92,H15,'[1]Stock Journal'!$X$3:$X$92)</f>
        <v>535663.8104022746</v>
      </c>
      <c r="Y15" s="21">
        <f t="array" ref="Y15">SUMIF('[1]Stock Journal'!$A$3:$A$92,H15,'[1]Stock Journal'!$S$3:$S$92)</f>
        <v>297903.18959772546</v>
      </c>
      <c r="Z15" s="21">
        <f>SUMIF('[1]EP Collection Journal'!$A$3:$A$92,H15,'[1]EP Collection Journal'!$R$3:$R$92)</f>
        <v>-6292</v>
      </c>
    </row>
    <row r="16" spans="1:26" s="8" customFormat="1">
      <c r="A16" s="8" t="s">
        <v>75</v>
      </c>
      <c r="B16" s="8" t="s">
        <v>76</v>
      </c>
      <c r="C16" s="8" t="s">
        <v>77</v>
      </c>
      <c r="D16" s="8" t="s">
        <v>78</v>
      </c>
      <c r="E16" s="9">
        <v>1151500</v>
      </c>
      <c r="F16" s="10">
        <v>60</v>
      </c>
      <c r="G16" s="10">
        <v>14</v>
      </c>
      <c r="H16" s="8" t="s">
        <v>79</v>
      </c>
      <c r="I16" s="9">
        <v>0</v>
      </c>
      <c r="J16" s="9">
        <v>0</v>
      </c>
      <c r="K16" s="9">
        <v>995402</v>
      </c>
      <c r="L16" s="9">
        <v>571634</v>
      </c>
      <c r="M16" s="9">
        <v>571634</v>
      </c>
      <c r="N16" s="9">
        <f>SUMIF('[2]Export Worksheet'!$A$2:$A$99,A16,'[2]Export Worksheet'!$P$2:$P$99)</f>
        <v>192631</v>
      </c>
      <c r="O16" s="9">
        <f t="shared" si="0"/>
        <v>-192631</v>
      </c>
      <c r="P16" s="8" t="s">
        <v>401</v>
      </c>
      <c r="T16" s="23">
        <f t="array" ref="T16">SUMIF('[1]Stock Journal'!$A$3:$A$92,H16,'[1]Stock Journal'!$D$3:$D$92)</f>
        <v>0</v>
      </c>
      <c r="U16" s="23">
        <f>SUMIF('[1]Stock Journal'!$A$3:$A$92,H16,'[1]Stock Journal'!$E$3:$E$92)</f>
        <v>0</v>
      </c>
      <c r="V16" s="11">
        <f>SUMIF('[1]EP Collection Journal'!$A$3:$A$92,H16,'[1]EP Collection Journal'!$G$3:$G$92)</f>
        <v>0</v>
      </c>
      <c r="W16" s="13">
        <f t="array" ref="W16">SUMIF('[1]EP Collection Journal'!$A$3:$A$92,$H16,'[1]EP Collection Journal'!$I$3:$I$92)</f>
        <v>0</v>
      </c>
      <c r="X16" s="11">
        <f>SUMIF('[1]Stock Journal'!$A$3:$A$92,H16,'[1]Stock Journal'!$X$3:$X$92)</f>
        <v>0</v>
      </c>
      <c r="Y16" s="11">
        <f t="array" ref="Y16">SUMIF('[1]Stock Journal'!$A$3:$A$92,H16,'[1]Stock Journal'!$S$3:$S$92)</f>
        <v>0</v>
      </c>
      <c r="Z16" s="11">
        <f>SUMIF('[1]EP Collection Journal'!$A$3:$A$92,H16,'[1]EP Collection Journal'!$R$3:$R$92)</f>
        <v>0</v>
      </c>
    </row>
    <row r="17" spans="1:26" s="8" customFormat="1">
      <c r="A17" s="8" t="s">
        <v>80</v>
      </c>
      <c r="B17" s="8" t="s">
        <v>81</v>
      </c>
      <c r="C17" s="8" t="s">
        <v>82</v>
      </c>
      <c r="D17" s="8" t="s">
        <v>83</v>
      </c>
      <c r="E17" s="9">
        <v>1539000</v>
      </c>
      <c r="F17" s="10">
        <v>60</v>
      </c>
      <c r="G17" s="10">
        <v>14</v>
      </c>
      <c r="H17" s="8" t="s">
        <v>84</v>
      </c>
      <c r="I17" s="9">
        <v>0</v>
      </c>
      <c r="J17" s="9">
        <v>0</v>
      </c>
      <c r="K17" s="9">
        <v>1340644</v>
      </c>
      <c r="L17" s="9">
        <v>769092</v>
      </c>
      <c r="M17" s="9">
        <v>769092</v>
      </c>
      <c r="N17" s="9">
        <f>SUMIF('[2]Export Worksheet'!$A$2:$A$99,A17,'[2]Export Worksheet'!$P$2:$P$99)</f>
        <v>947636</v>
      </c>
      <c r="O17" s="9">
        <f t="shared" si="0"/>
        <v>-947636</v>
      </c>
      <c r="P17" s="8" t="s">
        <v>401</v>
      </c>
      <c r="T17" s="23">
        <f t="array" ref="T17">SUMIF('[1]Stock Journal'!$A$3:$A$92,H17,'[1]Stock Journal'!$D$3:$D$92)</f>
        <v>0</v>
      </c>
      <c r="U17" s="23">
        <f>SUMIF('[1]Stock Journal'!$A$3:$A$92,H17,'[1]Stock Journal'!$E$3:$E$92)</f>
        <v>0</v>
      </c>
      <c r="V17" s="11">
        <f>SUMIF('[1]EP Collection Journal'!$A$3:$A$92,H17,'[1]EP Collection Journal'!$G$3:$G$92)</f>
        <v>0</v>
      </c>
      <c r="W17" s="13">
        <f t="array" ref="W17">SUMIF('[1]EP Collection Journal'!$A$3:$A$92,$H17,'[1]EP Collection Journal'!$I$3:$I$92)</f>
        <v>0</v>
      </c>
      <c r="X17" s="11">
        <f>SUMIF('[1]Stock Journal'!$A$3:$A$92,H17,'[1]Stock Journal'!$X$3:$X$92)</f>
        <v>0</v>
      </c>
      <c r="Y17" s="11">
        <f t="array" ref="Y17">SUMIF('[1]Stock Journal'!$A$3:$A$92,H17,'[1]Stock Journal'!$S$3:$S$92)</f>
        <v>0</v>
      </c>
      <c r="Z17" s="11">
        <f>SUMIF('[1]EP Collection Journal'!$A$3:$A$92,H17,'[1]EP Collection Journal'!$R$3:$R$92)</f>
        <v>0</v>
      </c>
    </row>
    <row r="18" spans="1:26">
      <c r="A18" t="s">
        <v>85</v>
      </c>
      <c r="B18" t="s">
        <v>86</v>
      </c>
      <c r="C18" t="s">
        <v>87</v>
      </c>
      <c r="D18" t="s">
        <v>88</v>
      </c>
      <c r="E18" s="3">
        <v>720000</v>
      </c>
      <c r="F18" s="1">
        <v>60</v>
      </c>
      <c r="G18" s="1">
        <v>13</v>
      </c>
      <c r="H18" t="s">
        <v>89</v>
      </c>
      <c r="I18" s="3">
        <v>72400</v>
      </c>
      <c r="J18" s="3">
        <v>72400</v>
      </c>
      <c r="K18" s="3">
        <v>630354</v>
      </c>
      <c r="L18" s="3">
        <v>370746</v>
      </c>
      <c r="M18" s="3">
        <v>370746</v>
      </c>
      <c r="N18" s="3">
        <f>SUMIF('[2]Export Worksheet'!$A$2:$A$99,A18,'[2]Export Worksheet'!$P$2:$P$99)</f>
        <v>0</v>
      </c>
      <c r="O18" s="3">
        <f t="shared" si="0"/>
        <v>72400</v>
      </c>
      <c r="T18" s="27">
        <f t="array" ref="T18">SUMIF('[1]Stock Journal'!$A$3:$A$92,H18,'[1]Stock Journal'!$D$3:$D$92)</f>
        <v>40983</v>
      </c>
      <c r="U18" s="22">
        <f>SUMIF('[1]Stock Journal'!$A$3:$A$92,H18,'[1]Stock Journal'!$E$3:$E$92)</f>
        <v>42808</v>
      </c>
      <c r="V18" s="2">
        <f>SUMIF('[1]EP Collection Journal'!$A$3:$A$92,H18,'[1]EP Collection Journal'!$G$3:$G$92)</f>
        <v>720000</v>
      </c>
      <c r="W18" s="12">
        <f t="array" ref="W18">SUMIF('[1]EP Collection Journal'!$A$3:$A$92,$H18,'[1]EP Collection Journal'!$I$3:$I$92)</f>
        <v>60</v>
      </c>
      <c r="X18" s="2">
        <f>SUMIF('[1]Stock Journal'!$A$3:$A$92,H18,'[1]Stock Journal'!$X$3:$X$92)</f>
        <v>1.2702033272944391E-3</v>
      </c>
      <c r="Y18" s="2">
        <f t="array" ref="Y18">SUMIF('[1]Stock Journal'!$A$3:$A$92,H18,'[1]Stock Journal'!$S$3:$S$92)</f>
        <v>-1.2702033272944391E-3</v>
      </c>
      <c r="Z18" s="2">
        <f>SUMIF('[1]EP Collection Journal'!$A$3:$A$92,H18,'[1]EP Collection Journal'!$R$3:$R$92)</f>
        <v>0</v>
      </c>
    </row>
    <row r="19" spans="1:26">
      <c r="A19" t="s">
        <v>90</v>
      </c>
      <c r="B19" t="s">
        <v>91</v>
      </c>
      <c r="C19" t="s">
        <v>92</v>
      </c>
      <c r="D19" t="s">
        <v>93</v>
      </c>
      <c r="E19" s="3">
        <v>808500</v>
      </c>
      <c r="F19" s="1">
        <v>60</v>
      </c>
      <c r="G19" s="1">
        <v>13</v>
      </c>
      <c r="H19" t="s">
        <v>94</v>
      </c>
      <c r="I19" s="3">
        <v>23590</v>
      </c>
      <c r="J19" s="3">
        <v>23590</v>
      </c>
      <c r="K19" s="3">
        <v>707835</v>
      </c>
      <c r="L19" s="3">
        <v>416311</v>
      </c>
      <c r="M19" s="3">
        <v>416311</v>
      </c>
      <c r="N19" s="3">
        <f>SUMIF('[2]Export Worksheet'!$A$2:$A$99,A19,'[2]Export Worksheet'!$P$2:$P$99)</f>
        <v>0</v>
      </c>
      <c r="O19" s="3">
        <f t="shared" si="0"/>
        <v>23590</v>
      </c>
      <c r="T19" s="27">
        <v>40988</v>
      </c>
      <c r="U19" s="22">
        <f>SUMIF('[1]Stock Journal'!$A$3:$A$92,H19,'[1]Stock Journal'!$E$3:$E$92)</f>
        <v>0</v>
      </c>
      <c r="V19" s="2">
        <f>+E19</f>
        <v>808500</v>
      </c>
      <c r="W19" s="12">
        <v>60</v>
      </c>
      <c r="X19" s="21">
        <f>1415672.61256475/2</f>
        <v>707836.30628237501</v>
      </c>
      <c r="Y19" s="2">
        <f t="array" ref="Y19">SUMIF('[1]Stock Journal'!$A$3:$A$92,H19,'[1]Stock Journal'!$S$3:$S$92)</f>
        <v>0</v>
      </c>
      <c r="Z19" s="2">
        <f>SUMIF('[1]EP Collection Journal'!$A$3:$A$92,H19,'[1]EP Collection Journal'!$R$3:$R$92)</f>
        <v>0</v>
      </c>
    </row>
    <row r="20" spans="1:26">
      <c r="A20" t="s">
        <v>95</v>
      </c>
      <c r="B20" t="s">
        <v>91</v>
      </c>
      <c r="C20" t="s">
        <v>92</v>
      </c>
      <c r="D20" t="s">
        <v>93</v>
      </c>
      <c r="E20" s="3">
        <v>808500</v>
      </c>
      <c r="F20" s="1">
        <v>60</v>
      </c>
      <c r="G20" s="1">
        <v>13</v>
      </c>
      <c r="H20" t="s">
        <v>96</v>
      </c>
      <c r="I20" s="3">
        <v>71590</v>
      </c>
      <c r="J20" s="3">
        <v>71590</v>
      </c>
      <c r="K20" s="3">
        <v>707835</v>
      </c>
      <c r="L20" s="3">
        <v>416311</v>
      </c>
      <c r="M20" s="3">
        <v>416311</v>
      </c>
      <c r="N20" s="3">
        <f>SUMIF('[2]Export Worksheet'!$A$2:$A$99,A20,'[2]Export Worksheet'!$P$2:$P$99)</f>
        <v>0</v>
      </c>
      <c r="O20" s="3">
        <f t="shared" si="0"/>
        <v>71590</v>
      </c>
      <c r="T20" s="27">
        <v>40988</v>
      </c>
      <c r="U20" s="22">
        <f>SUMIF('[1]Stock Journal'!$A$3:$A$92,H20,'[1]Stock Journal'!$E$3:$E$92)</f>
        <v>0</v>
      </c>
      <c r="V20" s="2">
        <f>+E20</f>
        <v>808500</v>
      </c>
      <c r="W20" s="12">
        <v>60</v>
      </c>
      <c r="X20" s="21">
        <f>1415672.61256475/2</f>
        <v>707836.30628237501</v>
      </c>
      <c r="Y20" s="2">
        <f t="array" ref="Y20">SUMIF('[1]Stock Journal'!$A$3:$A$92,H20,'[1]Stock Journal'!$S$3:$S$92)</f>
        <v>0</v>
      </c>
      <c r="Z20" s="2">
        <f>SUMIF('[1]EP Collection Journal'!$A$3:$A$92,H20,'[1]EP Collection Journal'!$R$3:$R$92)</f>
        <v>0</v>
      </c>
    </row>
    <row r="21" spans="1:26" s="4" customFormat="1">
      <c r="A21" s="4" t="s">
        <v>97</v>
      </c>
      <c r="B21" s="4" t="s">
        <v>98</v>
      </c>
      <c r="C21" s="4" t="s">
        <v>92</v>
      </c>
      <c r="D21" s="4" t="s">
        <v>93</v>
      </c>
      <c r="E21" s="5">
        <v>1539000</v>
      </c>
      <c r="F21" s="6">
        <v>60</v>
      </c>
      <c r="G21" s="6">
        <v>13</v>
      </c>
      <c r="H21" s="4" t="s">
        <v>99</v>
      </c>
      <c r="I21" s="5">
        <v>0</v>
      </c>
      <c r="J21" s="5">
        <v>0</v>
      </c>
      <c r="K21" s="5">
        <v>1342026</v>
      </c>
      <c r="L21" s="5">
        <v>748910</v>
      </c>
      <c r="M21" s="5">
        <v>748910</v>
      </c>
      <c r="N21" s="5">
        <f>SUMIF('[2]Export Worksheet'!$A$2:$A$99,A21,'[2]Export Worksheet'!$P$2:$P$99)</f>
        <v>1292970</v>
      </c>
      <c r="O21" s="5">
        <f t="shared" si="0"/>
        <v>-1292970</v>
      </c>
      <c r="P21" s="4" t="s">
        <v>400</v>
      </c>
      <c r="T21" s="24">
        <f t="array" ref="T21">SUMIF('[1]Stock Journal'!$A$3:$A$92,H21,'[1]Stock Journal'!$D$3:$D$92)</f>
        <v>0</v>
      </c>
      <c r="U21" s="24">
        <f>SUMIF('[1]Stock Journal'!$A$3:$A$92,H21,'[1]Stock Journal'!$E$3:$E$92)</f>
        <v>0</v>
      </c>
      <c r="V21" s="7">
        <f>SUMIF('[1]EP Collection Journal'!$A$3:$A$92,H21,'[1]EP Collection Journal'!$G$3:$G$92)</f>
        <v>0</v>
      </c>
      <c r="W21" s="14">
        <f t="array" ref="W21">SUMIF('[1]EP Collection Journal'!$A$3:$A$92,$H21,'[1]EP Collection Journal'!$I$3:$I$92)</f>
        <v>0</v>
      </c>
      <c r="X21" s="7">
        <f>SUMIF('[1]Stock Journal'!$A$3:$A$92,H21,'[1]Stock Journal'!$X$3:$X$92)</f>
        <v>0</v>
      </c>
      <c r="Y21" s="7">
        <f t="array" ref="Y21">SUMIF('[1]Stock Journal'!$A$3:$A$92,H21,'[1]Stock Journal'!$S$3:$S$92)</f>
        <v>0</v>
      </c>
      <c r="Z21" s="7">
        <f>SUMIF('[1]EP Collection Journal'!$A$3:$A$92,H21,'[1]EP Collection Journal'!$R$3:$R$92)</f>
        <v>0</v>
      </c>
    </row>
    <row r="22" spans="1:26">
      <c r="A22" t="s">
        <v>100</v>
      </c>
      <c r="B22" t="s">
        <v>101</v>
      </c>
      <c r="C22" t="s">
        <v>102</v>
      </c>
      <c r="D22" t="s">
        <v>103</v>
      </c>
      <c r="E22" s="3">
        <v>600000</v>
      </c>
      <c r="F22" s="1">
        <v>60</v>
      </c>
      <c r="G22" s="1">
        <v>13</v>
      </c>
      <c r="H22" t="s">
        <v>104</v>
      </c>
      <c r="I22" s="3">
        <v>0</v>
      </c>
      <c r="J22" s="3">
        <v>0</v>
      </c>
      <c r="K22" s="3">
        <v>525295</v>
      </c>
      <c r="L22" s="3">
        <v>308955</v>
      </c>
      <c r="M22" s="3">
        <v>308955</v>
      </c>
      <c r="N22" s="3">
        <f>SUMIF('[2]Export Worksheet'!$A$2:$A$99,A22,'[2]Export Worksheet'!$P$2:$P$99)</f>
        <v>20000</v>
      </c>
      <c r="O22" s="3">
        <f t="shared" si="0"/>
        <v>-20000</v>
      </c>
      <c r="T22" s="27">
        <f t="array" ref="T22">SUMIF('[1]Stock Journal'!$A$3:$A$92,H22,'[1]Stock Journal'!$D$3:$D$92)</f>
        <v>40993</v>
      </c>
      <c r="U22" s="22">
        <f>SUMIF('[1]Stock Journal'!$A$3:$A$92,H22,'[1]Stock Journal'!$E$3:$E$92)</f>
        <v>42818</v>
      </c>
      <c r="V22" s="2">
        <f>SUMIF('[1]EP Collection Journal'!$A$3:$A$92,H22,'[1]EP Collection Journal'!$G$3:$G$92)</f>
        <v>600000</v>
      </c>
      <c r="W22" s="12">
        <f t="array" ref="W22">SUMIF('[1]EP Collection Journal'!$A$3:$A$92,$H22,'[1]EP Collection Journal'!$I$3:$I$92)</f>
        <v>60</v>
      </c>
      <c r="X22" s="21">
        <f>SUMIF('[1]Stock Journal'!$A$3:$A$92,H22,'[1]Stock Journal'!$X$3:$X$92)</f>
        <v>525294.55105850252</v>
      </c>
      <c r="Y22" s="21">
        <f t="array" ref="Y22">SUMIF('[1]Stock Journal'!$A$3:$A$92,H22,'[1]Stock Journal'!$S$3:$S$92)</f>
        <v>308955.44894149748</v>
      </c>
      <c r="Z22" s="2">
        <f>SUMIF('[1]EP Collection Journal'!$A$3:$A$92,H22,'[1]EP Collection Journal'!$R$3:$R$92)</f>
        <v>-2250</v>
      </c>
    </row>
    <row r="23" spans="1:26">
      <c r="A23" t="s">
        <v>105</v>
      </c>
      <c r="B23" t="s">
        <v>106</v>
      </c>
      <c r="C23" t="s">
        <v>102</v>
      </c>
      <c r="D23" t="s">
        <v>107</v>
      </c>
      <c r="E23" s="3">
        <v>684500</v>
      </c>
      <c r="F23" s="1">
        <v>18</v>
      </c>
      <c r="G23" s="1">
        <v>13</v>
      </c>
      <c r="H23" t="s">
        <v>108</v>
      </c>
      <c r="I23" s="3">
        <v>0</v>
      </c>
      <c r="J23" s="3">
        <v>0</v>
      </c>
      <c r="K23" s="3">
        <v>216325</v>
      </c>
      <c r="L23" s="3">
        <v>13740</v>
      </c>
      <c r="M23" s="3">
        <v>13740</v>
      </c>
      <c r="N23" s="3">
        <f>SUMIF('[2]Export Worksheet'!$A$2:$A$99,A23,'[2]Export Worksheet'!$P$2:$P$99)</f>
        <v>8025</v>
      </c>
      <c r="O23" s="3">
        <f t="shared" si="0"/>
        <v>-8025</v>
      </c>
      <c r="T23" s="27">
        <f t="array" ref="T23">SUMIF('[1]Stock Journal'!$A$3:$A$92,H23,'[1]Stock Journal'!$D$3:$D$92)</f>
        <v>40993</v>
      </c>
      <c r="U23" s="22">
        <f>SUMIF('[1]Stock Journal'!$A$3:$A$92,H23,'[1]Stock Journal'!$E$3:$E$92)</f>
        <v>41540.5</v>
      </c>
      <c r="V23" s="2">
        <f>SUMIF('[1]EP Collection Journal'!$A$3:$A$92,H23,'[1]EP Collection Journal'!$G$3:$G$92)</f>
        <v>684500</v>
      </c>
      <c r="W23" s="12">
        <f t="array" ref="W23">SUMIF('[1]EP Collection Journal'!$A$3:$A$92,$H23,'[1]EP Collection Journal'!$I$3:$I$92)</f>
        <v>18</v>
      </c>
      <c r="X23" s="21">
        <f>SUMIF('[1]Stock Journal'!$A$3:$A$92,H23,'[1]Stock Journal'!$X$3:$X$92)</f>
        <v>216325.42777369445</v>
      </c>
      <c r="Y23" s="21">
        <f t="array" ref="Y23">SUMIF('[1]Stock Journal'!$A$3:$A$92,H23,'[1]Stock Journal'!$S$3:$S$92)</f>
        <v>13750.57222630554</v>
      </c>
      <c r="Z23" s="21">
        <f>SUMIF('[1]EP Collection Journal'!$A$3:$A$92,H23,'[1]EP Collection Journal'!$R$3:$R$92)</f>
        <v>-8025</v>
      </c>
    </row>
    <row r="24" spans="1:26">
      <c r="A24" t="s">
        <v>109</v>
      </c>
      <c r="B24" t="s">
        <v>110</v>
      </c>
      <c r="C24" t="s">
        <v>102</v>
      </c>
      <c r="D24" t="s">
        <v>103</v>
      </c>
      <c r="E24" s="3">
        <v>1075000</v>
      </c>
      <c r="F24" s="1">
        <v>60</v>
      </c>
      <c r="G24" s="1">
        <v>13</v>
      </c>
      <c r="H24" t="s">
        <v>111</v>
      </c>
      <c r="I24" s="3">
        <v>149260</v>
      </c>
      <c r="J24" s="3">
        <v>149260</v>
      </c>
      <c r="K24" s="3">
        <v>938866</v>
      </c>
      <c r="L24" s="3">
        <v>534819</v>
      </c>
      <c r="M24" s="3">
        <v>534819</v>
      </c>
      <c r="N24" s="3">
        <f>SUMIF('[2]Export Worksheet'!$A$2:$A$99,A24,'[2]Export Worksheet'!$P$2:$P$99)</f>
        <v>0</v>
      </c>
      <c r="O24" s="3">
        <f t="shared" si="0"/>
        <v>149260</v>
      </c>
      <c r="T24" s="22">
        <f t="array" ref="T24">SUMIF('[1]Stock Journal'!$A$3:$A$92,H24,'[1]Stock Journal'!$D$3:$D$92)</f>
        <v>40959</v>
      </c>
      <c r="U24" s="22">
        <f>SUMIF('[1]Stock Journal'!$A$3:$A$92,H24,'[1]Stock Journal'!$E$3:$E$92)</f>
        <v>42784</v>
      </c>
      <c r="V24" s="2">
        <f>SUMIF('[1]EP Collection Journal'!$A$3:$A$92,H24,'[1]EP Collection Journal'!$G$3:$G$92)</f>
        <v>1075000</v>
      </c>
      <c r="W24" s="12">
        <f t="array" ref="W24">SUMIF('[1]EP Collection Journal'!$A$3:$A$92,$H24,'[1]EP Collection Journal'!$I$3:$I$92)</f>
        <v>60</v>
      </c>
      <c r="X24" s="2">
        <f>SUMIF('[1]Stock Journal'!$A$3:$A$92,H24,'[1]Stock Journal'!$X$3:$X$92)</f>
        <v>926826.01897561108</v>
      </c>
      <c r="Y24" s="2">
        <f t="array" ref="Y24">SUMIF('[1]Stock Journal'!$A$3:$A$92,H24,'[1]Stock Journal'!$S$3:$S$92)</f>
        <v>515453.98102438892</v>
      </c>
      <c r="Z24" s="2">
        <f>SUMIF('[1]EP Collection Journal'!$A$3:$A$92,H24,'[1]EP Collection Journal'!$R$3:$R$92)</f>
        <v>180615</v>
      </c>
    </row>
    <row r="25" spans="1:26">
      <c r="A25" t="s">
        <v>112</v>
      </c>
      <c r="B25" t="s">
        <v>113</v>
      </c>
      <c r="C25" t="s">
        <v>114</v>
      </c>
      <c r="D25" t="s">
        <v>115</v>
      </c>
      <c r="E25" s="3">
        <v>1042800</v>
      </c>
      <c r="F25" s="1">
        <v>60</v>
      </c>
      <c r="G25" s="1">
        <v>13</v>
      </c>
      <c r="H25" t="s">
        <v>116</v>
      </c>
      <c r="I25" s="3">
        <v>183688</v>
      </c>
      <c r="J25" s="3">
        <v>183688</v>
      </c>
      <c r="K25" s="3">
        <v>912202</v>
      </c>
      <c r="L25" s="3">
        <v>472550</v>
      </c>
      <c r="M25" s="3">
        <v>472550</v>
      </c>
      <c r="N25" s="3">
        <f>SUMIF('[2]Export Worksheet'!$A$2:$A$99,A25,'[2]Export Worksheet'!$P$2:$P$99)</f>
        <v>0</v>
      </c>
      <c r="O25" s="3">
        <f t="shared" si="0"/>
        <v>183688</v>
      </c>
      <c r="T25" s="27">
        <f t="array" ref="T25">SUMIF('[1]Stock Journal'!$A$3:$A$92,H25,'[1]Stock Journal'!$D$3:$D$92)</f>
        <v>40993</v>
      </c>
      <c r="U25" s="22">
        <f>SUMIF('[1]Stock Journal'!$A$3:$A$92,H25,'[1]Stock Journal'!$E$3:$E$92)</f>
        <v>41601.333333333336</v>
      </c>
      <c r="V25" s="2">
        <f>SUMIF('[1]EP Collection Journal'!$A$3:$A$92,H25,'[1]EP Collection Journal'!$G$3:$G$92)</f>
        <v>1042800</v>
      </c>
      <c r="W25" s="12">
        <f t="array" ref="W25">SUMIF('[1]EP Collection Journal'!$A$3:$A$92,$H25,'[1]EP Collection Journal'!$I$3:$I$92)</f>
        <v>20</v>
      </c>
      <c r="X25" s="2">
        <f>SUMIF('[1]Stock Journal'!$A$3:$A$92,H25,'[1]Stock Journal'!$X$3:$X$92)</f>
        <v>1010300</v>
      </c>
      <c r="Y25" s="2">
        <f t="array" ref="Y25">SUMIF('[1]Stock Journal'!$A$3:$A$92,H25,'[1]Stock Journal'!$S$3:$S$92)</f>
        <v>558127</v>
      </c>
      <c r="Z25" s="2">
        <f>SUMIF('[1]EP Collection Journal'!$A$3:$A$92,H25,'[1]EP Collection Journal'!$R$3:$R$92)</f>
        <v>0</v>
      </c>
    </row>
    <row r="26" spans="1:26">
      <c r="A26" t="s">
        <v>117</v>
      </c>
      <c r="B26" t="s">
        <v>118</v>
      </c>
      <c r="C26" t="s">
        <v>119</v>
      </c>
      <c r="D26" t="s">
        <v>120</v>
      </c>
      <c r="E26" s="3">
        <v>426960</v>
      </c>
      <c r="F26" s="1">
        <v>60</v>
      </c>
      <c r="G26" s="1">
        <v>12</v>
      </c>
      <c r="H26" t="s">
        <v>121</v>
      </c>
      <c r="I26" s="3">
        <v>44683</v>
      </c>
      <c r="J26" s="3">
        <v>44683</v>
      </c>
      <c r="K26" s="3">
        <v>377576</v>
      </c>
      <c r="L26" s="3">
        <v>220168</v>
      </c>
      <c r="M26" s="3">
        <v>220168</v>
      </c>
      <c r="N26" s="3">
        <f>SUMIF('[2]Export Worksheet'!$A$2:$A$99,A26,'[2]Export Worksheet'!$P$2:$P$99)</f>
        <v>0</v>
      </c>
      <c r="O26" s="3">
        <f t="shared" si="0"/>
        <v>44683</v>
      </c>
      <c r="T26" s="27">
        <v>41027</v>
      </c>
      <c r="U26" s="22">
        <f>SUMIF('[1]Stock Journal'!$A$3:$A$92,H26,'[1]Stock Journal'!$E$3:$E$92)</f>
        <v>0</v>
      </c>
      <c r="V26" s="2">
        <f>+E26</f>
        <v>426960</v>
      </c>
      <c r="W26" s="12">
        <v>60</v>
      </c>
      <c r="X26" s="21">
        <v>377576</v>
      </c>
      <c r="Y26" s="2">
        <f t="array" ref="Y26">SUMIF('[1]Stock Journal'!$A$3:$A$92,H26,'[1]Stock Journal'!$S$3:$S$92)</f>
        <v>0</v>
      </c>
      <c r="Z26" s="2">
        <f>SUMIF('[1]EP Collection Journal'!$A$3:$A$92,H26,'[1]EP Collection Journal'!$R$3:$R$92)</f>
        <v>0</v>
      </c>
    </row>
    <row r="27" spans="1:26">
      <c r="A27" t="s">
        <v>122</v>
      </c>
      <c r="B27" t="s">
        <v>118</v>
      </c>
      <c r="C27" t="s">
        <v>119</v>
      </c>
      <c r="D27" t="s">
        <v>120</v>
      </c>
      <c r="E27" s="3">
        <v>519680</v>
      </c>
      <c r="F27" s="1">
        <v>60</v>
      </c>
      <c r="G27" s="1">
        <v>12</v>
      </c>
      <c r="H27" t="s">
        <v>123</v>
      </c>
      <c r="I27" s="3">
        <v>54905</v>
      </c>
      <c r="J27" s="3">
        <v>54905</v>
      </c>
      <c r="K27" s="3">
        <v>459575</v>
      </c>
      <c r="L27" s="3">
        <v>268009</v>
      </c>
      <c r="M27" s="3">
        <v>268009</v>
      </c>
      <c r="N27" s="3">
        <f>SUMIF('[2]Export Worksheet'!$A$2:$A$99,A27,'[2]Export Worksheet'!$P$2:$P$99)</f>
        <v>0</v>
      </c>
      <c r="O27" s="3">
        <f t="shared" si="0"/>
        <v>54905</v>
      </c>
      <c r="T27" s="27">
        <v>41027</v>
      </c>
      <c r="U27" s="22">
        <f>SUMIF('[1]Stock Journal'!$A$3:$A$92,H27,'[1]Stock Journal'!$E$3:$E$92)</f>
        <v>0</v>
      </c>
      <c r="V27" s="2">
        <f>+E27</f>
        <v>519680</v>
      </c>
      <c r="W27" s="12">
        <v>60</v>
      </c>
      <c r="X27" s="21">
        <v>459575</v>
      </c>
      <c r="Y27" s="2">
        <f t="array" ref="Y27">SUMIF('[1]Stock Journal'!$A$3:$A$92,H27,'[1]Stock Journal'!$S$3:$S$92)</f>
        <v>0</v>
      </c>
      <c r="Z27" s="2">
        <f>SUMIF('[1]EP Collection Journal'!$A$3:$A$92,H27,'[1]EP Collection Journal'!$R$3:$R$92)</f>
        <v>0</v>
      </c>
    </row>
    <row r="28" spans="1:26">
      <c r="A28" t="s">
        <v>124</v>
      </c>
      <c r="B28" t="s">
        <v>125</v>
      </c>
      <c r="C28" t="s">
        <v>126</v>
      </c>
      <c r="D28" t="s">
        <v>127</v>
      </c>
      <c r="E28" s="3">
        <v>1055460</v>
      </c>
      <c r="F28" s="1">
        <v>36</v>
      </c>
      <c r="G28" s="1">
        <v>12</v>
      </c>
      <c r="H28" t="s">
        <v>128</v>
      </c>
      <c r="I28" s="3">
        <v>86332</v>
      </c>
      <c r="J28" s="3">
        <v>86332</v>
      </c>
      <c r="K28" s="3">
        <v>786866</v>
      </c>
      <c r="L28" s="3">
        <v>222862</v>
      </c>
      <c r="M28" s="3">
        <v>222862</v>
      </c>
      <c r="N28" s="3">
        <f>SUMIF('[2]Export Worksheet'!$A$2:$A$99,A28,'[2]Export Worksheet'!$P$2:$P$99)</f>
        <v>0</v>
      </c>
      <c r="O28" s="3">
        <f t="shared" si="0"/>
        <v>86332</v>
      </c>
      <c r="T28" s="27">
        <f t="array" ref="T28">SUMIF('[1]Stock Journal'!$A$3:$A$92,H28,'[1]Stock Journal'!$D$3:$D$92)</f>
        <v>41019</v>
      </c>
      <c r="U28" s="22">
        <f>SUMIF('[1]Stock Journal'!$A$3:$A$92,H28,'[1]Stock Journal'!$E$3:$E$92)</f>
        <v>42114</v>
      </c>
      <c r="V28" s="2">
        <f>SUMIF('[1]EP Collection Journal'!$A$3:$A$92,H28,'[1]EP Collection Journal'!$G$3:$G$92)</f>
        <v>1055460</v>
      </c>
      <c r="W28" s="12">
        <f t="array" ref="W28">SUMIF('[1]EP Collection Journal'!$A$3:$A$92,$H28,'[1]EP Collection Journal'!$I$3:$I$92)</f>
        <v>36</v>
      </c>
      <c r="X28" s="21">
        <f>SUMIF('[1]Stock Journal'!$A$3:$A$92,H28,'[1]Stock Journal'!$X$3:$X$92)</f>
        <v>786866.70614768006</v>
      </c>
      <c r="Y28" s="21">
        <f t="array" ref="Y28">SUMIF('[1]Stock Journal'!$A$3:$A$92,H28,'[1]Stock Journal'!$S$3:$S$92)</f>
        <v>222854.39385232009</v>
      </c>
      <c r="Z28" s="21">
        <f>SUMIF('[1]EP Collection Journal'!$A$3:$A$92,H28,'[1]EP Collection Journal'!$R$3:$R$92)</f>
        <v>86332</v>
      </c>
    </row>
    <row r="29" spans="1:26">
      <c r="A29" t="s">
        <v>129</v>
      </c>
      <c r="B29" t="s">
        <v>130</v>
      </c>
      <c r="C29" t="s">
        <v>131</v>
      </c>
      <c r="D29" t="s">
        <v>132</v>
      </c>
      <c r="E29" s="3">
        <v>456000</v>
      </c>
      <c r="F29" s="1">
        <v>60</v>
      </c>
      <c r="G29" s="1">
        <v>12</v>
      </c>
      <c r="H29" t="s">
        <v>133</v>
      </c>
      <c r="I29" s="3">
        <v>0</v>
      </c>
      <c r="J29" s="3">
        <v>0</v>
      </c>
      <c r="K29" s="3">
        <v>403257</v>
      </c>
      <c r="L29" s="3">
        <v>235143</v>
      </c>
      <c r="M29" s="3">
        <v>235143</v>
      </c>
      <c r="N29" s="3">
        <f>SUMIF('[2]Export Worksheet'!$A$2:$A$99,A29,'[2]Export Worksheet'!$P$2:$P$99)</f>
        <v>0</v>
      </c>
      <c r="O29" s="3">
        <f t="shared" si="0"/>
        <v>0</v>
      </c>
      <c r="T29" s="27">
        <f t="array" ref="T29">SUMIF('[1]Stock Journal'!$A$3:$A$92,H29,'[1]Stock Journal'!$D$3:$D$92)</f>
        <v>40996</v>
      </c>
      <c r="U29" s="22">
        <f>SUMIF('[1]Stock Journal'!$A$3:$A$92,H29,'[1]Stock Journal'!$E$3:$E$92)</f>
        <v>42821</v>
      </c>
      <c r="V29" s="2">
        <f>SUMIF('[1]EP Collection Journal'!$A$3:$A$92,H29,'[1]EP Collection Journal'!$G$3:$G$92)</f>
        <v>456000</v>
      </c>
      <c r="W29" s="12">
        <f t="array" ref="W29">SUMIF('[1]EP Collection Journal'!$A$3:$A$92,$H29,'[1]EP Collection Journal'!$I$3:$I$92)</f>
        <v>60</v>
      </c>
      <c r="X29" s="21">
        <f>SUMIF('[1]Stock Journal'!$A$3:$A$92,H29,'[1]Stock Journal'!$X$3:$X$92)</f>
        <v>403257.29555229528</v>
      </c>
      <c r="Y29" s="21">
        <f t="array" ref="Y29">SUMIF('[1]Stock Journal'!$A$3:$A$92,H29,'[1]Stock Journal'!$S$3:$S$92)</f>
        <v>235142.70444770469</v>
      </c>
      <c r="Z29" s="2">
        <f>SUMIF('[1]EP Collection Journal'!$A$3:$A$92,H29,'[1]EP Collection Journal'!$R$3:$R$92)</f>
        <v>0</v>
      </c>
    </row>
    <row r="30" spans="1:26">
      <c r="A30" t="s">
        <v>134</v>
      </c>
      <c r="B30" t="s">
        <v>61</v>
      </c>
      <c r="C30" t="s">
        <v>135</v>
      </c>
      <c r="D30" t="s">
        <v>136</v>
      </c>
      <c r="E30" s="3">
        <v>1190000</v>
      </c>
      <c r="F30" s="1">
        <v>60</v>
      </c>
      <c r="G30" s="1">
        <v>12</v>
      </c>
      <c r="H30" t="s">
        <v>137</v>
      </c>
      <c r="I30" s="3">
        <v>34371</v>
      </c>
      <c r="J30" s="3">
        <v>34371</v>
      </c>
      <c r="K30" s="3">
        <v>1052363</v>
      </c>
      <c r="L30" s="3">
        <v>613669</v>
      </c>
      <c r="M30" s="3">
        <v>613669</v>
      </c>
      <c r="N30" s="3">
        <f>SUMIF('[2]Export Worksheet'!$A$2:$A$99,A30,'[2]Export Worksheet'!$P$2:$P$99)</f>
        <v>0</v>
      </c>
      <c r="O30" s="3">
        <f t="shared" si="0"/>
        <v>34371</v>
      </c>
      <c r="T30" s="27">
        <f t="array" ref="T30">SUMIF('[1]Stock Journal'!$A$3:$A$92,H30,'[1]Stock Journal'!$D$3:$D$92)</f>
        <v>41014</v>
      </c>
      <c r="U30" s="22">
        <f>SUMIF('[1]Stock Journal'!$A$3:$A$92,H30,'[1]Stock Journal'!$E$3:$E$92)</f>
        <v>42839</v>
      </c>
      <c r="V30" s="2">
        <f>SUMIF('[1]EP Collection Journal'!$A$3:$A$92,H30,'[1]EP Collection Journal'!$G$3:$G$92)</f>
        <v>1190000</v>
      </c>
      <c r="W30" s="12">
        <f t="array" ref="W30">SUMIF('[1]EP Collection Journal'!$A$3:$A$92,$H30,'[1]EP Collection Journal'!$I$3:$I$92)</f>
        <v>60</v>
      </c>
      <c r="X30" s="21">
        <f>SUMIF('[1]Stock Journal'!$A$3:$A$92,H30,'[1]Stock Journal'!$X$3:$X$92)</f>
        <v>1052363.2643439644</v>
      </c>
      <c r="Y30" s="21">
        <f t="array" ref="Y30">SUMIF('[1]Stock Journal'!$A$3:$A$92,H30,'[1]Stock Journal'!$S$3:$S$92)</f>
        <v>613628.73565603571</v>
      </c>
      <c r="Z30" s="2">
        <f>SUMIF('[1]EP Collection Journal'!$A$3:$A$92,H30,'[1]EP Collection Journal'!$R$3:$R$92)</f>
        <v>-338</v>
      </c>
    </row>
    <row r="31" spans="1:26">
      <c r="A31" t="s">
        <v>138</v>
      </c>
      <c r="B31" t="s">
        <v>139</v>
      </c>
      <c r="C31" t="s">
        <v>140</v>
      </c>
      <c r="D31" t="s">
        <v>141</v>
      </c>
      <c r="E31" s="3">
        <v>495000</v>
      </c>
      <c r="F31" s="1">
        <v>24</v>
      </c>
      <c r="G31" s="1">
        <v>11</v>
      </c>
      <c r="H31" t="s">
        <v>142</v>
      </c>
      <c r="I31" s="3">
        <v>0</v>
      </c>
      <c r="J31" s="3">
        <v>0</v>
      </c>
      <c r="K31" s="3">
        <v>301921</v>
      </c>
      <c r="L31" s="3">
        <v>52004</v>
      </c>
      <c r="M31" s="3">
        <v>52004</v>
      </c>
      <c r="N31" s="3">
        <f>SUMIF('[2]Export Worksheet'!$A$2:$A$99,A31,'[2]Export Worksheet'!$P$2:$P$99)</f>
        <v>27225</v>
      </c>
      <c r="O31" s="3">
        <f t="shared" si="0"/>
        <v>-27225</v>
      </c>
      <c r="T31" s="27">
        <f t="array" ref="T31">SUMIF('[1]Stock Journal'!$A$3:$A$92,H31,'[1]Stock Journal'!$D$3:$D$92)</f>
        <v>41033</v>
      </c>
      <c r="U31" s="22">
        <f>SUMIF('[1]Stock Journal'!$A$3:$A$92,H31,'[1]Stock Journal'!$E$3:$E$92)</f>
        <v>41763</v>
      </c>
      <c r="V31" s="2">
        <f>SUMIF('[1]EP Collection Journal'!$A$3:$A$92,H31,'[1]EP Collection Journal'!$G$3:$G$92)</f>
        <v>495000</v>
      </c>
      <c r="W31" s="12">
        <f t="array" ref="W31">SUMIF('[1]EP Collection Journal'!$A$3:$A$92,$H31,'[1]EP Collection Journal'!$I$3:$I$92)</f>
        <v>24</v>
      </c>
      <c r="X31" s="21">
        <f>SUMIF('[1]Stock Journal'!$A$3:$A$92,H31,'[1]Stock Journal'!$X$3:$X$92)</f>
        <v>301919.51168670895</v>
      </c>
      <c r="Y31" s="21">
        <f t="array" ref="Y31">SUMIF('[1]Stock Journal'!$A$3:$A$92,H31,'[1]Stock Journal'!$S$3:$S$92)</f>
        <v>52005.488313291025</v>
      </c>
      <c r="Z31" s="2">
        <f>SUMIF('[1]EP Collection Journal'!$A$3:$A$92,H31,'[1]EP Collection Journal'!$R$3:$R$92)</f>
        <v>0</v>
      </c>
    </row>
    <row r="32" spans="1:26">
      <c r="A32" t="s">
        <v>143</v>
      </c>
      <c r="B32" t="s">
        <v>144</v>
      </c>
      <c r="C32" t="s">
        <v>145</v>
      </c>
      <c r="D32" t="s">
        <v>146</v>
      </c>
      <c r="E32" s="3">
        <v>661036.81000000006</v>
      </c>
      <c r="F32" s="1">
        <v>30</v>
      </c>
      <c r="G32" s="1">
        <v>11</v>
      </c>
      <c r="H32" t="s">
        <v>147</v>
      </c>
      <c r="I32" s="3">
        <v>0</v>
      </c>
      <c r="J32" s="3">
        <v>0</v>
      </c>
      <c r="K32" s="3">
        <v>466638</v>
      </c>
      <c r="L32" s="3">
        <v>108625</v>
      </c>
      <c r="M32" s="3">
        <v>108625</v>
      </c>
      <c r="N32" s="3">
        <f>SUMIF('[2]Export Worksheet'!$A$2:$A$99,A32,'[2]Export Worksheet'!$P$2:$P$99)</f>
        <v>6203</v>
      </c>
      <c r="O32" s="3">
        <f t="shared" si="0"/>
        <v>-6203</v>
      </c>
      <c r="T32" s="22">
        <f t="array" ref="T32">SUMIF('[1]Stock Journal'!$A$3:$A$92,H32,'[1]Stock Journal'!$D$3:$D$92)</f>
        <v>41001</v>
      </c>
      <c r="U32" s="22">
        <f>SUMIF('[1]Stock Journal'!$A$3:$A$92,H32,'[1]Stock Journal'!$E$3:$E$92)</f>
        <v>41913.5</v>
      </c>
      <c r="V32" s="2">
        <f>SUMIF('[1]EP Collection Journal'!$A$3:$A$92,H32,'[1]EP Collection Journal'!$G$3:$G$92)</f>
        <v>659327</v>
      </c>
      <c r="W32" s="12">
        <f t="array" ref="W32">SUMIF('[1]EP Collection Journal'!$A$3:$A$92,$H32,'[1]EP Collection Journal'!$I$3:$I$92)</f>
        <v>30</v>
      </c>
      <c r="X32" s="2">
        <f>SUMIF('[1]Stock Journal'!$A$3:$A$92,H32,'[1]Stock Journal'!$X$3:$X$92)</f>
        <v>465537.45216710336</v>
      </c>
      <c r="Y32" s="2">
        <f t="array" ref="Y32">SUMIF('[1]Stock Journal'!$A$3:$A$92,H32,'[1]Stock Journal'!$S$3:$S$92)</f>
        <v>108642.54783289663</v>
      </c>
      <c r="Z32" s="2">
        <f>SUMIF('[1]EP Collection Journal'!$A$3:$A$92,H32,'[1]EP Collection Journal'!$R$3:$R$92)</f>
        <v>-6830</v>
      </c>
    </row>
    <row r="33" spans="1:26" s="4" customFormat="1">
      <c r="A33" s="4" t="s">
        <v>148</v>
      </c>
      <c r="B33" s="4" t="s">
        <v>149</v>
      </c>
      <c r="C33" s="4" t="s">
        <v>150</v>
      </c>
      <c r="D33" s="4" t="s">
        <v>151</v>
      </c>
      <c r="E33" s="5">
        <v>489825</v>
      </c>
      <c r="F33" s="6">
        <v>36</v>
      </c>
      <c r="G33" s="6">
        <v>11</v>
      </c>
      <c r="H33" s="4" t="s">
        <v>152</v>
      </c>
      <c r="I33" s="5">
        <v>204775</v>
      </c>
      <c r="J33" s="5">
        <v>204775</v>
      </c>
      <c r="K33" s="5">
        <v>376791</v>
      </c>
      <c r="L33" s="5">
        <v>111334</v>
      </c>
      <c r="M33" s="5">
        <v>111334</v>
      </c>
      <c r="N33" s="5">
        <f>SUMIF('[2]Export Worksheet'!$A$2:$A$99,A33,'[2]Export Worksheet'!$P$2:$P$99)</f>
        <v>0</v>
      </c>
      <c r="O33" s="5">
        <f t="shared" si="0"/>
        <v>204775</v>
      </c>
      <c r="P33" s="4" t="s">
        <v>402</v>
      </c>
      <c r="T33" s="24">
        <f t="array" ref="T33">SUMIF('[1]Stock Journal'!$A$3:$A$92,H33,'[1]Stock Journal'!$D$3:$D$92)</f>
        <v>0</v>
      </c>
      <c r="U33" s="24">
        <f>SUMIF('[1]Stock Journal'!$A$3:$A$92,H33,'[1]Stock Journal'!$E$3:$E$92)</f>
        <v>0</v>
      </c>
      <c r="V33" s="7">
        <f>SUMIF('[1]EP Collection Journal'!$A$3:$A$92,H33,'[1]EP Collection Journal'!$G$3:$G$92)</f>
        <v>0</v>
      </c>
      <c r="W33" s="14">
        <f t="array" ref="W33">SUMIF('[1]EP Collection Journal'!$A$3:$A$92,$H33,'[1]EP Collection Journal'!$I$3:$I$92)</f>
        <v>0</v>
      </c>
      <c r="X33" s="7">
        <f>SUMIF('[1]Stock Journal'!$A$3:$A$92,H33,'[1]Stock Journal'!$X$3:$X$92)</f>
        <v>0</v>
      </c>
      <c r="Y33" s="7">
        <f t="array" ref="Y33">SUMIF('[1]Stock Journal'!$A$3:$A$92,H33,'[1]Stock Journal'!$S$3:$S$92)</f>
        <v>0</v>
      </c>
      <c r="Z33" s="7">
        <f>SUMIF('[1]EP Collection Journal'!$A$3:$A$92,H33,'[1]EP Collection Journal'!$R$3:$R$92)</f>
        <v>0</v>
      </c>
    </row>
    <row r="34" spans="1:26">
      <c r="A34" t="s">
        <v>153</v>
      </c>
      <c r="B34" t="s">
        <v>149</v>
      </c>
      <c r="C34" t="s">
        <v>154</v>
      </c>
      <c r="D34" t="s">
        <v>155</v>
      </c>
      <c r="E34" s="3">
        <v>489825</v>
      </c>
      <c r="F34" s="1">
        <v>60</v>
      </c>
      <c r="G34" s="1">
        <v>9</v>
      </c>
      <c r="H34" t="s">
        <v>152</v>
      </c>
      <c r="I34" s="3">
        <v>3128</v>
      </c>
      <c r="J34" s="3">
        <v>3128</v>
      </c>
      <c r="K34" s="3">
        <v>450155</v>
      </c>
      <c r="L34" s="3">
        <v>299698</v>
      </c>
      <c r="M34" s="3">
        <v>299698</v>
      </c>
      <c r="N34" s="3">
        <f>SUMIF('[2]Export Worksheet'!$A$2:$A$99,A34,'[2]Export Worksheet'!$P$2:$P$99)</f>
        <v>0</v>
      </c>
      <c r="O34" s="3">
        <f t="shared" si="0"/>
        <v>3128</v>
      </c>
      <c r="P34" s="3"/>
      <c r="Q34" s="3"/>
      <c r="R34" s="3"/>
      <c r="S34" s="3"/>
      <c r="T34" s="25">
        <f t="array" ref="T34">SUMIF('[1]Stock Journal'!$A$3:$A$92,H34,'[1]Stock Journal'!$D$3:$D$92)</f>
        <v>0</v>
      </c>
      <c r="U34" s="25">
        <f>SUMIF('[1]Stock Journal'!$A$3:$A$92,H34,'[1]Stock Journal'!$E$3:$E$92)</f>
        <v>0</v>
      </c>
      <c r="V34" s="2">
        <f>SUMIF('[1]EP Collection Journal'!$A$3:$A$92,H34,'[1]EP Collection Journal'!$G$3:$G$92)</f>
        <v>0</v>
      </c>
      <c r="W34" s="12">
        <v>60</v>
      </c>
      <c r="X34" s="2">
        <f>SUMIF('[1]Stock Journal'!$A$3:$A$92,H34,'[1]Stock Journal'!$X$3:$X$92)</f>
        <v>0</v>
      </c>
      <c r="Y34" s="2">
        <f t="array" ref="Y34">SUMIF('[1]Stock Journal'!$A$3:$A$92,H34,'[1]Stock Journal'!$S$3:$S$92)</f>
        <v>0</v>
      </c>
      <c r="Z34" s="2">
        <f>SUMIF('[1]EP Collection Journal'!$A$3:$A$92,H34,'[1]EP Collection Journal'!$R$3:$R$92)</f>
        <v>0</v>
      </c>
    </row>
    <row r="35" spans="1:26" s="8" customFormat="1">
      <c r="A35" s="8" t="s">
        <v>156</v>
      </c>
      <c r="B35" s="8" t="s">
        <v>157</v>
      </c>
      <c r="C35" s="8" t="s">
        <v>158</v>
      </c>
      <c r="D35" s="8" t="s">
        <v>159</v>
      </c>
      <c r="E35" s="9">
        <v>615000</v>
      </c>
      <c r="F35" s="10">
        <v>36</v>
      </c>
      <c r="G35" s="10">
        <v>9</v>
      </c>
      <c r="H35" s="8" t="s">
        <v>160</v>
      </c>
      <c r="I35" s="9">
        <v>0</v>
      </c>
      <c r="J35" s="9">
        <v>0</v>
      </c>
      <c r="K35" s="9">
        <v>501354</v>
      </c>
      <c r="L35" s="9">
        <v>160551</v>
      </c>
      <c r="M35" s="9">
        <v>160551</v>
      </c>
      <c r="N35" s="9">
        <f>SUMIF('[2]Export Worksheet'!$A$2:$A$99,A35,'[2]Export Worksheet'!$P$2:$P$99)</f>
        <v>306805</v>
      </c>
      <c r="O35" s="9">
        <f t="shared" si="0"/>
        <v>-306805</v>
      </c>
      <c r="P35" s="11" t="s">
        <v>401</v>
      </c>
      <c r="Q35" s="11"/>
      <c r="R35" s="11"/>
      <c r="S35" s="11"/>
      <c r="T35" s="23">
        <f t="array" ref="T35">SUMIF('[1]Stock Journal'!$A$3:$A$92,H35,'[1]Stock Journal'!$D$3:$D$92)</f>
        <v>0</v>
      </c>
      <c r="U35" s="23">
        <f>SUMIF('[1]Stock Journal'!$A$3:$A$92,H35,'[1]Stock Journal'!$E$3:$E$92)</f>
        <v>0</v>
      </c>
      <c r="V35" s="11">
        <f>SUMIF('[1]EP Collection Journal'!$A$3:$A$92,H35,'[1]EP Collection Journal'!$G$3:$G$92)</f>
        <v>0</v>
      </c>
      <c r="W35" s="13">
        <f t="array" ref="W35">SUMIF('[1]EP Collection Journal'!$A$3:$A$92,$H35,'[1]EP Collection Journal'!$I$3:$I$92)</f>
        <v>0</v>
      </c>
      <c r="X35" s="11">
        <f>SUMIF('[1]Stock Journal'!$A$3:$A$92,H35,'[1]Stock Journal'!$X$3:$X$92)</f>
        <v>0</v>
      </c>
      <c r="Y35" s="11">
        <f t="array" ref="Y35">SUMIF('[1]Stock Journal'!$A$3:$A$92,H35,'[1]Stock Journal'!$S$3:$S$92)</f>
        <v>0</v>
      </c>
      <c r="Z35" s="11">
        <f>SUMIF('[1]EP Collection Journal'!$A$3:$A$92,H35,'[1]EP Collection Journal'!$R$3:$R$92)</f>
        <v>0</v>
      </c>
    </row>
    <row r="36" spans="1:26">
      <c r="A36" t="s">
        <v>161</v>
      </c>
      <c r="B36" t="s">
        <v>162</v>
      </c>
      <c r="C36" t="s">
        <v>163</v>
      </c>
      <c r="D36" t="s">
        <v>164</v>
      </c>
      <c r="E36" s="3">
        <v>1342050</v>
      </c>
      <c r="F36" s="1">
        <v>84</v>
      </c>
      <c r="G36" s="1">
        <v>9</v>
      </c>
      <c r="H36" t="s">
        <v>165</v>
      </c>
      <c r="I36" s="3">
        <v>32830</v>
      </c>
      <c r="J36" s="3">
        <v>32830</v>
      </c>
      <c r="K36" s="3">
        <v>1282953</v>
      </c>
      <c r="L36" s="3">
        <v>1257297</v>
      </c>
      <c r="M36" s="3">
        <v>1257297</v>
      </c>
      <c r="N36" s="3">
        <f>SUMIF('[2]Export Worksheet'!$A$2:$A$99,A36,'[2]Export Worksheet'!$P$2:$P$99)</f>
        <v>0</v>
      </c>
      <c r="O36" s="3">
        <f t="shared" si="0"/>
        <v>32830</v>
      </c>
      <c r="T36" s="27">
        <f t="array" ref="T36">SUMIF('[1]Stock Journal'!$A$3:$A$92,H36,'[1]Stock Journal'!$D$3:$D$92)</f>
        <v>41075</v>
      </c>
      <c r="U36" s="22">
        <f>SUMIF('[1]Stock Journal'!$A$3:$A$92,H36,'[1]Stock Journal'!$E$3:$E$92)</f>
        <v>43630</v>
      </c>
      <c r="V36" s="2">
        <f>SUMIF('[1]EP Collection Journal'!$A$3:$A$92,H36,'[1]EP Collection Journal'!$G$3:$G$92)</f>
        <v>1342050</v>
      </c>
      <c r="W36" s="12">
        <f t="array" ref="W36">SUMIF('[1]EP Collection Journal'!$A$3:$A$92,$H36,'[1]EP Collection Journal'!$I$3:$I$92)</f>
        <v>84</v>
      </c>
      <c r="X36" s="21">
        <f>SUMIF('[1]Stock Journal'!$A$3:$A$92,H36,'[1]Stock Journal'!$X$3:$X$92)</f>
        <v>1282952.3250017078</v>
      </c>
      <c r="Y36" s="21">
        <f t="array" ref="Y36">SUMIF('[1]Stock Journal'!$A$3:$A$92,H36,'[1]Stock Journal'!$S$3:$S$92)</f>
        <v>1257297.6749982922</v>
      </c>
      <c r="Z36" s="21">
        <f>SUMIF('[1]EP Collection Journal'!$A$3:$A$92,H36,'[1]EP Collection Journal'!$R$3:$R$92)</f>
        <v>32830</v>
      </c>
    </row>
    <row r="37" spans="1:26">
      <c r="A37" t="s">
        <v>166</v>
      </c>
      <c r="B37" t="s">
        <v>167</v>
      </c>
      <c r="C37" t="s">
        <v>163</v>
      </c>
      <c r="D37" t="s">
        <v>164</v>
      </c>
      <c r="E37" s="3">
        <v>1354175</v>
      </c>
      <c r="F37" s="1">
        <v>84</v>
      </c>
      <c r="G37" s="1">
        <v>9</v>
      </c>
      <c r="H37" t="s">
        <v>168</v>
      </c>
      <c r="I37" s="3">
        <v>33993</v>
      </c>
      <c r="J37" s="3">
        <v>33993</v>
      </c>
      <c r="K37" s="3">
        <v>1294547</v>
      </c>
      <c r="L37" s="3">
        <v>1268728</v>
      </c>
      <c r="M37" s="3">
        <v>1268728</v>
      </c>
      <c r="N37" s="3">
        <f>SUMIF('[2]Export Worksheet'!$A$2:$A$99,A37,'[2]Export Worksheet'!$P$2:$P$99)</f>
        <v>0</v>
      </c>
      <c r="O37" s="3">
        <f t="shared" si="0"/>
        <v>33993</v>
      </c>
      <c r="T37" s="27">
        <f t="array" ref="T37">SUMIF('[1]Stock Journal'!$A$3:$A$92,H37,'[1]Stock Journal'!$D$3:$D$92)</f>
        <v>41075</v>
      </c>
      <c r="U37" s="22">
        <f>SUMIF('[1]Stock Journal'!$A$3:$A$92,H37,'[1]Stock Journal'!$E$3:$E$92)</f>
        <v>43630</v>
      </c>
      <c r="V37" s="2">
        <f>SUMIF('[1]EP Collection Journal'!$A$3:$A$92,H37,'[1]EP Collection Journal'!$G$3:$G$92)</f>
        <v>1354175</v>
      </c>
      <c r="W37" s="12">
        <f t="array" ref="W37">SUMIF('[1]EP Collection Journal'!$A$3:$A$92,$H37,'[1]EP Collection Journal'!$I$3:$I$92)</f>
        <v>84</v>
      </c>
      <c r="X37" s="21">
        <f>SUMIF('[1]Stock Journal'!$A$3:$A$92,H37,'[1]Stock Journal'!$X$3:$X$92)</f>
        <v>1294546.1342590759</v>
      </c>
      <c r="Y37" s="21">
        <f t="array" ref="Y37">SUMIF('[1]Stock Journal'!$A$3:$A$92,H37,'[1]Stock Journal'!$S$3:$S$92)</f>
        <v>1268728.8657409241</v>
      </c>
      <c r="Z37" s="21">
        <f>SUMIF('[1]EP Collection Journal'!$A$3:$A$92,H37,'[1]EP Collection Journal'!$R$3:$R$92)</f>
        <v>33993</v>
      </c>
    </row>
    <row r="38" spans="1:26">
      <c r="A38" t="s">
        <v>169</v>
      </c>
      <c r="B38" t="s">
        <v>170</v>
      </c>
      <c r="C38" t="s">
        <v>171</v>
      </c>
      <c r="D38" t="s">
        <v>172</v>
      </c>
      <c r="E38" s="3">
        <v>495000</v>
      </c>
      <c r="F38" s="1">
        <v>36</v>
      </c>
      <c r="G38" s="1">
        <v>9</v>
      </c>
      <c r="H38" t="s">
        <v>173</v>
      </c>
      <c r="I38" s="3">
        <v>19731</v>
      </c>
      <c r="J38" s="3">
        <v>19731</v>
      </c>
      <c r="K38" s="3">
        <v>403525</v>
      </c>
      <c r="L38" s="3">
        <v>129212</v>
      </c>
      <c r="M38" s="3">
        <v>129212</v>
      </c>
      <c r="N38" s="3">
        <f>SUMIF('[2]Export Worksheet'!$A$2:$A$99,A38,'[2]Export Worksheet'!$P$2:$P$99)</f>
        <v>0</v>
      </c>
      <c r="O38" s="3">
        <f t="shared" si="0"/>
        <v>19731</v>
      </c>
      <c r="T38" s="27">
        <f t="array" ref="T38">SUMIF('[1]Stock Journal'!$A$3:$A$92,H38,'[1]Stock Journal'!$D$3:$D$92)</f>
        <v>41101</v>
      </c>
      <c r="U38" s="22">
        <f>SUMIF('[1]Stock Journal'!$A$3:$A$92,H38,'[1]Stock Journal'!$E$3:$E$92)</f>
        <v>42196</v>
      </c>
      <c r="V38" s="2">
        <f>SUMIF('[1]EP Collection Journal'!$A$3:$A$92,H38,'[1]EP Collection Journal'!$G$3:$G$92)</f>
        <v>495000</v>
      </c>
      <c r="W38" s="12">
        <f t="array" ref="W38">SUMIF('[1]EP Collection Journal'!$A$3:$A$92,$H38,'[1]EP Collection Journal'!$I$3:$I$92)</f>
        <v>36</v>
      </c>
      <c r="X38" s="21">
        <f>SUMIF('[1]Stock Journal'!$A$3:$A$92,H38,'[1]Stock Journal'!$X$3:$X$92)</f>
        <v>403525.27189802215</v>
      </c>
      <c r="Y38" s="21">
        <f t="array" ref="Y38">SUMIF('[1]Stock Journal'!$A$3:$A$92,H38,'[1]Stock Journal'!$S$3:$S$92)</f>
        <v>129211.72810197782</v>
      </c>
      <c r="Z38" s="21">
        <f>SUMIF('[1]EP Collection Journal'!$A$3:$A$92,H38,'[1]EP Collection Journal'!$R$3:$R$92)</f>
        <v>19731</v>
      </c>
    </row>
    <row r="39" spans="1:26">
      <c r="A39" t="s">
        <v>174</v>
      </c>
      <c r="B39" t="s">
        <v>175</v>
      </c>
      <c r="C39" t="s">
        <v>176</v>
      </c>
      <c r="D39" t="s">
        <v>177</v>
      </c>
      <c r="E39" s="3">
        <v>397824</v>
      </c>
      <c r="F39" s="1">
        <v>60</v>
      </c>
      <c r="G39" s="1">
        <v>9</v>
      </c>
      <c r="H39" t="s">
        <v>178</v>
      </c>
      <c r="I39" s="3">
        <v>83415</v>
      </c>
      <c r="J39" s="3">
        <v>83415</v>
      </c>
      <c r="K39" s="3">
        <v>365583</v>
      </c>
      <c r="L39" s="3">
        <v>243102</v>
      </c>
      <c r="M39" s="3">
        <v>243102</v>
      </c>
      <c r="N39" s="3">
        <f>SUMIF('[2]Export Worksheet'!$A$2:$A$99,A39,'[2]Export Worksheet'!$P$2:$P$99)</f>
        <v>0</v>
      </c>
      <c r="O39" s="3">
        <f t="shared" si="0"/>
        <v>83415</v>
      </c>
      <c r="T39" s="22">
        <f t="array" ref="T39">SUMIF('[1]Stock Journal'!$A$3:$A$92,H39,'[1]Stock Journal'!$D$3:$D$92)</f>
        <v>41083</v>
      </c>
      <c r="U39" s="22">
        <f>SUMIF('[1]Stock Journal'!$A$3:$A$92,H39,'[1]Stock Journal'!$E$3:$E$92)</f>
        <v>42908</v>
      </c>
      <c r="V39" s="2">
        <f>SUMIF('[1]EP Collection Journal'!$A$3:$A$92,H39,'[1]EP Collection Journal'!$G$3:$G$92)</f>
        <v>397824</v>
      </c>
      <c r="W39" s="12">
        <f t="array" ref="W39">SUMIF('[1]EP Collection Journal'!$A$3:$A$92,$H39,'[1]EP Collection Journal'!$I$3:$I$92)</f>
        <v>60</v>
      </c>
      <c r="X39" s="2">
        <f>SUMIF('[1]Stock Journal'!$A$3:$A$92,H39,'[1]Stock Journal'!$X$3:$X$92)</f>
        <v>361600.49997916224</v>
      </c>
      <c r="Y39" s="2">
        <f t="array" ref="Y39">SUMIF('[1]Stock Journal'!$A$3:$A$92,H39,'[1]Stock Journal'!$S$3:$S$92)</f>
        <v>235149.50002083773</v>
      </c>
      <c r="Z39" s="2">
        <f>SUMIF('[1]EP Collection Journal'!$A$3:$A$92,H39,'[1]EP Collection Journal'!$R$3:$R$92)</f>
        <v>95350</v>
      </c>
    </row>
    <row r="40" spans="1:26">
      <c r="A40" t="s">
        <v>179</v>
      </c>
      <c r="B40" t="s">
        <v>180</v>
      </c>
      <c r="C40" t="s">
        <v>176</v>
      </c>
      <c r="D40" t="s">
        <v>177</v>
      </c>
      <c r="E40" s="3">
        <v>550620</v>
      </c>
      <c r="F40" s="1">
        <v>60</v>
      </c>
      <c r="G40" s="1">
        <v>9</v>
      </c>
      <c r="H40" t="s">
        <v>181</v>
      </c>
      <c r="I40" s="3">
        <v>103680</v>
      </c>
      <c r="J40" s="3">
        <v>103680</v>
      </c>
      <c r="K40" s="3">
        <v>505999</v>
      </c>
      <c r="L40" s="3">
        <v>336521</v>
      </c>
      <c r="M40" s="3">
        <v>336521</v>
      </c>
      <c r="N40" s="3">
        <f>SUMIF('[2]Export Worksheet'!$A$2:$A$99,A40,'[2]Export Worksheet'!$P$2:$P$99)</f>
        <v>0</v>
      </c>
      <c r="O40" s="3">
        <f t="shared" si="0"/>
        <v>103680</v>
      </c>
      <c r="T40" s="22">
        <f t="array" ref="T40">SUMIF('[1]Stock Journal'!$A$3:$A$92,H40,'[1]Stock Journal'!$D$3:$D$92)</f>
        <v>41052</v>
      </c>
      <c r="U40" s="22">
        <f>SUMIF('[1]Stock Journal'!$A$3:$A$92,H40,'[1]Stock Journal'!$E$3:$E$92)</f>
        <v>42877</v>
      </c>
      <c r="V40" s="2">
        <f>SUMIF('[1]EP Collection Journal'!$A$3:$A$92,H40,'[1]EP Collection Journal'!$G$3:$G$92)</f>
        <v>550620</v>
      </c>
      <c r="W40" s="12">
        <f t="array" ref="W40">SUMIF('[1]EP Collection Journal'!$A$3:$A$92,$H40,'[1]EP Collection Journal'!$I$3:$I$92)</f>
        <v>60</v>
      </c>
      <c r="X40" s="2">
        <f>SUMIF('[1]Stock Journal'!$A$3:$A$92,H40,'[1]Stock Journal'!$X$3:$X$92)</f>
        <v>516675.56599969452</v>
      </c>
      <c r="Y40" s="2">
        <f t="array" ref="Y40">SUMIF('[1]Stock Journal'!$A$3:$A$92,H40,'[1]Stock Journal'!$S$3:$S$92)</f>
        <v>358884.43400030548</v>
      </c>
      <c r="Z40" s="2">
        <f>SUMIF('[1]EP Collection Journal'!$A$3:$A$92,H40,'[1]EP Collection Journal'!$R$3:$R$92)</f>
        <v>70680</v>
      </c>
    </row>
    <row r="41" spans="1:26">
      <c r="A41" t="s">
        <v>182</v>
      </c>
      <c r="B41" t="s">
        <v>183</v>
      </c>
      <c r="C41" t="s">
        <v>184</v>
      </c>
      <c r="D41" t="s">
        <v>185</v>
      </c>
      <c r="E41" s="3">
        <v>571500</v>
      </c>
      <c r="F41" s="1">
        <v>48</v>
      </c>
      <c r="G41" s="1">
        <v>2</v>
      </c>
      <c r="H41" t="s">
        <v>403</v>
      </c>
      <c r="I41" s="3">
        <v>0</v>
      </c>
      <c r="J41" s="3">
        <v>0</v>
      </c>
      <c r="K41" s="3">
        <v>558083</v>
      </c>
      <c r="L41" s="3">
        <v>353269</v>
      </c>
      <c r="M41" s="3">
        <v>353269</v>
      </c>
      <c r="N41" s="3">
        <f>SUMIF('[2]Export Worksheet'!$A$2:$A$99,A41,'[2]Export Worksheet'!$P$2:$P$99)</f>
        <v>0</v>
      </c>
      <c r="O41" s="3">
        <f t="shared" si="0"/>
        <v>0</v>
      </c>
      <c r="T41" s="27">
        <f t="array" ref="T41">SUMIF('[1]Stock Journal'!$A$3:$A$92,H41,'[1]Stock Journal'!$D$3:$D$92)</f>
        <v>41298</v>
      </c>
      <c r="U41" s="22">
        <f>SUMIF('[1]Stock Journal'!$A$3:$A$92,H41,'[1]Stock Journal'!$E$3:$E$92)</f>
        <v>42760</v>
      </c>
      <c r="V41" s="2">
        <f>SUMIF('[1]EP Collection Journal'!$A$3:$A$92,H41,'[1]EP Collection Journal'!$G$3:$G$92)</f>
        <v>571500</v>
      </c>
      <c r="W41" s="12">
        <f t="array" ref="W41">SUMIF('[1]EP Collection Journal'!$A$3:$A$92,$H41,'[1]EP Collection Journal'!$I$3:$I$92)</f>
        <v>48</v>
      </c>
      <c r="X41" s="21">
        <f>SUMIF('[1]Stock Journal'!$A$3:$A$92,H41,'[1]Stock Journal'!$X$3:$X$92)</f>
        <v>558083.88601491041</v>
      </c>
      <c r="Y41" s="21">
        <f t="array" ref="Y41">SUMIF('[1]Stock Journal'!$A$3:$A$92,H41,'[1]Stock Journal'!$S$3:$S$92)</f>
        <v>353268.11398508953</v>
      </c>
      <c r="Z41" s="21">
        <f>SUMIF('[1]EP Collection Journal'!$A$3:$A$92,H41,'[1]EP Collection Journal'!$R$3:$R$92)</f>
        <v>0</v>
      </c>
    </row>
    <row r="42" spans="1:26">
      <c r="A42" t="s">
        <v>186</v>
      </c>
      <c r="B42" t="s">
        <v>187</v>
      </c>
      <c r="C42" t="s">
        <v>188</v>
      </c>
      <c r="D42" t="s">
        <v>189</v>
      </c>
      <c r="E42" s="3">
        <v>200000</v>
      </c>
      <c r="F42" s="1">
        <v>12</v>
      </c>
      <c r="G42" s="1">
        <v>1</v>
      </c>
      <c r="H42" t="s">
        <v>404</v>
      </c>
      <c r="I42" s="3">
        <v>0</v>
      </c>
      <c r="J42" s="3">
        <v>0</v>
      </c>
      <c r="K42" s="3">
        <v>185067</v>
      </c>
      <c r="L42" s="3">
        <v>22646</v>
      </c>
      <c r="M42" s="3">
        <v>22646</v>
      </c>
      <c r="N42" s="3">
        <f>SUMIF('[2]Export Worksheet'!$A$2:$A$99,A42,'[2]Export Worksheet'!$P$2:$P$99)</f>
        <v>0</v>
      </c>
      <c r="O42" s="3">
        <f t="shared" si="0"/>
        <v>0</v>
      </c>
      <c r="T42" s="27">
        <f t="array" ref="T42">SUMIF('[1]Stock Journal'!$A$3:$A$92,H42,'[1]Stock Journal'!$D$3:$D$92)</f>
        <v>41346</v>
      </c>
      <c r="U42" s="22">
        <f>SUMIF('[1]Stock Journal'!$A$3:$A$92,H42,'[1]Stock Journal'!$E$3:$E$92)</f>
        <v>41695</v>
      </c>
      <c r="V42" s="2">
        <f>SUMIF('[1]EP Collection Journal'!$A$3:$A$92,H42,'[1]EP Collection Journal'!$G$3:$G$92)</f>
        <v>200000</v>
      </c>
      <c r="W42" s="12">
        <f t="array" ref="W42">SUMIF('[1]EP Collection Journal'!$A$3:$A$92,$H42,'[1]EP Collection Journal'!$I$3:$I$92)</f>
        <v>12</v>
      </c>
      <c r="X42" s="2">
        <f>SUMIF('[1]Stock Journal'!$A$3:$A$92,H42,'[1]Stock Journal'!$X$3:$X$92)</f>
        <v>0</v>
      </c>
      <c r="Y42" s="2">
        <f t="array" ref="Y42">SUMIF('[1]Stock Journal'!$A$3:$A$92,H42,'[1]Stock Journal'!$S$3:$S$92)</f>
        <v>22940.75545149696</v>
      </c>
      <c r="Z42" s="21">
        <f>SUMIF('[1]EP Collection Journal'!$A$3:$A$92,H42,'[1]EP Collection Journal'!$R$3:$R$92)</f>
        <v>0</v>
      </c>
    </row>
    <row r="43" spans="1:26">
      <c r="A43" t="s">
        <v>190</v>
      </c>
      <c r="B43" t="s">
        <v>191</v>
      </c>
      <c r="C43" t="s">
        <v>192</v>
      </c>
      <c r="D43" t="s">
        <v>193</v>
      </c>
      <c r="E43" s="3">
        <v>1057140</v>
      </c>
      <c r="F43" s="1">
        <v>84</v>
      </c>
      <c r="G43" s="1">
        <v>1</v>
      </c>
      <c r="H43" t="s">
        <v>405</v>
      </c>
      <c r="I43" s="3">
        <v>0</v>
      </c>
      <c r="J43" s="3">
        <v>0</v>
      </c>
      <c r="K43" s="3">
        <v>1053229</v>
      </c>
      <c r="L43" s="3">
        <v>1417183</v>
      </c>
      <c r="M43" s="3">
        <v>1417183</v>
      </c>
      <c r="N43" s="3">
        <f>SUMIF('[2]Export Worksheet'!$A$2:$A$99,A43,'[2]Export Worksheet'!$P$2:$P$99)</f>
        <v>236</v>
      </c>
      <c r="O43" s="3">
        <f t="shared" si="0"/>
        <v>-236</v>
      </c>
      <c r="T43" s="22">
        <f t="array" ref="T43">SUMIF('[1]Stock Journal'!$A$3:$A$92,H43,'[1]Stock Journal'!$D$3:$D$92)</f>
        <v>41319</v>
      </c>
      <c r="U43" s="22">
        <f>SUMIF('[1]Stock Journal'!$A$3:$A$92,H43,'[1]Stock Journal'!$E$3:$E$92)</f>
        <v>43855</v>
      </c>
      <c r="V43" s="2">
        <f>SUMIF('[1]EP Collection Journal'!$A$3:$A$92,H43,'[1]EP Collection Journal'!$G$3:$G$92)</f>
        <v>1057140</v>
      </c>
      <c r="W43" s="12">
        <f t="array" ref="W43">SUMIF('[1]EP Collection Journal'!$A$3:$A$92,$H43,'[1]EP Collection Journal'!$I$3:$I$92)</f>
        <v>84</v>
      </c>
      <c r="X43" s="2">
        <f>SUMIF('[1]Stock Journal'!$A$3:$A$92,H43,'[1]Stock Journal'!$X$3:$X$92)</f>
        <v>1049222.8917367368</v>
      </c>
      <c r="Y43" s="2">
        <f t="array" ref="Y43">SUMIF('[1]Stock Journal'!$A$3:$A$92,H43,'[1]Stock Journal'!$S$3:$S$92)</f>
        <v>1391425.1082632632</v>
      </c>
      <c r="Z43" s="2">
        <f>SUMIF('[1]EP Collection Journal'!$A$3:$A$92,H43,'[1]EP Collection Journal'!$R$3:$R$92)</f>
        <v>29528</v>
      </c>
    </row>
    <row r="44" spans="1:26">
      <c r="A44" t="s">
        <v>194</v>
      </c>
      <c r="B44" t="s">
        <v>195</v>
      </c>
      <c r="C44" t="s">
        <v>196</v>
      </c>
      <c r="D44" t="s">
        <v>197</v>
      </c>
      <c r="E44" s="3">
        <v>844200</v>
      </c>
      <c r="F44" s="1">
        <v>84</v>
      </c>
      <c r="G44" s="1">
        <v>3</v>
      </c>
      <c r="H44" t="s">
        <v>406</v>
      </c>
      <c r="I44" s="3">
        <v>0</v>
      </c>
      <c r="J44" s="3">
        <v>0</v>
      </c>
      <c r="K44" s="3">
        <v>834599</v>
      </c>
      <c r="L44" s="3">
        <v>1090609</v>
      </c>
      <c r="M44" s="3">
        <v>1090609</v>
      </c>
      <c r="N44" s="3">
        <f>SUMIF('[2]Export Worksheet'!$A$2:$A$99,A44,'[2]Export Worksheet'!$P$2:$P$99)</f>
        <v>6234</v>
      </c>
      <c r="O44" s="3">
        <f t="shared" si="0"/>
        <v>-6234</v>
      </c>
      <c r="T44" s="27">
        <f t="array" ref="T44">SUMIF('[1]Stock Journal'!$A$3:$A$92,H44,'[1]Stock Journal'!$D$3:$D$92)</f>
        <v>41296</v>
      </c>
      <c r="U44" s="22">
        <f>SUMIF('[1]Stock Journal'!$A$3:$A$92,H44,'[1]Stock Journal'!$E$3:$E$92)</f>
        <v>43824</v>
      </c>
      <c r="V44" s="2">
        <f>SUMIF('[1]EP Collection Journal'!$A$3:$A$92,H44,'[1]EP Collection Journal'!$G$3:$G$92)</f>
        <v>844200</v>
      </c>
      <c r="W44" s="12">
        <f t="array" ref="W44">SUMIF('[1]EP Collection Journal'!$A$3:$A$92,$H44,'[1]EP Collection Journal'!$I$3:$I$92)</f>
        <v>84</v>
      </c>
      <c r="X44" s="21">
        <f>SUMIF('[1]Stock Journal'!$A$3:$A$92,H44,'[1]Stock Journal'!$X$3:$X$92)</f>
        <v>834599.55587804108</v>
      </c>
      <c r="Y44" s="21">
        <f t="array" ref="Y44">SUMIF('[1]Stock Journal'!$A$3:$A$92,H44,'[1]Stock Journal'!$S$3:$S$92)</f>
        <v>1090608.4441219589</v>
      </c>
      <c r="Z44" s="2">
        <f>SUMIF('[1]EP Collection Journal'!$A$3:$A$92,H44,'[1]EP Collection Journal'!$R$3:$R$92)</f>
        <v>-3</v>
      </c>
    </row>
    <row r="45" spans="1:26">
      <c r="A45" t="s">
        <v>198</v>
      </c>
      <c r="B45" t="s">
        <v>199</v>
      </c>
      <c r="C45" t="s">
        <v>196</v>
      </c>
      <c r="D45" t="s">
        <v>197</v>
      </c>
      <c r="E45" s="3">
        <v>864000</v>
      </c>
      <c r="F45" s="1">
        <v>84</v>
      </c>
      <c r="G45" s="1">
        <v>3</v>
      </c>
      <c r="H45" t="s">
        <v>407</v>
      </c>
      <c r="I45" s="3">
        <v>24609</v>
      </c>
      <c r="J45" s="3">
        <v>24609</v>
      </c>
      <c r="K45" s="3">
        <v>854387</v>
      </c>
      <c r="L45" s="3">
        <v>1139347</v>
      </c>
      <c r="M45" s="3">
        <v>1139347</v>
      </c>
      <c r="N45" s="3">
        <f>SUMIF('[2]Export Worksheet'!$A$2:$A$99,A45,'[2]Export Worksheet'!$P$2:$P$99)</f>
        <v>0</v>
      </c>
      <c r="O45" s="3">
        <f t="shared" si="0"/>
        <v>24609</v>
      </c>
      <c r="T45" s="22">
        <f t="array" ref="T45">SUMIF('[1]Stock Journal'!$A$3:$A$92,H45,'[1]Stock Journal'!$D$3:$D$92)</f>
        <v>41257</v>
      </c>
      <c r="U45" s="22">
        <f>SUMIF('[1]Stock Journal'!$A$3:$A$92,H45,'[1]Stock Journal'!$E$3:$E$92)</f>
        <v>43835</v>
      </c>
      <c r="V45" s="2">
        <f>SUMIF('[1]EP Collection Journal'!$A$3:$A$92,H45,'[1]EP Collection Journal'!$G$3:$G$92)</f>
        <v>864000</v>
      </c>
      <c r="W45" s="12">
        <f t="array" ref="W45">SUMIF('[1]EP Collection Journal'!$A$3:$A$92,$H45,'[1]EP Collection Journal'!$I$3:$I$92)</f>
        <v>84</v>
      </c>
      <c r="X45" s="2">
        <f>SUMIF('[1]Stock Journal'!$A$3:$A$92,H45,'[1]Stock Journal'!$X$3:$X$92)</f>
        <v>857670.20424748911</v>
      </c>
      <c r="Y45" s="2">
        <f t="array" ref="Y45">SUMIF('[1]Stock Journal'!$A$3:$A$92,H45,'[1]Stock Journal'!$S$3:$S$92)</f>
        <v>1160677.7957525109</v>
      </c>
      <c r="Z45" s="2">
        <f>SUMIF('[1]EP Collection Journal'!$A$3:$A$92,H45,'[1]EP Collection Journal'!$R$3:$R$92)</f>
        <v>-5</v>
      </c>
    </row>
    <row r="46" spans="1:26">
      <c r="A46" t="s">
        <v>200</v>
      </c>
      <c r="B46" t="s">
        <v>201</v>
      </c>
      <c r="C46" t="s">
        <v>202</v>
      </c>
      <c r="D46" t="s">
        <v>203</v>
      </c>
      <c r="E46" s="3">
        <v>450000</v>
      </c>
      <c r="F46" s="1">
        <v>24</v>
      </c>
      <c r="G46" s="1">
        <v>2</v>
      </c>
      <c r="H46" t="s">
        <v>408</v>
      </c>
      <c r="I46" s="3">
        <v>0</v>
      </c>
      <c r="J46" s="3">
        <v>0</v>
      </c>
      <c r="K46" s="3">
        <v>420196</v>
      </c>
      <c r="L46" s="3">
        <v>104504</v>
      </c>
      <c r="M46" s="3">
        <v>104504</v>
      </c>
      <c r="N46" s="3">
        <f>SUMIF('[2]Export Worksheet'!$A$2:$A$99,A46,'[2]Export Worksheet'!$P$2:$P$99)</f>
        <v>343</v>
      </c>
      <c r="O46" s="3">
        <f t="shared" si="0"/>
        <v>-343</v>
      </c>
      <c r="T46" s="27">
        <f t="array" ref="T46">SUMIF('[1]Stock Journal'!$A$3:$A$92,H46,'[1]Stock Journal'!$D$3:$D$92)</f>
        <v>41305</v>
      </c>
      <c r="U46" s="22">
        <f>SUMIF('[1]Stock Journal'!$A$3:$A$92,H46,'[1]Stock Journal'!$E$3:$E$92)</f>
        <v>42029</v>
      </c>
      <c r="V46" s="2">
        <f>SUMIF('[1]EP Collection Journal'!$A$3:$A$92,H46,'[1]EP Collection Journal'!$G$3:$G$92)</f>
        <v>450000</v>
      </c>
      <c r="W46" s="12">
        <f t="array" ref="W46">SUMIF('[1]EP Collection Journal'!$A$3:$A$92,$H46,'[1]EP Collection Journal'!$I$3:$I$92)</f>
        <v>24</v>
      </c>
      <c r="X46" s="21">
        <f>SUMIF('[1]Stock Journal'!$A$3:$A$92,H46,'[1]Stock Journal'!$X$3:$X$92)</f>
        <v>420195.33043663751</v>
      </c>
      <c r="Y46" s="21">
        <f t="array" ref="Y46">SUMIF('[1]Stock Journal'!$A$3:$A$92,H46,'[1]Stock Journal'!$S$3:$S$92)</f>
        <v>104504.66956336248</v>
      </c>
      <c r="Z46" s="21">
        <f>SUMIF('[1]EP Collection Journal'!$A$3:$A$92,H46,'[1]EP Collection Journal'!$R$3:$R$92)</f>
        <v>-343</v>
      </c>
    </row>
    <row r="47" spans="1:26">
      <c r="A47" t="s">
        <v>204</v>
      </c>
      <c r="B47" t="s">
        <v>205</v>
      </c>
      <c r="C47" t="s">
        <v>206</v>
      </c>
      <c r="D47" t="s">
        <v>207</v>
      </c>
      <c r="E47" s="3">
        <v>770000</v>
      </c>
      <c r="F47" s="1">
        <v>48</v>
      </c>
      <c r="G47" s="1">
        <v>4</v>
      </c>
      <c r="H47" t="s">
        <v>409</v>
      </c>
      <c r="I47" s="3">
        <v>10544</v>
      </c>
      <c r="J47" s="3">
        <v>10544</v>
      </c>
      <c r="K47" s="3">
        <v>733350</v>
      </c>
      <c r="L47" s="3">
        <v>449634</v>
      </c>
      <c r="M47" s="3">
        <v>449634</v>
      </c>
      <c r="N47" s="3">
        <f>SUMIF('[2]Export Worksheet'!$A$2:$A$99,A47,'[2]Export Worksheet'!$P$2:$P$99)</f>
        <v>0</v>
      </c>
      <c r="O47" s="3">
        <f t="shared" si="0"/>
        <v>10544</v>
      </c>
      <c r="T47" s="27">
        <f t="array" ref="T47">SUMIF('[1]Stock Journal'!$A$3:$A$92,H47,'[1]Stock Journal'!$D$3:$D$92)</f>
        <v>41216</v>
      </c>
      <c r="U47" s="22">
        <f>SUMIF('[1]Stock Journal'!$A$3:$A$92,H47,'[1]Stock Journal'!$E$3:$E$92)</f>
        <v>42679</v>
      </c>
      <c r="V47" s="2">
        <f>SUMIF('[1]EP Collection Journal'!$A$3:$A$92,H47,'[1]EP Collection Journal'!$G$3:$G$92)</f>
        <v>770000</v>
      </c>
      <c r="W47" s="12">
        <f t="array" ref="W47">SUMIF('[1]EP Collection Journal'!$A$3:$A$92,$H47,'[1]EP Collection Journal'!$I$3:$I$92)</f>
        <v>48</v>
      </c>
      <c r="X47" s="21">
        <f>SUMIF('[1]Stock Journal'!$A$3:$A$92,H47,'[1]Stock Journal'!$X$3:$X$92)</f>
        <v>733349.83</v>
      </c>
      <c r="Y47" s="21">
        <f t="array" ref="Y47">SUMIF('[1]Stock Journal'!$A$3:$A$92,H47,'[1]Stock Journal'!$S$3:$S$92)</f>
        <v>449634.17000000004</v>
      </c>
      <c r="Z47" s="2">
        <f>SUMIF('[1]EP Collection Journal'!$A$3:$A$92,H47,'[1]EP Collection Journal'!$R$3:$R$92)</f>
        <v>-9456</v>
      </c>
    </row>
    <row r="48" spans="1:26">
      <c r="A48" t="s">
        <v>208</v>
      </c>
      <c r="B48" t="s">
        <v>209</v>
      </c>
      <c r="C48" t="s">
        <v>210</v>
      </c>
      <c r="D48" t="s">
        <v>211</v>
      </c>
      <c r="E48" s="3">
        <v>881637</v>
      </c>
      <c r="F48" s="1">
        <v>60</v>
      </c>
      <c r="G48" s="1">
        <v>3</v>
      </c>
      <c r="H48" t="s">
        <v>410</v>
      </c>
      <c r="I48" s="3">
        <v>0</v>
      </c>
      <c r="J48" s="3">
        <v>0</v>
      </c>
      <c r="K48" s="3">
        <v>860629</v>
      </c>
      <c r="L48" s="3">
        <v>709778</v>
      </c>
      <c r="M48" s="3">
        <v>709778</v>
      </c>
      <c r="N48" s="3">
        <f>SUMIF('[2]Export Worksheet'!$A$2:$A$99,A48,'[2]Export Worksheet'!$P$2:$P$99)</f>
        <v>775000</v>
      </c>
      <c r="O48" s="3">
        <f t="shared" si="0"/>
        <v>-775000</v>
      </c>
      <c r="T48" s="22">
        <f t="array" ref="T48">SUMIF('[1]Stock Journal'!$A$3:$A$92,H48,'[1]Stock Journal'!$D$3:$D$92)</f>
        <v>41283</v>
      </c>
      <c r="U48" s="22">
        <f>SUMIF('[1]Stock Journal'!$A$3:$A$92,H48,'[1]Stock Journal'!$E$3:$E$92)</f>
        <v>43094</v>
      </c>
      <c r="V48" s="2">
        <f>SUMIF('[1]EP Collection Journal'!$A$3:$A$92,H48,'[1]EP Collection Journal'!$G$3:$G$92)</f>
        <v>881637</v>
      </c>
      <c r="W48" s="12">
        <f t="array" ref="W48">SUMIF('[1]EP Collection Journal'!$A$3:$A$92,$H48,'[1]EP Collection Journal'!$I$3:$I$92)</f>
        <v>60</v>
      </c>
      <c r="X48" s="2">
        <f>SUMIF('[1]Stock Journal'!$A$3:$A$92,H48,'[1]Stock Journal'!$X$3:$X$92)</f>
        <v>-2.7758544310927391E-3</v>
      </c>
      <c r="Y48" s="2">
        <f t="array" ref="Y48">SUMIF('[1]Stock Journal'!$A$3:$A$92,H48,'[1]Stock Journal'!$S$3:$S$92)</f>
        <v>2.7758544310927391E-3</v>
      </c>
      <c r="Z48" s="2">
        <f>SUMIF('[1]EP Collection Journal'!$A$3:$A$92,H48,'[1]EP Collection Journal'!$R$3:$R$92)</f>
        <v>0</v>
      </c>
    </row>
    <row r="49" spans="1:26">
      <c r="A49" t="s">
        <v>212</v>
      </c>
      <c r="B49" t="s">
        <v>195</v>
      </c>
      <c r="C49" t="s">
        <v>213</v>
      </c>
      <c r="D49" t="s">
        <v>214</v>
      </c>
      <c r="E49" s="3">
        <v>844200</v>
      </c>
      <c r="F49" s="1">
        <v>84</v>
      </c>
      <c r="G49" s="1">
        <v>3</v>
      </c>
      <c r="H49" t="s">
        <v>406</v>
      </c>
      <c r="I49" s="3">
        <v>47535</v>
      </c>
      <c r="J49" s="3">
        <v>47535</v>
      </c>
      <c r="K49" s="3">
        <v>834599</v>
      </c>
      <c r="L49" s="3">
        <v>1090609</v>
      </c>
      <c r="M49" s="3">
        <v>1090609</v>
      </c>
      <c r="N49" s="3">
        <f>SUMIF('[2]Export Worksheet'!$A$2:$A$99,A49,'[2]Export Worksheet'!$P$2:$P$99)</f>
        <v>0</v>
      </c>
      <c r="O49" s="3">
        <f t="shared" si="0"/>
        <v>47535</v>
      </c>
      <c r="T49" s="27">
        <f t="array" ref="T49">SUMIF('[1]Stock Journal'!$A$3:$A$92,H49,'[1]Stock Journal'!$D$3:$D$92)</f>
        <v>41296</v>
      </c>
      <c r="U49" s="22">
        <f>SUMIF('[1]Stock Journal'!$A$3:$A$92,H49,'[1]Stock Journal'!$E$3:$E$92)</f>
        <v>43824</v>
      </c>
      <c r="V49" s="2">
        <f>SUMIF('[1]EP Collection Journal'!$A$3:$A$92,H49,'[1]EP Collection Journal'!$G$3:$G$92)</f>
        <v>844200</v>
      </c>
      <c r="W49" s="12">
        <f t="array" ref="W49">SUMIF('[1]EP Collection Journal'!$A$3:$A$92,$H49,'[1]EP Collection Journal'!$I$3:$I$92)</f>
        <v>84</v>
      </c>
      <c r="X49" s="21">
        <f>SUMIF('[1]Stock Journal'!$A$3:$A$92,H49,'[1]Stock Journal'!$X$3:$X$92)</f>
        <v>834599.55587804108</v>
      </c>
      <c r="Y49" s="21">
        <f t="array" ref="Y49">SUMIF('[1]Stock Journal'!$A$3:$A$92,H49,'[1]Stock Journal'!$S$3:$S$92)</f>
        <v>1090608.4441219589</v>
      </c>
      <c r="Z49" s="2">
        <f>SUMIF('[1]EP Collection Journal'!$A$3:$A$92,H49,'[1]EP Collection Journal'!$R$3:$R$92)</f>
        <v>-3</v>
      </c>
    </row>
    <row r="50" spans="1:26">
      <c r="A50" t="s">
        <v>215</v>
      </c>
      <c r="B50" t="s">
        <v>216</v>
      </c>
      <c r="C50" t="s">
        <v>213</v>
      </c>
      <c r="D50" t="s">
        <v>214</v>
      </c>
      <c r="E50" s="3">
        <v>890000</v>
      </c>
      <c r="F50" s="1">
        <v>84</v>
      </c>
      <c r="G50" s="1">
        <v>3</v>
      </c>
      <c r="H50" t="s">
        <v>411</v>
      </c>
      <c r="I50" s="3">
        <v>14283</v>
      </c>
      <c r="J50" s="3">
        <v>14283</v>
      </c>
      <c r="K50" s="3">
        <v>879655</v>
      </c>
      <c r="L50" s="3">
        <v>1125986</v>
      </c>
      <c r="M50" s="3">
        <v>1125986</v>
      </c>
      <c r="N50" s="3">
        <f>SUMIF('[2]Export Worksheet'!$A$2:$A$99,A50,'[2]Export Worksheet'!$P$2:$P$99)</f>
        <v>0</v>
      </c>
      <c r="O50" s="3">
        <f t="shared" si="0"/>
        <v>14283</v>
      </c>
      <c r="T50" s="27">
        <f t="array" ref="T50">SUMIF('[1]Stock Journal'!$A$3:$A$92,H50,'[1]Stock Journal'!$D$3:$D$92)</f>
        <v>41277</v>
      </c>
      <c r="U50" s="22">
        <f>SUMIF('[1]Stock Journal'!$A$3:$A$92,H50,'[1]Stock Journal'!$E$3:$E$92)</f>
        <v>43824</v>
      </c>
      <c r="V50" s="2">
        <f>SUMIF('[1]EP Collection Journal'!$A$3:$A$92,H50,'[1]EP Collection Journal'!$G$3:$G$92)</f>
        <v>890000</v>
      </c>
      <c r="W50" s="12">
        <f t="array" ref="W50">SUMIF('[1]EP Collection Journal'!$A$3:$A$92,$H50,'[1]EP Collection Journal'!$I$3:$I$92)</f>
        <v>84</v>
      </c>
      <c r="X50" s="21">
        <f>SUMIF('[1]Stock Journal'!$A$3:$A$92,H50,'[1]Stock Journal'!$X$3:$X$92)</f>
        <v>879655.35426269239</v>
      </c>
      <c r="Y50" s="21">
        <f t="array" ref="Y50">SUMIF('[1]Stock Journal'!$A$3:$A$92,H50,'[1]Stock Journal'!$S$3:$S$92)</f>
        <v>1125985.6457373076</v>
      </c>
      <c r="Z50" s="21">
        <f>SUMIF('[1]EP Collection Journal'!$A$3:$A$92,H50,'[1]EP Collection Journal'!$R$3:$R$92)</f>
        <v>14283</v>
      </c>
    </row>
    <row r="51" spans="1:26">
      <c r="A51" t="s">
        <v>217</v>
      </c>
      <c r="B51" t="s">
        <v>218</v>
      </c>
      <c r="C51" t="s">
        <v>219</v>
      </c>
      <c r="D51" t="s">
        <v>220</v>
      </c>
      <c r="E51" s="3">
        <v>600000</v>
      </c>
      <c r="F51" s="1">
        <v>36</v>
      </c>
      <c r="G51" s="1">
        <v>7</v>
      </c>
      <c r="H51" t="s">
        <v>221</v>
      </c>
      <c r="I51" s="3">
        <v>0</v>
      </c>
      <c r="J51" s="3">
        <v>0</v>
      </c>
      <c r="K51" s="3">
        <v>517800</v>
      </c>
      <c r="L51" s="3">
        <v>193889</v>
      </c>
      <c r="M51" s="3">
        <v>193889</v>
      </c>
      <c r="N51" s="3">
        <f>SUMIF('[2]Export Worksheet'!$A$2:$A$99,A51,'[2]Export Worksheet'!$P$2:$P$99)</f>
        <v>128213</v>
      </c>
      <c r="O51" s="3">
        <f t="shared" si="0"/>
        <v>-128213</v>
      </c>
      <c r="T51" s="27">
        <f t="array" ref="T51">SUMIF('[1]Stock Journal'!$A$3:$A$92,H51,'[1]Stock Journal'!$D$3:$D$92)</f>
        <v>41138</v>
      </c>
      <c r="U51" s="22">
        <f>SUMIF('[1]Stock Journal'!$A$3:$A$92,H51,'[1]Stock Journal'!$E$3:$E$92)</f>
        <v>42228</v>
      </c>
      <c r="V51" s="2">
        <f>SUMIF('[1]EP Collection Journal'!$A$3:$A$92,H51,'[1]EP Collection Journal'!$G$3:$G$92)</f>
        <v>600000</v>
      </c>
      <c r="W51" s="12">
        <f t="array" ref="W51">SUMIF('[1]EP Collection Journal'!$A$3:$A$92,$H51,'[1]EP Collection Journal'!$I$3:$I$92)</f>
        <v>36</v>
      </c>
      <c r="X51" s="21">
        <f>SUMIF('[1]Stock Journal'!$A$3:$A$92,H51,'[1]Stock Journal'!$X$3:$X$92)</f>
        <v>517800.01749621634</v>
      </c>
      <c r="Y51" s="21">
        <f t="array" ref="Y51">SUMIF('[1]Stock Journal'!$A$3:$A$92,H51,'[1]Stock Journal'!$S$3:$S$92)</f>
        <v>193888.98250378363</v>
      </c>
      <c r="Z51" s="21">
        <f>SUMIF('[1]EP Collection Journal'!$A$3:$A$92,H51,'[1]EP Collection Journal'!$R$3:$R$92)</f>
        <v>-128213</v>
      </c>
    </row>
    <row r="52" spans="1:26">
      <c r="A52" t="s">
        <v>222</v>
      </c>
      <c r="B52" t="s">
        <v>223</v>
      </c>
      <c r="C52" t="s">
        <v>219</v>
      </c>
      <c r="D52" t="s">
        <v>39</v>
      </c>
      <c r="E52" s="3">
        <v>1087000</v>
      </c>
      <c r="F52" s="1">
        <v>48</v>
      </c>
      <c r="G52" s="1">
        <v>7</v>
      </c>
      <c r="H52" t="s">
        <v>224</v>
      </c>
      <c r="I52" s="3">
        <v>0</v>
      </c>
      <c r="J52" s="3">
        <v>0</v>
      </c>
      <c r="K52" s="3">
        <v>987046</v>
      </c>
      <c r="L52" s="3">
        <v>489241</v>
      </c>
      <c r="M52" s="3">
        <v>489241</v>
      </c>
      <c r="N52" s="3">
        <f>SUMIF('[2]Export Worksheet'!$A$2:$A$99,A52,'[2]Export Worksheet'!$P$2:$P$99)</f>
        <v>0</v>
      </c>
      <c r="O52" s="3">
        <f t="shared" si="0"/>
        <v>0</v>
      </c>
      <c r="T52" s="27">
        <f t="array" ref="T52">SUMIF('[1]Stock Journal'!$A$3:$A$92,H52,'[1]Stock Journal'!$D$3:$D$92)</f>
        <v>41138</v>
      </c>
      <c r="U52" s="22">
        <f>SUMIF('[1]Stock Journal'!$A$3:$A$92,H52,'[1]Stock Journal'!$E$3:$E$92)</f>
        <v>42956</v>
      </c>
      <c r="V52" s="2">
        <f>SUMIF('[1]EP Collection Journal'!$A$3:$A$92,H52,'[1]EP Collection Journal'!$G$3:$G$92)</f>
        <v>1087000</v>
      </c>
      <c r="W52" s="12">
        <f t="array" ref="W52">SUMIF('[1]EP Collection Journal'!$A$3:$A$92,$H52,'[1]EP Collection Journal'!$I$3:$I$92)</f>
        <v>48</v>
      </c>
      <c r="X52" s="21">
        <f>SUMIF('[1]Stock Journal'!$A$3:$A$92,H52,'[1]Stock Journal'!$X$3:$X$92)</f>
        <v>987045.91209469922</v>
      </c>
      <c r="Y52" s="21">
        <f t="array" ref="Y52">SUMIF('[1]Stock Journal'!$A$3:$A$92,H52,'[1]Stock Journal'!$S$3:$S$92)</f>
        <v>489241.08790530078</v>
      </c>
      <c r="Z52" s="21">
        <f>SUMIF('[1]EP Collection Journal'!$A$3:$A$92,H52,'[1]EP Collection Journal'!$R$3:$R$92)</f>
        <v>0</v>
      </c>
    </row>
    <row r="53" spans="1:26">
      <c r="A53" t="s">
        <v>225</v>
      </c>
      <c r="B53" t="s">
        <v>226</v>
      </c>
      <c r="C53" t="s">
        <v>219</v>
      </c>
      <c r="D53" t="s">
        <v>227</v>
      </c>
      <c r="E53" s="3">
        <v>427000</v>
      </c>
      <c r="F53" s="1">
        <v>84</v>
      </c>
      <c r="G53" s="1">
        <v>7</v>
      </c>
      <c r="H53" t="s">
        <v>228</v>
      </c>
      <c r="I53" s="3">
        <v>132</v>
      </c>
      <c r="J53" s="3">
        <v>132</v>
      </c>
      <c r="K53" s="3">
        <v>412679</v>
      </c>
      <c r="L53" s="3">
        <v>417073</v>
      </c>
      <c r="M53" s="3">
        <v>417073</v>
      </c>
      <c r="N53" s="3">
        <f>SUMIF('[2]Export Worksheet'!$A$2:$A$99,A53,'[2]Export Worksheet'!$P$2:$P$99)</f>
        <v>0</v>
      </c>
      <c r="O53" s="3">
        <f t="shared" si="0"/>
        <v>132</v>
      </c>
      <c r="T53" s="27">
        <f t="array" ref="T53">SUMIF('[1]Stock Journal'!$A$3:$A$92,H53,'[1]Stock Journal'!$D$3:$D$92)</f>
        <v>41141</v>
      </c>
      <c r="U53" s="22">
        <f>SUMIF('[1]Stock Journal'!$A$3:$A$92,H53,'[1]Stock Journal'!$E$3:$E$92)</f>
        <v>43691</v>
      </c>
      <c r="V53" s="2">
        <f>SUMIF('[1]EP Collection Journal'!$A$3:$A$92,H53,'[1]EP Collection Journal'!$G$3:$G$92)</f>
        <v>427000</v>
      </c>
      <c r="W53" s="12">
        <f t="array" ref="W53">SUMIF('[1]EP Collection Journal'!$A$3:$A$92,$H53,'[1]EP Collection Journal'!$I$3:$I$92)</f>
        <v>84</v>
      </c>
      <c r="X53" s="21">
        <f>SUMIF('[1]Stock Journal'!$A$3:$A$92,H53,'[1]Stock Journal'!$X$3:$X$92)</f>
        <v>412679.61273766059</v>
      </c>
      <c r="Y53" s="21">
        <f t="array" ref="Y53">SUMIF('[1]Stock Journal'!$A$3:$A$92,H53,'[1]Stock Journal'!$S$3:$S$92)</f>
        <v>417072.38726233941</v>
      </c>
      <c r="Z53" s="21">
        <f>SUMIF('[1]EP Collection Journal'!$A$3:$A$92,H53,'[1]EP Collection Journal'!$R$3:$R$92)</f>
        <v>132</v>
      </c>
    </row>
    <row r="54" spans="1:26">
      <c r="A54" t="s">
        <v>229</v>
      </c>
      <c r="B54" t="s">
        <v>230</v>
      </c>
      <c r="C54" t="s">
        <v>219</v>
      </c>
      <c r="D54" t="s">
        <v>231</v>
      </c>
      <c r="E54" s="3">
        <v>792480</v>
      </c>
      <c r="F54" s="1">
        <v>18</v>
      </c>
      <c r="G54" s="1">
        <v>7</v>
      </c>
      <c r="H54" t="s">
        <v>232</v>
      </c>
      <c r="I54" s="3">
        <v>0</v>
      </c>
      <c r="J54" s="3">
        <v>0</v>
      </c>
      <c r="K54" s="3">
        <v>521227</v>
      </c>
      <c r="L54" s="3">
        <v>72751</v>
      </c>
      <c r="M54" s="3">
        <v>72751</v>
      </c>
      <c r="N54" s="3">
        <f>SUMIF('[2]Export Worksheet'!$A$2:$A$99,A54,'[2]Export Worksheet'!$P$2:$P$99)</f>
        <v>12</v>
      </c>
      <c r="O54" s="3">
        <f t="shared" si="0"/>
        <v>-12</v>
      </c>
      <c r="T54" s="27">
        <f t="array" ref="T54">SUMIF('[1]Stock Journal'!$A$3:$A$92,H54,'[1]Stock Journal'!$D$3:$D$92)</f>
        <v>41143</v>
      </c>
      <c r="U54" s="22">
        <f>SUMIF('[1]Stock Journal'!$A$3:$A$92,H54,'[1]Stock Journal'!$E$3:$E$92)</f>
        <v>41842</v>
      </c>
      <c r="V54" s="2">
        <f>SUMIF('[1]EP Collection Journal'!$A$3:$A$92,H54,'[1]EP Collection Journal'!$G$3:$G$92)</f>
        <v>792480.00000000047</v>
      </c>
      <c r="W54" s="12">
        <f t="array" ref="W54">SUMIF('[1]EP Collection Journal'!$A$3:$A$92,$H54,'[1]EP Collection Journal'!$I$3:$I$92)</f>
        <v>18</v>
      </c>
      <c r="X54" s="21">
        <f>SUMIF('[1]Stock Journal'!$A$3:$A$92,H54,'[1]Stock Journal'!$X$3:$X$92)</f>
        <v>521227.214569073</v>
      </c>
      <c r="Y54" s="21">
        <f t="array" ref="Y54">SUMIF('[1]Stock Journal'!$A$3:$A$92,H54,'[1]Stock Journal'!$S$3:$S$92)</f>
        <v>72750.78543092699</v>
      </c>
      <c r="Z54" s="21">
        <f>SUMIF('[1]EP Collection Journal'!$A$3:$A$92,H54,'[1]EP Collection Journal'!$R$3:$R$92)</f>
        <v>-12</v>
      </c>
    </row>
    <row r="55" spans="1:26" s="8" customFormat="1">
      <c r="A55" s="8" t="s">
        <v>233</v>
      </c>
      <c r="B55" s="8" t="s">
        <v>234</v>
      </c>
      <c r="C55" s="8" t="s">
        <v>219</v>
      </c>
      <c r="D55" s="8" t="s">
        <v>235</v>
      </c>
      <c r="E55" s="9">
        <v>1185000</v>
      </c>
      <c r="F55" s="10">
        <v>60</v>
      </c>
      <c r="G55" s="10">
        <v>7</v>
      </c>
      <c r="H55" s="8" t="s">
        <v>236</v>
      </c>
      <c r="I55" s="9">
        <v>0</v>
      </c>
      <c r="J55" s="9">
        <v>0</v>
      </c>
      <c r="K55" s="9">
        <v>1110553</v>
      </c>
      <c r="L55" s="9">
        <v>747415</v>
      </c>
      <c r="M55" s="9">
        <v>747415</v>
      </c>
      <c r="N55" s="9">
        <f>SUMIF('[2]Export Worksheet'!$A$2:$A$99,A55,'[2]Export Worksheet'!$P$2:$P$99)</f>
        <v>30608</v>
      </c>
      <c r="O55" s="9">
        <f t="shared" si="0"/>
        <v>-30608</v>
      </c>
      <c r="P55" s="8" t="s">
        <v>401</v>
      </c>
      <c r="T55" s="23">
        <f t="array" ref="T55">SUMIF('[1]Stock Journal'!$A$3:$A$92,H55,'[1]Stock Journal'!$D$3:$D$92)</f>
        <v>0</v>
      </c>
      <c r="U55" s="23">
        <f>SUMIF('[1]Stock Journal'!$A$3:$A$92,H55,'[1]Stock Journal'!$E$3:$E$92)</f>
        <v>0</v>
      </c>
      <c r="V55" s="11">
        <f>SUMIF('[1]EP Collection Journal'!$A$3:$A$92,H55,'[1]EP Collection Journal'!$G$3:$G$92)</f>
        <v>0</v>
      </c>
      <c r="W55" s="13">
        <f t="array" ref="W55">SUMIF('[1]EP Collection Journal'!$A$3:$A$92,$H55,'[1]EP Collection Journal'!$I$3:$I$92)</f>
        <v>0</v>
      </c>
      <c r="X55" s="11">
        <f>SUMIF('[1]Stock Journal'!$A$3:$A$92,H55,'[1]Stock Journal'!$X$3:$X$92)</f>
        <v>0</v>
      </c>
      <c r="Y55" s="11">
        <f t="array" ref="Y55">SUMIF('[1]Stock Journal'!$A$3:$A$92,H55,'[1]Stock Journal'!$S$3:$S$92)</f>
        <v>0</v>
      </c>
      <c r="Z55" s="11">
        <f>SUMIF('[1]EP Collection Journal'!$A$3:$A$92,H55,'[1]EP Collection Journal'!$R$3:$R$92)</f>
        <v>0</v>
      </c>
    </row>
    <row r="56" spans="1:26">
      <c r="A56" t="s">
        <v>237</v>
      </c>
      <c r="B56" t="s">
        <v>238</v>
      </c>
      <c r="C56" t="s">
        <v>219</v>
      </c>
      <c r="D56" t="s">
        <v>235</v>
      </c>
      <c r="E56" s="3">
        <v>531040</v>
      </c>
      <c r="F56" s="1">
        <v>60</v>
      </c>
      <c r="G56" s="1">
        <v>7</v>
      </c>
      <c r="H56" t="s">
        <v>239</v>
      </c>
      <c r="I56" s="3">
        <v>0</v>
      </c>
      <c r="J56" s="3">
        <v>0</v>
      </c>
      <c r="K56" s="3">
        <v>500542</v>
      </c>
      <c r="L56" s="3">
        <v>388374</v>
      </c>
      <c r="M56" s="3">
        <v>388374</v>
      </c>
      <c r="N56" s="3">
        <f>SUMIF('[2]Export Worksheet'!$A$2:$A$99,A56,'[2]Export Worksheet'!$P$2:$P$99)</f>
        <v>50096</v>
      </c>
      <c r="O56" s="3">
        <f t="shared" si="0"/>
        <v>-50096</v>
      </c>
      <c r="T56" s="27">
        <v>41144</v>
      </c>
      <c r="U56" s="22">
        <f>SUMIF('[1]Stock Journal'!$A$3:$A$92,H56,'[1]Stock Journal'!$E$3:$E$92)</f>
        <v>0</v>
      </c>
      <c r="V56" s="2">
        <f>SUMIF('[1]EP Collection Journal'!$A$3:$A$92,H56,'[1]EP Collection Journal'!$G$3:$G$92)</f>
        <v>531040.00000000326</v>
      </c>
      <c r="W56" s="12">
        <f t="array" ref="W56">SUMIF('[1]EP Collection Journal'!$A$3:$A$92,$H56,'[1]EP Collection Journal'!$I$3:$I$92)</f>
        <v>60</v>
      </c>
      <c r="X56" s="21">
        <f>SUMIF('[1]Stock Journal'!$A$3:$A$92,H56,'[1]Stock Journal'!$X$3:$X$92)</f>
        <v>500540.28668489557</v>
      </c>
      <c r="Y56" s="21">
        <f t="array" ref="Y56">SUMIF('[1]Stock Journal'!$A$3:$A$92,H56,'[1]Stock Journal'!$S$3:$S$92)</f>
        <v>388375.71331510443</v>
      </c>
      <c r="Z56" s="21">
        <f>SUMIF('[1]EP Collection Journal'!$A$3:$A$92,H56,'[1]EP Collection Journal'!$R$3:$R$92)</f>
        <v>-50096</v>
      </c>
    </row>
    <row r="57" spans="1:26">
      <c r="A57" t="s">
        <v>240</v>
      </c>
      <c r="B57" t="s">
        <v>241</v>
      </c>
      <c r="C57" t="s">
        <v>219</v>
      </c>
      <c r="D57" t="s">
        <v>235</v>
      </c>
      <c r="E57" s="3">
        <v>1062500</v>
      </c>
      <c r="F57" s="1">
        <v>60</v>
      </c>
      <c r="G57" s="1">
        <v>7</v>
      </c>
      <c r="H57" t="s">
        <v>242</v>
      </c>
      <c r="I57" s="3">
        <v>0</v>
      </c>
      <c r="J57" s="3">
        <v>0</v>
      </c>
      <c r="K57" s="3">
        <v>1001476</v>
      </c>
      <c r="L57" s="3">
        <v>777045</v>
      </c>
      <c r="M57" s="3">
        <v>777045</v>
      </c>
      <c r="N57" s="3">
        <f>SUMIF('[2]Export Worksheet'!$A$2:$A$99,A57,'[2]Export Worksheet'!$P$2:$P$99)</f>
        <v>101</v>
      </c>
      <c r="O57" s="3">
        <f t="shared" si="0"/>
        <v>-101</v>
      </c>
      <c r="T57" s="27">
        <v>41149</v>
      </c>
      <c r="U57" s="22">
        <f>SUMIF('[1]Stock Journal'!$A$3:$A$92,H57,'[1]Stock Journal'!$E$3:$E$92)</f>
        <v>0</v>
      </c>
      <c r="V57" s="2">
        <f>SUMIF('[1]EP Collection Journal'!$A$3:$A$92,H57,'[1]EP Collection Journal'!$G$3:$G$92)</f>
        <v>1062500.0000000075</v>
      </c>
      <c r="W57" s="12">
        <f t="array" ref="W57">SUMIF('[1]EP Collection Journal'!$A$3:$A$92,$H57,'[1]EP Collection Journal'!$I$3:$I$92)</f>
        <v>60</v>
      </c>
      <c r="X57" s="21">
        <f>SUMIF('[1]Stock Journal'!$A$3:$A$92,H57,'[1]Stock Journal'!$X$3:$X$92)</f>
        <v>1001475.7725176802</v>
      </c>
      <c r="Y57" s="21">
        <f t="array" ref="Y57">SUMIF('[1]Stock Journal'!$A$3:$A$92,H57,'[1]Stock Journal'!$S$3:$S$92)</f>
        <v>777045.22748231981</v>
      </c>
      <c r="Z57" s="21">
        <f>SUMIF('[1]EP Collection Journal'!$A$3:$A$92,H57,'[1]EP Collection Journal'!$R$3:$R$92)</f>
        <v>-101</v>
      </c>
    </row>
    <row r="58" spans="1:26">
      <c r="A58" t="s">
        <v>243</v>
      </c>
      <c r="B58" t="s">
        <v>244</v>
      </c>
      <c r="C58" t="s">
        <v>219</v>
      </c>
      <c r="D58" t="s">
        <v>227</v>
      </c>
      <c r="E58" s="3">
        <v>1029600</v>
      </c>
      <c r="F58" s="1">
        <v>84</v>
      </c>
      <c r="G58" s="1">
        <v>7</v>
      </c>
      <c r="H58" t="s">
        <v>245</v>
      </c>
      <c r="I58" s="3">
        <v>53895</v>
      </c>
      <c r="J58" s="3">
        <v>53895</v>
      </c>
      <c r="K58" s="3">
        <v>995074</v>
      </c>
      <c r="L58" s="3">
        <v>1005771</v>
      </c>
      <c r="M58" s="3">
        <v>1005771</v>
      </c>
      <c r="N58" s="3">
        <f>SUMIF('[2]Export Worksheet'!$A$2:$A$99,A58,'[2]Export Worksheet'!$P$2:$P$99)</f>
        <v>0</v>
      </c>
      <c r="O58" s="3">
        <f t="shared" si="0"/>
        <v>53895</v>
      </c>
      <c r="T58" s="27">
        <f t="array" ref="T58">SUMIF('[1]Stock Journal'!$A$3:$A$92,H58,'[1]Stock Journal'!$D$3:$D$92)</f>
        <v>41149</v>
      </c>
      <c r="U58" s="22">
        <f>SUMIF('[1]Stock Journal'!$A$3:$A$92,H58,'[1]Stock Journal'!$E$3:$E$92)</f>
        <v>43704</v>
      </c>
      <c r="V58" s="2">
        <f>SUMIF('[1]EP Collection Journal'!$A$3:$A$92,H58,'[1]EP Collection Journal'!$G$3:$G$92)</f>
        <v>1029600.0000000155</v>
      </c>
      <c r="W58" s="12">
        <f t="array" ref="W58">SUMIF('[1]EP Collection Journal'!$A$3:$A$92,$H58,'[1]EP Collection Journal'!$I$3:$I$92)</f>
        <v>84</v>
      </c>
      <c r="X58" s="2">
        <f>SUMIF('[1]Stock Journal'!$A$3:$A$92,H58,'[1]Stock Journal'!$X$3:$X$92)</f>
        <v>1000314.4784511394</v>
      </c>
      <c r="Y58" s="2">
        <f t="array" ref="Y58">SUMIF('[1]Stock Journal'!$A$3:$A$92,H58,'[1]Stock Journal'!$S$3:$S$92)</f>
        <v>1026515.5215488606</v>
      </c>
      <c r="Z58" s="2">
        <f>SUMIF('[1]EP Collection Journal'!$A$3:$A$92,H58,'[1]EP Collection Journal'!$R$3:$R$92)</f>
        <v>-2090</v>
      </c>
    </row>
    <row r="59" spans="1:26">
      <c r="A59" t="s">
        <v>246</v>
      </c>
      <c r="B59" t="s">
        <v>247</v>
      </c>
      <c r="C59" t="s">
        <v>219</v>
      </c>
      <c r="D59" t="s">
        <v>227</v>
      </c>
      <c r="E59" s="3">
        <v>1288750</v>
      </c>
      <c r="F59" s="1">
        <v>84</v>
      </c>
      <c r="G59" s="1">
        <v>7</v>
      </c>
      <c r="H59" t="s">
        <v>248</v>
      </c>
      <c r="I59" s="3">
        <v>11032</v>
      </c>
      <c r="J59" s="3">
        <v>11032</v>
      </c>
      <c r="K59" s="3">
        <v>1245536</v>
      </c>
      <c r="L59" s="3">
        <v>1258966</v>
      </c>
      <c r="M59" s="3">
        <v>1258966</v>
      </c>
      <c r="N59" s="3">
        <f>SUMIF('[2]Export Worksheet'!$A$2:$A$99,A59,'[2]Export Worksheet'!$P$2:$P$99)</f>
        <v>0</v>
      </c>
      <c r="O59" s="3">
        <f t="shared" si="0"/>
        <v>11032</v>
      </c>
      <c r="T59" s="27">
        <f t="array" ref="T59">SUMIF('[1]Stock Journal'!$A$3:$A$92,H59,'[1]Stock Journal'!$D$3:$D$92)</f>
        <v>41149</v>
      </c>
      <c r="U59" s="22">
        <f>SUMIF('[1]Stock Journal'!$A$3:$A$92,H59,'[1]Stock Journal'!$E$3:$E$92)</f>
        <v>43705</v>
      </c>
      <c r="V59" s="2">
        <f>SUMIF('[1]EP Collection Journal'!$A$3:$A$92,H59,'[1]EP Collection Journal'!$G$3:$G$92)</f>
        <v>1288750</v>
      </c>
      <c r="W59" s="12">
        <f t="array" ref="W59">SUMIF('[1]EP Collection Journal'!$A$3:$A$92,$H59,'[1]EP Collection Journal'!$I$3:$I$92)</f>
        <v>84</v>
      </c>
      <c r="X59" s="21">
        <f>SUMIF('[1]Stock Journal'!$A$3:$A$92,H59,'[1]Stock Journal'!$X$3:$X$92)</f>
        <v>1245534.1124452644</v>
      </c>
      <c r="Y59" s="21">
        <f t="array" ref="Y59">SUMIF('[1]Stock Journal'!$A$3:$A$92,H59,'[1]Stock Journal'!$S$3:$S$92)</f>
        <v>1258967.8875547356</v>
      </c>
      <c r="Z59" s="2">
        <f>SUMIF('[1]EP Collection Journal'!$A$3:$A$92,H59,'[1]EP Collection Journal'!$R$3:$R$92)</f>
        <v>32502</v>
      </c>
    </row>
    <row r="60" spans="1:26">
      <c r="A60" t="s">
        <v>249</v>
      </c>
      <c r="B60" t="s">
        <v>250</v>
      </c>
      <c r="C60" t="s">
        <v>219</v>
      </c>
      <c r="D60" t="s">
        <v>251</v>
      </c>
      <c r="E60" s="3">
        <v>527000</v>
      </c>
      <c r="F60" s="1">
        <v>24</v>
      </c>
      <c r="G60" s="1">
        <v>7</v>
      </c>
      <c r="H60" t="s">
        <v>252</v>
      </c>
      <c r="I60" s="3">
        <v>28985</v>
      </c>
      <c r="J60" s="3">
        <v>28985</v>
      </c>
      <c r="K60" s="3">
        <v>402332</v>
      </c>
      <c r="L60" s="3">
        <v>90413</v>
      </c>
      <c r="M60" s="3">
        <v>90413</v>
      </c>
      <c r="N60" s="3">
        <f>SUMIF('[2]Export Worksheet'!$A$2:$A$99,A60,'[2]Export Worksheet'!$P$2:$P$99)</f>
        <v>0</v>
      </c>
      <c r="O60" s="3">
        <f t="shared" si="0"/>
        <v>28985</v>
      </c>
      <c r="T60" s="27">
        <f t="array" ref="T60">SUMIF('[1]Stock Journal'!$A$3:$A$92,H60,'[1]Stock Journal'!$D$3:$D$92)</f>
        <v>41130</v>
      </c>
      <c r="U60" s="22">
        <f>SUMIF('[1]Stock Journal'!$A$3:$A$92,H60,'[1]Stock Journal'!$E$3:$E$92)</f>
        <v>41890</v>
      </c>
      <c r="V60" s="2">
        <f>SUMIF('[1]EP Collection Journal'!$A$3:$A$92,H60,'[1]EP Collection Journal'!$G$3:$G$92)</f>
        <v>527000</v>
      </c>
      <c r="W60" s="12">
        <f t="array" ref="W60">SUMIF('[1]EP Collection Journal'!$A$3:$A$92,$H60,'[1]EP Collection Journal'!$I$3:$I$92)</f>
        <v>24</v>
      </c>
      <c r="X60" s="21">
        <f>SUMIF('[1]Stock Journal'!$A$3:$A$92,H60,'[1]Stock Journal'!$X$3:$X$92)</f>
        <v>402331.45585801941</v>
      </c>
      <c r="Y60" s="21">
        <f t="array" ref="Y60">SUMIF('[1]Stock Journal'!$A$3:$A$92,H60,'[1]Stock Journal'!$S$3:$S$92)</f>
        <v>90413.544141980572</v>
      </c>
      <c r="Z60" s="21">
        <f>SUMIF('[1]EP Collection Journal'!$A$3:$A$92,H60,'[1]EP Collection Journal'!$R$3:$R$92)</f>
        <v>28985</v>
      </c>
    </row>
    <row r="61" spans="1:26">
      <c r="A61" t="s">
        <v>253</v>
      </c>
      <c r="B61" t="s">
        <v>254</v>
      </c>
      <c r="C61" t="s">
        <v>255</v>
      </c>
      <c r="D61" t="s">
        <v>256</v>
      </c>
      <c r="E61" s="3">
        <v>300000</v>
      </c>
      <c r="F61" s="1">
        <v>24</v>
      </c>
      <c r="G61" s="1">
        <v>7</v>
      </c>
      <c r="H61" t="s">
        <v>257</v>
      </c>
      <c r="I61" s="3">
        <v>0</v>
      </c>
      <c r="J61" s="3">
        <v>0</v>
      </c>
      <c r="K61" s="3">
        <v>227390</v>
      </c>
      <c r="L61" s="3">
        <v>45460</v>
      </c>
      <c r="M61" s="3">
        <v>45460</v>
      </c>
      <c r="N61" s="3">
        <f>SUMIF('[2]Export Worksheet'!$A$2:$A$99,A61,'[2]Export Worksheet'!$P$2:$P$99)</f>
        <v>0</v>
      </c>
      <c r="O61" s="3">
        <f t="shared" si="0"/>
        <v>0</v>
      </c>
      <c r="T61" s="27">
        <f t="array" ref="T61">SUMIF('[1]Stock Journal'!$A$3:$A$92,H61,'[1]Stock Journal'!$D$3:$D$92)</f>
        <v>41156</v>
      </c>
      <c r="U61" s="22">
        <f>SUMIF('[1]Stock Journal'!$A$3:$A$92,H61,'[1]Stock Journal'!$E$3:$E$92)</f>
        <v>41856</v>
      </c>
      <c r="V61" s="2">
        <f>SUMIF('[1]EP Collection Journal'!$A$3:$A$92,H61,'[1]EP Collection Journal'!$G$3:$G$92)</f>
        <v>300000</v>
      </c>
      <c r="W61" s="12">
        <f t="array" ref="W61">SUMIF('[1]EP Collection Journal'!$A$3:$A$92,$H61,'[1]EP Collection Journal'!$I$3:$I$92)</f>
        <v>24</v>
      </c>
      <c r="X61" s="21">
        <f>SUMIF('[1]Stock Journal'!$A$3:$A$92,H61,'[1]Stock Journal'!$X$3:$X$92)</f>
        <v>227390.5518880655</v>
      </c>
      <c r="Y61" s="21">
        <f t="array" ref="Y61">SUMIF('[1]Stock Journal'!$A$3:$A$92,H61,'[1]Stock Journal'!$S$3:$S$92)</f>
        <v>45459.4481119345</v>
      </c>
      <c r="Z61" s="21">
        <f>SUMIF('[1]EP Collection Journal'!$A$3:$A$92,H61,'[1]EP Collection Journal'!$R$3:$R$92)</f>
        <v>0</v>
      </c>
    </row>
    <row r="62" spans="1:26">
      <c r="A62" t="s">
        <v>258</v>
      </c>
      <c r="B62" t="s">
        <v>259</v>
      </c>
      <c r="C62" t="s">
        <v>260</v>
      </c>
      <c r="D62" t="s">
        <v>261</v>
      </c>
      <c r="E62" s="3">
        <v>633750</v>
      </c>
      <c r="F62" s="1">
        <v>84</v>
      </c>
      <c r="G62" s="1">
        <v>7</v>
      </c>
      <c r="H62" t="s">
        <v>262</v>
      </c>
      <c r="I62" s="3">
        <v>70901</v>
      </c>
      <c r="J62" s="3">
        <v>70901</v>
      </c>
      <c r="K62" s="3">
        <v>616083</v>
      </c>
      <c r="L62" s="3">
        <v>757828</v>
      </c>
      <c r="M62" s="3">
        <v>757828</v>
      </c>
      <c r="N62" s="3">
        <f>SUMIF('[2]Export Worksheet'!$A$2:$A$99,A62,'[2]Export Worksheet'!$P$2:$P$99)</f>
        <v>0</v>
      </c>
      <c r="O62" s="3">
        <f t="shared" si="0"/>
        <v>70901</v>
      </c>
      <c r="T62" s="27">
        <f t="array" ref="T62">SUMIF('[1]Stock Journal'!$A$3:$A$92,H62,'[1]Stock Journal'!$D$3:$D$92)</f>
        <v>41165</v>
      </c>
      <c r="U62" s="22">
        <f>SUMIF('[1]Stock Journal'!$A$3:$A$92,H62,'[1]Stock Journal'!$E$3:$E$92)</f>
        <v>43702</v>
      </c>
      <c r="V62" s="2">
        <f>SUMIF('[1]EP Collection Journal'!$A$3:$A$92,H62,'[1]EP Collection Journal'!$G$3:$G$92)</f>
        <v>633750</v>
      </c>
      <c r="W62" s="12">
        <f t="array" ref="W62">SUMIF('[1]EP Collection Journal'!$A$3:$A$92,$H62,'[1]EP Collection Journal'!$I$3:$I$92)</f>
        <v>84</v>
      </c>
      <c r="X62" s="2">
        <f>SUMIF('[1]Stock Journal'!$A$3:$A$92,H62,'[1]Stock Journal'!$X$3:$X$92)</f>
        <v>618794.06069223769</v>
      </c>
      <c r="Y62" s="2">
        <f t="array" ref="Y62">SUMIF('[1]Stock Journal'!$A$3:$A$92,H62,'[1]Stock Journal'!$S$3:$S$92)</f>
        <v>772959.93930776231</v>
      </c>
      <c r="Z62" s="2">
        <f>SUMIF('[1]EP Collection Journal'!$A$3:$A$92,H62,'[1]EP Collection Journal'!$R$3:$R$92)</f>
        <v>53058</v>
      </c>
    </row>
    <row r="63" spans="1:26">
      <c r="A63" t="s">
        <v>263</v>
      </c>
      <c r="B63" t="s">
        <v>264</v>
      </c>
      <c r="C63" t="s">
        <v>265</v>
      </c>
      <c r="D63" t="s">
        <v>220</v>
      </c>
      <c r="E63" s="3">
        <v>825000</v>
      </c>
      <c r="F63" s="1">
        <v>36</v>
      </c>
      <c r="G63" s="1">
        <v>7</v>
      </c>
      <c r="H63" t="s">
        <v>266</v>
      </c>
      <c r="I63" s="3">
        <v>9902</v>
      </c>
      <c r="J63" s="3">
        <v>9902</v>
      </c>
      <c r="K63" s="3">
        <v>712816</v>
      </c>
      <c r="L63" s="3">
        <v>272778</v>
      </c>
      <c r="M63" s="3">
        <v>272778</v>
      </c>
      <c r="N63" s="3">
        <f>SUMIF('[2]Export Worksheet'!$A$2:$A$99,A63,'[2]Export Worksheet'!$P$2:$P$99)</f>
        <v>0</v>
      </c>
      <c r="O63" s="3">
        <f t="shared" si="0"/>
        <v>9902</v>
      </c>
      <c r="T63" s="27">
        <f t="array" ref="T63">SUMIF('[1]Stock Journal'!$A$3:$A$92,H63,'[1]Stock Journal'!$D$3:$D$92)</f>
        <v>41159</v>
      </c>
      <c r="U63" s="22">
        <f>SUMIF('[1]Stock Journal'!$A$3:$A$92,H63,'[1]Stock Journal'!$E$3:$E$92)</f>
        <v>42243</v>
      </c>
      <c r="V63" s="2">
        <f>SUMIF('[1]EP Collection Journal'!$A$3:$A$92,H63,'[1]EP Collection Journal'!$G$3:$G$92)</f>
        <v>825000</v>
      </c>
      <c r="W63" s="12">
        <f t="array" ref="W63">SUMIF('[1]EP Collection Journal'!$A$3:$A$92,$H63,'[1]EP Collection Journal'!$I$3:$I$92)</f>
        <v>36</v>
      </c>
      <c r="X63" s="21">
        <f>SUMIF('[1]Stock Journal'!$A$3:$A$92,H63,'[1]Stock Journal'!$X$3:$X$92)</f>
        <v>712816.75020897831</v>
      </c>
      <c r="Y63" s="21">
        <f t="array" ref="Y63">SUMIF('[1]Stock Journal'!$A$3:$A$92,H63,'[1]Stock Journal'!$S$3:$S$92)</f>
        <v>272777.24979102169</v>
      </c>
      <c r="Z63" s="21">
        <f>SUMIF('[1]EP Collection Journal'!$A$3:$A$92,H63,'[1]EP Collection Journal'!$R$3:$R$92)</f>
        <v>9902</v>
      </c>
    </row>
    <row r="64" spans="1:26">
      <c r="A64" t="s">
        <v>267</v>
      </c>
      <c r="B64" t="s">
        <v>268</v>
      </c>
      <c r="C64" t="s">
        <v>269</v>
      </c>
      <c r="D64" t="s">
        <v>270</v>
      </c>
      <c r="E64" s="3">
        <v>921375</v>
      </c>
      <c r="F64" s="1">
        <v>60</v>
      </c>
      <c r="G64" s="1">
        <v>6</v>
      </c>
      <c r="H64" t="s">
        <v>271</v>
      </c>
      <c r="I64" s="3">
        <v>45910</v>
      </c>
      <c r="J64" s="3">
        <v>45910</v>
      </c>
      <c r="K64" s="3">
        <v>875186</v>
      </c>
      <c r="L64" s="3">
        <v>663004</v>
      </c>
      <c r="M64" s="3">
        <v>663004</v>
      </c>
      <c r="N64" s="3">
        <f>SUMIF('[2]Export Worksheet'!$A$2:$A$99,A64,'[2]Export Worksheet'!$P$2:$P$99)</f>
        <v>0</v>
      </c>
      <c r="O64" s="3">
        <f t="shared" si="0"/>
        <v>45910</v>
      </c>
      <c r="T64" s="27">
        <f t="array" ref="T64">SUMIF('[1]Stock Journal'!$A$3:$A$92,H64,'[1]Stock Journal'!$D$3:$D$92)</f>
        <v>41167</v>
      </c>
      <c r="U64" s="22">
        <f>SUMIF('[1]Stock Journal'!$A$3:$A$92,H64,'[1]Stock Journal'!$E$3:$E$92)</f>
        <v>0</v>
      </c>
      <c r="V64" s="2">
        <f>SUMIF('[1]EP Collection Journal'!$A$3:$A$92,H64,'[1]EP Collection Journal'!$G$3:$G$92)</f>
        <v>921375</v>
      </c>
      <c r="W64" s="12">
        <f t="array" ref="W64">SUMIF('[1]EP Collection Journal'!$A$3:$A$92,$H64,'[1]EP Collection Journal'!$I$3:$I$92)</f>
        <v>60</v>
      </c>
      <c r="X64" s="21">
        <f>SUMIF('[1]Stock Journal'!$A$3:$A$92,H64,'[1]Stock Journal'!$X$3:$X$92)</f>
        <v>875185.52755428199</v>
      </c>
      <c r="Y64" s="21">
        <f t="array" ref="Y64">SUMIF('[1]Stock Journal'!$A$3:$A$92,H64,'[1]Stock Journal'!$S$3:$S$92)</f>
        <v>663004.47244571801</v>
      </c>
      <c r="Z64" s="21">
        <f>SUMIF('[1]EP Collection Journal'!$A$3:$A$92,H64,'[1]EP Collection Journal'!$R$3:$R$92)</f>
        <v>45910</v>
      </c>
    </row>
    <row r="65" spans="1:26">
      <c r="A65" t="s">
        <v>272</v>
      </c>
      <c r="B65" t="s">
        <v>273</v>
      </c>
      <c r="C65" t="s">
        <v>274</v>
      </c>
      <c r="D65" t="s">
        <v>275</v>
      </c>
      <c r="E65" s="3">
        <v>938160</v>
      </c>
      <c r="F65" s="1">
        <v>24</v>
      </c>
      <c r="G65" s="1">
        <v>6</v>
      </c>
      <c r="H65" t="s">
        <v>276</v>
      </c>
      <c r="I65" s="3">
        <v>0</v>
      </c>
      <c r="J65" s="3">
        <v>0</v>
      </c>
      <c r="K65" s="3">
        <v>748671</v>
      </c>
      <c r="L65" s="3">
        <v>171669</v>
      </c>
      <c r="M65" s="3">
        <v>171669</v>
      </c>
      <c r="N65" s="3">
        <f>SUMIF('[2]Export Worksheet'!$A$2:$A$99,A65,'[2]Export Worksheet'!$P$2:$P$99)</f>
        <v>120</v>
      </c>
      <c r="O65" s="3">
        <f t="shared" si="0"/>
        <v>-120</v>
      </c>
      <c r="T65" s="27">
        <f t="array" ref="T65">SUMIF('[1]Stock Journal'!$A$3:$A$92,H65,'[1]Stock Journal'!$D$3:$D$92)</f>
        <v>41159</v>
      </c>
      <c r="U65" s="22">
        <f>SUMIF('[1]Stock Journal'!$A$3:$A$92,H65,'[1]Stock Journal'!$E$3:$E$92)</f>
        <v>41892</v>
      </c>
      <c r="V65" s="2">
        <f>SUMIF('[1]EP Collection Journal'!$A$3:$A$92,H65,'[1]EP Collection Journal'!$G$3:$G$92)</f>
        <v>938160</v>
      </c>
      <c r="W65" s="12">
        <f t="array" ref="W65">SUMIF('[1]EP Collection Journal'!$A$3:$A$92,$H65,'[1]EP Collection Journal'!$I$3:$I$92)</f>
        <v>24</v>
      </c>
      <c r="X65" s="21">
        <f>SUMIF('[1]Stock Journal'!$A$3:$A$92,H65,'[1]Stock Journal'!$X$3:$X$92)</f>
        <v>748671.15056754882</v>
      </c>
      <c r="Y65" s="21">
        <f t="array" ref="Y65">SUMIF('[1]Stock Journal'!$A$3:$A$92,H65,'[1]Stock Journal'!$S$3:$S$92)</f>
        <v>171668.84943245118</v>
      </c>
      <c r="Z65" s="21">
        <f>SUMIF('[1]EP Collection Journal'!$A$3:$A$92,H65,'[1]EP Collection Journal'!$R$3:$R$92)</f>
        <v>-120</v>
      </c>
    </row>
    <row r="66" spans="1:26">
      <c r="A66" t="s">
        <v>277</v>
      </c>
      <c r="B66" t="s">
        <v>278</v>
      </c>
      <c r="C66" t="s">
        <v>279</v>
      </c>
      <c r="D66" t="s">
        <v>280</v>
      </c>
      <c r="E66" s="3">
        <v>1227750</v>
      </c>
      <c r="F66" s="1">
        <v>60</v>
      </c>
      <c r="G66" s="1">
        <v>6</v>
      </c>
      <c r="H66" t="s">
        <v>281</v>
      </c>
      <c r="I66" s="3">
        <v>174856</v>
      </c>
      <c r="J66" s="3">
        <v>174856</v>
      </c>
      <c r="K66" s="3">
        <v>1158961</v>
      </c>
      <c r="L66" s="3">
        <v>729743</v>
      </c>
      <c r="M66" s="3">
        <v>729743</v>
      </c>
      <c r="N66" s="3">
        <f>SUMIF('[2]Export Worksheet'!$A$2:$A$99,A66,'[2]Export Worksheet'!$P$2:$P$99)</f>
        <v>0</v>
      </c>
      <c r="O66" s="3">
        <f t="shared" si="0"/>
        <v>174856</v>
      </c>
      <c r="T66" s="27">
        <f t="array" ref="T66">SUMIF('[1]Stock Journal'!$A$3:$A$92,H66,'[1]Stock Journal'!$D$3:$D$92)</f>
        <v>41186</v>
      </c>
      <c r="U66" s="22">
        <f>SUMIF('[1]Stock Journal'!$A$3:$A$92,H66,'[1]Stock Journal'!$E$3:$E$92)</f>
        <v>43728</v>
      </c>
      <c r="V66" s="2">
        <f>SUMIF('[1]EP Collection Journal'!$A$3:$A$92,H66,'[1]EP Collection Journal'!$G$3:$G$92)</f>
        <v>1227750</v>
      </c>
      <c r="W66" s="12">
        <f t="array" ref="W66">SUMIF('[1]EP Collection Journal'!$A$3:$A$92,$H66,'[1]EP Collection Journal'!$I$3:$I$92)</f>
        <v>84</v>
      </c>
      <c r="X66" s="2">
        <f>SUMIF('[1]Stock Journal'!$A$3:$A$92,H66,'[1]Stock Journal'!$X$3:$X$92)</f>
        <v>1199383.2666698419</v>
      </c>
      <c r="Y66" s="2">
        <f t="array" ref="Y66">SUMIF('[1]Stock Journal'!$A$3:$A$92,H66,'[1]Stock Journal'!$S$3:$S$92)</f>
        <v>1528744.7333301581</v>
      </c>
      <c r="Z66" s="2">
        <f>SUMIF('[1]EP Collection Journal'!$A$3:$A$92,H66,'[1]EP Collection Journal'!$R$3:$R$92)</f>
        <v>34856</v>
      </c>
    </row>
    <row r="67" spans="1:26">
      <c r="A67" t="s">
        <v>282</v>
      </c>
      <c r="B67" t="s">
        <v>283</v>
      </c>
      <c r="C67" t="s">
        <v>284</v>
      </c>
      <c r="D67" t="s">
        <v>285</v>
      </c>
      <c r="E67" s="3">
        <v>1103650</v>
      </c>
      <c r="F67" s="1">
        <v>60</v>
      </c>
      <c r="G67" s="1">
        <v>6</v>
      </c>
      <c r="H67" t="s">
        <v>286</v>
      </c>
      <c r="I67" s="3">
        <v>0</v>
      </c>
      <c r="J67" s="3">
        <v>0</v>
      </c>
      <c r="K67" s="3">
        <v>1043719</v>
      </c>
      <c r="L67" s="3">
        <v>694541</v>
      </c>
      <c r="M67" s="3">
        <v>694541</v>
      </c>
      <c r="N67" s="3">
        <f>SUMIF('[2]Export Worksheet'!$A$2:$A$99,A67,'[2]Export Worksheet'!$P$2:$P$99)</f>
        <v>32240</v>
      </c>
      <c r="O67" s="3">
        <f t="shared" si="0"/>
        <v>-32240</v>
      </c>
      <c r="T67" s="27">
        <f t="array" ref="T67">SUMIF('[1]Stock Journal'!$A$3:$A$92,H67,'[1]Stock Journal'!$D$3:$D$92)</f>
        <v>41192</v>
      </c>
      <c r="U67" s="22">
        <f>SUMIF('[1]Stock Journal'!$A$3:$A$92,H67,'[1]Stock Journal'!$E$3:$E$92)</f>
        <v>43003</v>
      </c>
      <c r="V67" s="2">
        <f>SUMIF('[1]EP Collection Journal'!$A$3:$A$92,H67,'[1]EP Collection Journal'!$G$3:$G$92)</f>
        <v>1103650</v>
      </c>
      <c r="W67" s="12">
        <f t="array" ref="W67">SUMIF('[1]EP Collection Journal'!$A$3:$A$92,$H67,'[1]EP Collection Journal'!$I$3:$I$92)</f>
        <v>60</v>
      </c>
      <c r="X67" s="21">
        <f>SUMIF('[1]Stock Journal'!$A$3:$A$92,H67,'[1]Stock Journal'!$X$3:$X$92)</f>
        <v>1043718.3294597445</v>
      </c>
      <c r="Y67" s="21">
        <f t="array" ref="Y67">SUMIF('[1]Stock Journal'!$A$3:$A$92,H67,'[1]Stock Journal'!$S$3:$S$92)</f>
        <v>694541.67054025549</v>
      </c>
      <c r="Z67" s="2">
        <f>SUMIF('[1]EP Collection Journal'!$A$3:$A$92,H67,'[1]EP Collection Journal'!$R$3:$R$92)</f>
        <v>-40</v>
      </c>
    </row>
    <row r="68" spans="1:26">
      <c r="A68" t="s">
        <v>287</v>
      </c>
      <c r="B68" t="s">
        <v>288</v>
      </c>
      <c r="C68" t="s">
        <v>289</v>
      </c>
      <c r="D68" t="s">
        <v>290</v>
      </c>
      <c r="E68" s="3">
        <v>1107225</v>
      </c>
      <c r="F68" s="1">
        <v>84</v>
      </c>
      <c r="G68" s="1">
        <v>5</v>
      </c>
      <c r="H68" t="s">
        <v>291</v>
      </c>
      <c r="I68" s="3">
        <v>0</v>
      </c>
      <c r="J68" s="3">
        <v>0</v>
      </c>
      <c r="K68" s="3">
        <v>1085718</v>
      </c>
      <c r="L68" s="3">
        <v>1377028</v>
      </c>
      <c r="M68" s="3">
        <v>1377028</v>
      </c>
      <c r="N68" s="3">
        <f>SUMIF('[2]Export Worksheet'!$A$2:$A$99,A68,'[2]Export Worksheet'!$P$2:$P$99)</f>
        <v>3130</v>
      </c>
      <c r="O68" s="3">
        <f t="shared" ref="O68:O100" si="1">J68-N68</f>
        <v>-3130</v>
      </c>
      <c r="T68" s="27">
        <f t="array" ref="T68">SUMIF('[1]Stock Journal'!$A$3:$A$92,H68,'[1]Stock Journal'!$D$3:$D$92)</f>
        <v>41220</v>
      </c>
      <c r="U68" s="22">
        <f>SUMIF('[1]Stock Journal'!$A$3:$A$92,H68,'[1]Stock Journal'!$E$3:$E$92)</f>
        <v>43763</v>
      </c>
      <c r="V68" s="2">
        <f>SUMIF('[1]EP Collection Journal'!$A$3:$A$92,H68,'[1]EP Collection Journal'!$G$3:$G$92)</f>
        <v>1107225</v>
      </c>
      <c r="W68" s="12">
        <f t="array" ref="W68">SUMIF('[1]EP Collection Journal'!$A$3:$A$92,$H68,'[1]EP Collection Journal'!$I$3:$I$92)</f>
        <v>84</v>
      </c>
      <c r="X68" s="21">
        <f>SUMIF('[1]Stock Journal'!$A$3:$A$92,H68,'[1]Stock Journal'!$X$3:$X$92)</f>
        <v>1085718.2132532049</v>
      </c>
      <c r="Y68" s="21">
        <f t="array" ref="Y68">SUMIF('[1]Stock Journal'!$A$3:$A$92,H68,'[1]Stock Journal'!$S$3:$S$92)</f>
        <v>1377027.7867467951</v>
      </c>
      <c r="Z68" s="21">
        <f>SUMIF('[1]EP Collection Journal'!$A$3:$A$92,H68,'[1]EP Collection Journal'!$R$3:$R$92)</f>
        <v>-3130</v>
      </c>
    </row>
    <row r="69" spans="1:26">
      <c r="A69" t="s">
        <v>292</v>
      </c>
      <c r="B69" t="s">
        <v>293</v>
      </c>
      <c r="C69" t="s">
        <v>294</v>
      </c>
      <c r="D69" t="s">
        <v>295</v>
      </c>
      <c r="E69" s="3">
        <v>550000</v>
      </c>
      <c r="F69" s="1">
        <v>36</v>
      </c>
      <c r="G69" s="1">
        <v>5</v>
      </c>
      <c r="H69" t="s">
        <v>296</v>
      </c>
      <c r="I69" s="3">
        <v>0</v>
      </c>
      <c r="J69" s="3">
        <v>0</v>
      </c>
      <c r="K69" s="3">
        <v>496255</v>
      </c>
      <c r="L69" s="3">
        <v>187636</v>
      </c>
      <c r="M69" s="3">
        <v>187636</v>
      </c>
      <c r="N69" s="3">
        <f>SUMIF('[2]Export Worksheet'!$A$2:$A$99,A69,'[2]Export Worksheet'!$P$2:$P$99)</f>
        <v>496256</v>
      </c>
      <c r="O69" s="3">
        <f t="shared" si="1"/>
        <v>-496256</v>
      </c>
      <c r="P69" t="s">
        <v>400</v>
      </c>
      <c r="T69" s="27">
        <f t="array" ref="T69">SUMIF('[1]Stock Journal'!$A$3:$A$92,H69,'[1]Stock Journal'!$D$3:$D$92)</f>
        <v>41235</v>
      </c>
      <c r="U69" s="22">
        <f>SUMIF('[1]Stock Journal'!$A$3:$A$92,H69,'[1]Stock Journal'!$E$3:$E$92)</f>
        <v>42302</v>
      </c>
      <c r="V69" s="2">
        <f>SUMIF('[1]EP Collection Journal'!$A$3:$A$92,H69,'[1]EP Collection Journal'!$G$3:$G$92)</f>
        <v>550000</v>
      </c>
      <c r="W69" s="12">
        <f t="array" ref="W69">SUMIF('[1]EP Collection Journal'!$A$3:$A$92,$H69,'[1]EP Collection Journal'!$I$3:$I$92)</f>
        <v>36</v>
      </c>
      <c r="X69" s="2">
        <f>SUMIF('[1]Stock Journal'!$A$3:$A$92,H69,'[1]Stock Journal'!$X$3:$X$92)</f>
        <v>3.6167429643683136E-3</v>
      </c>
      <c r="Y69" s="2">
        <f t="array" ref="Y69">SUMIF('[1]Stock Journal'!$A$3:$A$92,H69,'[1]Stock Journal'!$S$3:$S$92)</f>
        <v>-3.6167429643683136E-3</v>
      </c>
      <c r="Z69" s="2">
        <f>SUMIF('[1]EP Collection Journal'!$A$3:$A$92,H69,'[1]EP Collection Journal'!$R$3:$R$92)</f>
        <v>0</v>
      </c>
    </row>
    <row r="70" spans="1:26">
      <c r="A70" t="s">
        <v>297</v>
      </c>
      <c r="B70" t="s">
        <v>298</v>
      </c>
      <c r="C70" t="s">
        <v>299</v>
      </c>
      <c r="D70" t="s">
        <v>300</v>
      </c>
      <c r="E70" s="3">
        <v>1002820</v>
      </c>
      <c r="F70" s="1">
        <v>36</v>
      </c>
      <c r="G70" s="1">
        <v>5</v>
      </c>
      <c r="H70" t="s">
        <v>301</v>
      </c>
      <c r="I70" s="3">
        <v>0</v>
      </c>
      <c r="J70" s="3">
        <v>0</v>
      </c>
      <c r="K70" s="3">
        <v>907665</v>
      </c>
      <c r="L70" s="3">
        <v>372976</v>
      </c>
      <c r="M70" s="3">
        <v>372976</v>
      </c>
      <c r="N70" s="3">
        <f>SUMIF('[2]Export Worksheet'!$A$2:$A$99,A70,'[2]Export Worksheet'!$P$2:$P$99)</f>
        <v>1</v>
      </c>
      <c r="O70" s="3">
        <f t="shared" si="1"/>
        <v>-1</v>
      </c>
      <c r="T70" s="27">
        <f t="array" ref="T70">SUMIF('[1]Stock Journal'!$A$3:$A$92,H70,'[1]Stock Journal'!$D$3:$D$92)</f>
        <v>41216</v>
      </c>
      <c r="U70" s="22">
        <f>SUMIF('[1]Stock Journal'!$A$3:$A$92,H70,'[1]Stock Journal'!$E$3:$E$92)</f>
        <v>42302</v>
      </c>
      <c r="V70" s="2">
        <f>SUMIF('[1]EP Collection Journal'!$A$3:$A$92,H70,'[1]EP Collection Journal'!$G$3:$G$92)</f>
        <v>1002820</v>
      </c>
      <c r="W70" s="12">
        <f t="array" ref="W70">SUMIF('[1]EP Collection Journal'!$A$3:$A$92,$H70,'[1]EP Collection Journal'!$I$3:$I$92)</f>
        <v>36</v>
      </c>
      <c r="X70" s="21">
        <f>SUMIF('[1]Stock Journal'!$A$3:$A$92,H70,'[1]Stock Journal'!$X$3:$X$92)</f>
        <v>907663.12950601371</v>
      </c>
      <c r="Y70" s="21">
        <f t="array" ref="Y70">SUMIF('[1]Stock Journal'!$A$3:$A$92,H70,'[1]Stock Journal'!$S$3:$S$92)</f>
        <v>372977.87049398629</v>
      </c>
      <c r="Z70" s="21">
        <f>SUMIF('[1]EP Collection Journal'!$A$3:$A$92,H70,'[1]EP Collection Journal'!$R$3:$R$92)</f>
        <v>-2</v>
      </c>
    </row>
    <row r="71" spans="1:26" s="8" customFormat="1">
      <c r="A71" s="8" t="s">
        <v>302</v>
      </c>
      <c r="B71" s="8" t="s">
        <v>303</v>
      </c>
      <c r="C71" s="8" t="s">
        <v>176</v>
      </c>
      <c r="D71" s="8" t="s">
        <v>177</v>
      </c>
      <c r="E71" s="9">
        <v>589645</v>
      </c>
      <c r="F71" s="10">
        <v>60</v>
      </c>
      <c r="G71" s="10">
        <v>9</v>
      </c>
      <c r="H71" s="8" t="s">
        <v>304</v>
      </c>
      <c r="I71" s="9">
        <v>111710</v>
      </c>
      <c r="J71" s="9">
        <v>111710</v>
      </c>
      <c r="K71" s="9">
        <v>541860</v>
      </c>
      <c r="L71" s="9">
        <v>360330</v>
      </c>
      <c r="M71" s="9">
        <v>360330</v>
      </c>
      <c r="N71" s="9">
        <f>SUMIF('[2]Export Worksheet'!$A$2:$A$99,A71,'[2]Export Worksheet'!$P$2:$P$99)</f>
        <v>0</v>
      </c>
      <c r="O71" s="9">
        <f t="shared" si="1"/>
        <v>111710</v>
      </c>
      <c r="P71" s="8" t="s">
        <v>401</v>
      </c>
      <c r="T71" s="23">
        <f t="array" ref="T71">SUMIF('[1]Stock Journal'!$A$3:$A$92,H71,'[1]Stock Journal'!$D$3:$D$92)</f>
        <v>0</v>
      </c>
      <c r="U71" s="23">
        <f>SUMIF('[1]Stock Journal'!$A$3:$A$92,H71,'[1]Stock Journal'!$E$3:$E$92)</f>
        <v>0</v>
      </c>
      <c r="V71" s="11">
        <f>SUMIF('[1]EP Collection Journal'!$A$3:$A$92,H71,'[1]EP Collection Journal'!$G$3:$G$92)</f>
        <v>0</v>
      </c>
      <c r="W71" s="13">
        <f t="array" ref="W71">SUMIF('[1]EP Collection Journal'!$A$3:$A$92,$H71,'[1]EP Collection Journal'!$I$3:$I$92)</f>
        <v>0</v>
      </c>
      <c r="X71" s="11">
        <f>SUMIF('[1]Stock Journal'!$A$3:$A$92,H71,'[1]Stock Journal'!$X$3:$X$92)</f>
        <v>0</v>
      </c>
      <c r="Y71" s="11">
        <f t="array" ref="Y71">SUMIF('[1]Stock Journal'!$A$3:$A$92,H71,'[1]Stock Journal'!$S$3:$S$92)</f>
        <v>0</v>
      </c>
      <c r="Z71" s="11">
        <f>SUMIF('[1]EP Collection Journal'!$A$3:$A$92,H71,'[1]EP Collection Journal'!$R$3:$R$92)</f>
        <v>0</v>
      </c>
    </row>
    <row r="72" spans="1:26">
      <c r="A72" t="s">
        <v>305</v>
      </c>
      <c r="B72" t="s">
        <v>306</v>
      </c>
      <c r="C72" t="s">
        <v>176</v>
      </c>
      <c r="D72" t="s">
        <v>307</v>
      </c>
      <c r="E72" s="3">
        <v>1470000</v>
      </c>
      <c r="F72" s="1">
        <v>60</v>
      </c>
      <c r="G72" s="1">
        <v>8</v>
      </c>
      <c r="H72" t="s">
        <v>308</v>
      </c>
      <c r="I72" s="3">
        <v>32904</v>
      </c>
      <c r="J72" s="3">
        <v>32904</v>
      </c>
      <c r="K72" s="3">
        <v>1363319</v>
      </c>
      <c r="L72" s="3">
        <v>898057</v>
      </c>
      <c r="M72" s="3">
        <v>898057</v>
      </c>
      <c r="N72" s="3">
        <f>SUMIF('[2]Export Worksheet'!$A$2:$A$99,A72,'[2]Export Worksheet'!$P$2:$P$99)</f>
        <v>0</v>
      </c>
      <c r="O72" s="3">
        <f t="shared" si="1"/>
        <v>32904</v>
      </c>
      <c r="T72" s="27">
        <f t="array" ref="T72">SUMIF('[1]Stock Journal'!$A$3:$A$92,H72,'[1]Stock Journal'!$D$3:$D$92)</f>
        <v>41101</v>
      </c>
      <c r="U72" s="22">
        <f>SUMIF('[1]Stock Journal'!$A$3:$A$92,H72,'[1]Stock Journal'!$E$3:$E$92)</f>
        <v>42926</v>
      </c>
      <c r="V72" s="2">
        <f>SUMIF('[1]EP Collection Journal'!$A$3:$A$92,H72,'[1]EP Collection Journal'!$G$3:$G$92)</f>
        <v>1470000</v>
      </c>
      <c r="W72" s="12">
        <f t="array" ref="W72">SUMIF('[1]EP Collection Journal'!$A$3:$A$92,$H72,'[1]EP Collection Journal'!$I$3:$I$92)</f>
        <v>60</v>
      </c>
      <c r="X72" s="21">
        <f>SUMIF('[1]Stock Journal'!$A$3:$A$92,H72,'[1]Stock Journal'!$X$3:$X$92)</f>
        <v>1363318.5865570833</v>
      </c>
      <c r="Y72" s="21">
        <f t="array" ref="Y72">SUMIF('[1]Stock Journal'!$A$3:$A$92,H72,'[1]Stock Journal'!$S$3:$S$92)</f>
        <v>898057.41344291682</v>
      </c>
      <c r="Z72" s="2">
        <f>SUMIF('[1]EP Collection Journal'!$A$3:$A$92,H72,'[1]EP Collection Journal'!$R$3:$R$92)</f>
        <v>92904</v>
      </c>
    </row>
    <row r="73" spans="1:26">
      <c r="A73" t="s">
        <v>309</v>
      </c>
      <c r="B73" t="s">
        <v>310</v>
      </c>
      <c r="C73" t="s">
        <v>176</v>
      </c>
      <c r="D73" t="s">
        <v>311</v>
      </c>
      <c r="E73" s="3">
        <v>728640</v>
      </c>
      <c r="F73" s="1">
        <v>36</v>
      </c>
      <c r="G73" s="1">
        <v>8</v>
      </c>
      <c r="H73" t="s">
        <v>239</v>
      </c>
      <c r="I73" s="3">
        <v>0</v>
      </c>
      <c r="J73" s="3">
        <v>0</v>
      </c>
      <c r="K73" s="3">
        <v>610228</v>
      </c>
      <c r="L73" s="3">
        <v>203032</v>
      </c>
      <c r="M73" s="3">
        <v>203032</v>
      </c>
      <c r="N73" s="3">
        <f>SUMIF('[2]Export Worksheet'!$A$2:$A$99,A73,'[2]Export Worksheet'!$P$2:$P$99)</f>
        <v>29045</v>
      </c>
      <c r="O73" s="3">
        <f t="shared" si="1"/>
        <v>-29045</v>
      </c>
      <c r="T73" s="27">
        <v>41144</v>
      </c>
      <c r="U73" s="22">
        <f>SUMIF('[1]Stock Journal'!$A$3:$A$92,H73,'[1]Stock Journal'!$E$3:$E$92)</f>
        <v>0</v>
      </c>
      <c r="V73" s="2">
        <f>SUMIF('[1]EP Collection Journal'!$A$3:$A$92,H73,'[1]EP Collection Journal'!$G$3:$G$92)</f>
        <v>531040.00000000326</v>
      </c>
      <c r="W73" s="12">
        <f t="array" ref="W73">SUMIF('[1]EP Collection Journal'!$A$3:$A$92,$H73,'[1]EP Collection Journal'!$I$3:$I$92)</f>
        <v>60</v>
      </c>
      <c r="X73" s="2">
        <f>SUMIF('[1]Stock Journal'!$A$3:$A$92,H73,'[1]Stock Journal'!$X$3:$X$92)</f>
        <v>500540.28668489557</v>
      </c>
      <c r="Y73" s="2">
        <f t="array" ref="Y73">SUMIF('[1]Stock Journal'!$A$3:$A$92,H73,'[1]Stock Journal'!$S$3:$S$92)</f>
        <v>388375.71331510443</v>
      </c>
      <c r="Z73" s="2">
        <f>SUMIF('[1]EP Collection Journal'!$A$3:$A$92,H73,'[1]EP Collection Journal'!$R$3:$R$92)</f>
        <v>-50096</v>
      </c>
    </row>
    <row r="74" spans="1:26">
      <c r="A74" t="s">
        <v>312</v>
      </c>
      <c r="B74" t="s">
        <v>313</v>
      </c>
      <c r="C74" t="s">
        <v>176</v>
      </c>
      <c r="E74" s="3">
        <v>1175000</v>
      </c>
      <c r="F74" s="1">
        <v>120</v>
      </c>
      <c r="G74" s="1">
        <v>0</v>
      </c>
      <c r="H74" t="s">
        <v>314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f>SUMIF('[2]Export Worksheet'!$A$2:$A$99,A74,'[2]Export Worksheet'!$P$2:$P$99)</f>
        <v>100000</v>
      </c>
      <c r="O74" s="3">
        <f t="shared" si="1"/>
        <v>-100000</v>
      </c>
      <c r="T74" s="27">
        <f t="array" ref="T74">SUMIF('[1]Stock Journal'!$A$3:$A$92,H74,'[1]Stock Journal'!$D$3:$D$92)</f>
        <v>41101</v>
      </c>
      <c r="U74" s="22">
        <f>SUMIF('[1]Stock Journal'!$A$3:$A$92,H74,'[1]Stock Journal'!$E$3:$E$92)</f>
        <v>44751</v>
      </c>
      <c r="V74" s="2">
        <f>SUMIF('[1]EP Collection Journal'!$A$3:$A$92,H74,'[1]EP Collection Journal'!$G$3:$G$92)</f>
        <v>1175000</v>
      </c>
      <c r="W74" s="12">
        <f t="array" ref="W74">SUMIF('[1]EP Collection Journal'!$A$3:$A$92,$H74,'[1]EP Collection Journal'!$I$3:$I$92)</f>
        <v>120</v>
      </c>
      <c r="X74" s="2">
        <f>SUMIF('[1]Stock Journal'!$A$3:$A$92,H74,'[1]Stock Journal'!$X$3:$X$92)</f>
        <v>1150700.6195328645</v>
      </c>
      <c r="Y74" s="2">
        <f t="array" ref="Y74">SUMIF('[1]Stock Journal'!$A$3:$A$92,H74,'[1]Stock Journal'!$S$3:$S$92)</f>
        <v>1675137.3804671355</v>
      </c>
      <c r="Z74" s="2">
        <f>SUMIF('[1]EP Collection Journal'!$A$3:$A$92,H74,'[1]EP Collection Journal'!$R$3:$R$92)</f>
        <v>129122</v>
      </c>
    </row>
    <row r="75" spans="1:26">
      <c r="A75" t="s">
        <v>315</v>
      </c>
      <c r="B75" t="s">
        <v>316</v>
      </c>
      <c r="C75" t="s">
        <v>176</v>
      </c>
      <c r="D75" t="s">
        <v>317</v>
      </c>
      <c r="E75" s="3">
        <v>400000</v>
      </c>
      <c r="F75" s="1">
        <v>84</v>
      </c>
      <c r="G75" s="1">
        <v>8</v>
      </c>
      <c r="H75" t="s">
        <v>318</v>
      </c>
      <c r="I75" s="3">
        <v>35064</v>
      </c>
      <c r="J75" s="3">
        <v>35064</v>
      </c>
      <c r="K75" s="3">
        <v>384304</v>
      </c>
      <c r="L75" s="3">
        <v>376608</v>
      </c>
      <c r="M75" s="3">
        <v>376608</v>
      </c>
      <c r="N75" s="3">
        <f>SUMIF('[2]Export Worksheet'!$A$2:$A$99,A75,'[2]Export Worksheet'!$P$2:$P$99)</f>
        <v>0</v>
      </c>
      <c r="O75" s="3">
        <f t="shared" si="1"/>
        <v>35064</v>
      </c>
      <c r="T75" s="27">
        <f t="array" ref="T75">SUMIF('[1]Stock Journal'!$A$3:$A$92,H75,'[1]Stock Journal'!$D$3:$D$92)</f>
        <v>41101</v>
      </c>
      <c r="U75" s="22">
        <f>SUMIF('[1]Stock Journal'!$A$3:$A$92,H75,'[1]Stock Journal'!$E$3:$E$92)</f>
        <v>43656</v>
      </c>
      <c r="V75" s="2">
        <f>SUMIF('[1]EP Collection Journal'!$A$3:$A$92,H75,'[1]EP Collection Journal'!$G$3:$G$92)</f>
        <v>400000</v>
      </c>
      <c r="W75" s="12">
        <f t="array" ref="W75">SUMIF('[1]EP Collection Journal'!$A$3:$A$92,$H75,'[1]EP Collection Journal'!$I$3:$I$92)</f>
        <v>84</v>
      </c>
      <c r="X75" s="21">
        <f>SUMIF('[1]Stock Journal'!$A$3:$A$92,H75,'[1]Stock Journal'!$X$3:$X$92)</f>
        <v>384302.94983647083</v>
      </c>
      <c r="Y75" s="21">
        <f t="array" ref="Y75">SUMIF('[1]Stock Journal'!$A$3:$A$92,H75,'[1]Stock Journal'!$S$3:$S$92)</f>
        <v>376609.05016352917</v>
      </c>
      <c r="Z75" s="2">
        <f>SUMIF('[1]EP Collection Journal'!$A$3:$A$92,H75,'[1]EP Collection Journal'!$R$3:$R$92)</f>
        <v>25064</v>
      </c>
    </row>
    <row r="76" spans="1:26">
      <c r="A76" t="s">
        <v>319</v>
      </c>
      <c r="B76" t="s">
        <v>320</v>
      </c>
      <c r="C76" t="s">
        <v>176</v>
      </c>
      <c r="D76" t="s">
        <v>311</v>
      </c>
      <c r="E76" s="3">
        <v>100000</v>
      </c>
      <c r="F76" s="1">
        <v>36</v>
      </c>
      <c r="G76" s="1">
        <v>8</v>
      </c>
      <c r="H76" t="s">
        <v>417</v>
      </c>
      <c r="I76" s="3">
        <v>0</v>
      </c>
      <c r="J76" s="3">
        <v>0</v>
      </c>
      <c r="K76" s="3">
        <v>83749</v>
      </c>
      <c r="L76" s="3">
        <v>27859</v>
      </c>
      <c r="M76" s="3">
        <v>27859</v>
      </c>
      <c r="N76" s="3">
        <f>SUMIF('[2]Export Worksheet'!$A$2:$A$99,A76,'[2]Export Worksheet'!$P$2:$P$99)</f>
        <v>112</v>
      </c>
      <c r="O76" s="3">
        <f t="shared" si="1"/>
        <v>-112</v>
      </c>
      <c r="T76" s="27">
        <f t="array" ref="T76">SUMIF('[1]Stock Journal'!$A$3:$A$92,H76,'[1]Stock Journal'!$D$3:$D$92)</f>
        <v>41109</v>
      </c>
      <c r="U76" s="22">
        <f>SUMIF('[1]Stock Journal'!$A$3:$A$92,H76,'[1]Stock Journal'!$E$3:$E$92)</f>
        <v>42204</v>
      </c>
      <c r="V76" s="2">
        <f>SUMIF('[1]EP Collection Journal'!$A$3:$A$92,H76,'[1]EP Collection Journal'!$G$3:$G$92)</f>
        <v>100000</v>
      </c>
      <c r="W76" s="12">
        <f t="array" ref="W76">SUMIF('[1]EP Collection Journal'!$A$3:$A$92,$H76,'[1]EP Collection Journal'!$I$3:$I$92)</f>
        <v>36</v>
      </c>
      <c r="X76" s="21">
        <f>SUMIF('[1]Stock Journal'!$A$3:$A$92,H76,'[1]Stock Journal'!$X$3:$X$92)</f>
        <v>83748.027830535182</v>
      </c>
      <c r="Y76" s="21">
        <f t="array" ref="Y76">SUMIF('[1]Stock Journal'!$A$3:$A$92,H76,'[1]Stock Journal'!$S$3:$S$92)</f>
        <v>27859.972169464814</v>
      </c>
      <c r="Z76" s="21">
        <f>SUMIF('[1]EP Collection Journal'!$A$3:$A$92,H76,'[1]EP Collection Journal'!$R$3:$R$92)</f>
        <v>-112</v>
      </c>
    </row>
    <row r="77" spans="1:26" s="4" customFormat="1">
      <c r="A77" s="4" t="s">
        <v>321</v>
      </c>
      <c r="B77" s="4" t="s">
        <v>322</v>
      </c>
      <c r="C77" s="4" t="s">
        <v>176</v>
      </c>
      <c r="D77" s="4" t="s">
        <v>323</v>
      </c>
      <c r="E77" s="5">
        <v>844000</v>
      </c>
      <c r="F77" s="6">
        <v>12</v>
      </c>
      <c r="G77" s="6">
        <v>8</v>
      </c>
      <c r="H77" s="4" t="s">
        <v>324</v>
      </c>
      <c r="I77" s="5">
        <v>0</v>
      </c>
      <c r="J77" s="5">
        <v>0</v>
      </c>
      <c r="K77" s="5">
        <v>304744</v>
      </c>
      <c r="L77" s="5">
        <v>15976</v>
      </c>
      <c r="M77" s="5">
        <v>15976</v>
      </c>
      <c r="N77" s="5">
        <f>SUMIF('[2]Export Worksheet'!$A$2:$A$99,A77,'[2]Export Worksheet'!$P$2:$P$99)</f>
        <v>47536.89</v>
      </c>
      <c r="O77" s="5">
        <f t="shared" si="1"/>
        <v>-47536.89</v>
      </c>
      <c r="T77" s="24">
        <f t="array" ref="T77">SUMIF('[1]Stock Journal'!$A$3:$A$92,H77,'[1]Stock Journal'!$D$3:$D$92)</f>
        <v>0</v>
      </c>
      <c r="U77" s="24">
        <f>SUMIF('[1]Stock Journal'!$A$3:$A$92,H77,'[1]Stock Journal'!$E$3:$E$92)</f>
        <v>0</v>
      </c>
      <c r="V77" s="7">
        <f>SUMIF('[1]EP Collection Journal'!$A$3:$A$92,H77,'[1]EP Collection Journal'!$G$3:$G$92)</f>
        <v>0</v>
      </c>
      <c r="W77" s="14">
        <f t="array" ref="W77">SUMIF('[1]EP Collection Journal'!$A$3:$A$92,$H77,'[1]EP Collection Journal'!$I$3:$I$92)</f>
        <v>0</v>
      </c>
      <c r="X77" s="7">
        <f>SUMIF('[1]Stock Journal'!$A$3:$A$92,H77,'[1]Stock Journal'!$X$3:$X$92)</f>
        <v>0</v>
      </c>
      <c r="Y77" s="7">
        <f t="array" ref="Y77">SUMIF('[1]Stock Journal'!$A$3:$A$92,H77,'[1]Stock Journal'!$S$3:$S$92)</f>
        <v>0</v>
      </c>
      <c r="Z77" s="7">
        <f>SUMIF('[1]EP Collection Journal'!$A$3:$A$92,H77,'[1]EP Collection Journal'!$R$3:$R$92)</f>
        <v>0</v>
      </c>
    </row>
    <row r="78" spans="1:26">
      <c r="A78" t="s">
        <v>325</v>
      </c>
      <c r="B78" t="s">
        <v>326</v>
      </c>
      <c r="C78" t="s">
        <v>176</v>
      </c>
      <c r="D78" t="s">
        <v>317</v>
      </c>
      <c r="E78" s="3">
        <v>1758500</v>
      </c>
      <c r="F78" s="1">
        <v>84</v>
      </c>
      <c r="G78" s="1">
        <v>8</v>
      </c>
      <c r="H78" t="s">
        <v>327</v>
      </c>
      <c r="I78" s="3">
        <v>0</v>
      </c>
      <c r="J78" s="3">
        <v>0</v>
      </c>
      <c r="K78" s="3">
        <v>1690392</v>
      </c>
      <c r="L78" s="3">
        <v>1682564</v>
      </c>
      <c r="M78" s="3">
        <v>1682564</v>
      </c>
      <c r="N78" s="3">
        <f>SUMIF('[2]Export Worksheet'!$A$2:$A$99,A78,'[2]Export Worksheet'!$P$2:$P$99)</f>
        <v>11238</v>
      </c>
      <c r="O78" s="3">
        <f t="shared" si="1"/>
        <v>-11238</v>
      </c>
      <c r="T78" s="27">
        <f t="array" ref="T78">SUMIF('[1]Stock Journal'!$A$3:$A$92,H78,'[1]Stock Journal'!$D$3:$D$92)</f>
        <v>41109</v>
      </c>
      <c r="U78" s="22">
        <f>SUMIF('[1]Stock Journal'!$A$3:$A$92,H78,'[1]Stock Journal'!$E$3:$E$92)</f>
        <v>43664</v>
      </c>
      <c r="V78" s="2">
        <f>SUMIF('[1]EP Collection Journal'!$A$3:$A$92,H78,'[1]EP Collection Journal'!$G$3:$G$92)</f>
        <v>1758500</v>
      </c>
      <c r="W78" s="12">
        <f t="array" ref="W78">SUMIF('[1]EP Collection Journal'!$A$3:$A$92,$H78,'[1]EP Collection Journal'!$I$3:$I$92)</f>
        <v>84</v>
      </c>
      <c r="X78" s="21">
        <f>SUMIF('[1]Stock Journal'!$A$3:$A$92,H78,'[1]Stock Journal'!$X$3:$X$92)</f>
        <v>1690392.9481492662</v>
      </c>
      <c r="Y78" s="21">
        <f t="array" ref="Y78">SUMIF('[1]Stock Journal'!$A$3:$A$92,H78,'[1]Stock Journal'!$S$3:$S$92)</f>
        <v>1682563.0518507338</v>
      </c>
      <c r="Z78" s="21">
        <f>SUMIF('[1]EP Collection Journal'!$A$3:$A$92,H78,'[1]EP Collection Journal'!$R$3:$R$92)</f>
        <v>-11238</v>
      </c>
    </row>
    <row r="79" spans="1:26" s="4" customFormat="1">
      <c r="A79" s="4" t="s">
        <v>328</v>
      </c>
      <c r="B79" s="4" t="s">
        <v>329</v>
      </c>
      <c r="C79" s="4" t="s">
        <v>176</v>
      </c>
      <c r="D79" s="4" t="s">
        <v>307</v>
      </c>
      <c r="E79" s="5">
        <v>924750</v>
      </c>
      <c r="F79" s="6">
        <v>60</v>
      </c>
      <c r="G79" s="6">
        <v>8</v>
      </c>
      <c r="H79" s="4" t="s">
        <v>330</v>
      </c>
      <c r="I79" s="5">
        <v>0</v>
      </c>
      <c r="J79" s="5">
        <v>0</v>
      </c>
      <c r="K79" s="5">
        <v>856381</v>
      </c>
      <c r="L79" s="5">
        <v>546111</v>
      </c>
      <c r="M79" s="5">
        <v>546111</v>
      </c>
      <c r="N79" s="5">
        <f>SUMIF('[2]Export Worksheet'!$A$2:$A$99,A79,'[2]Export Worksheet'!$P$2:$P$99)</f>
        <v>784072.46</v>
      </c>
      <c r="O79" s="5">
        <f t="shared" si="1"/>
        <v>-784072.46</v>
      </c>
      <c r="T79" s="24">
        <f t="array" ref="T79">SUMIF('[1]Stock Journal'!$A$3:$A$92,H79,'[1]Stock Journal'!$D$3:$D$92)</f>
        <v>0</v>
      </c>
      <c r="U79" s="24">
        <f>SUMIF('[1]Stock Journal'!$A$3:$A$92,H79,'[1]Stock Journal'!$E$3:$E$92)</f>
        <v>0</v>
      </c>
      <c r="V79" s="7">
        <f>SUMIF('[1]EP Collection Journal'!$A$3:$A$92,H79,'[1]EP Collection Journal'!$G$3:$G$92)</f>
        <v>0</v>
      </c>
      <c r="W79" s="14">
        <f t="array" ref="W79">SUMIF('[1]EP Collection Journal'!$A$3:$A$92,$H79,'[1]EP Collection Journal'!$I$3:$I$92)</f>
        <v>0</v>
      </c>
      <c r="X79" s="7">
        <f>SUMIF('[1]Stock Journal'!$A$3:$A$92,H79,'[1]Stock Journal'!$X$3:$X$92)</f>
        <v>0</v>
      </c>
      <c r="Y79" s="7">
        <f t="array" ref="Y79">SUMIF('[1]Stock Journal'!$A$3:$A$92,H79,'[1]Stock Journal'!$S$3:$S$92)</f>
        <v>0</v>
      </c>
      <c r="Z79" s="7">
        <f>SUMIF('[1]EP Collection Journal'!$A$3:$A$92,H79,'[1]EP Collection Journal'!$R$3:$R$92)</f>
        <v>0</v>
      </c>
    </row>
    <row r="80" spans="1:26">
      <c r="A80" t="s">
        <v>331</v>
      </c>
      <c r="B80" t="s">
        <v>332</v>
      </c>
      <c r="C80" t="s">
        <v>176</v>
      </c>
      <c r="D80" t="s">
        <v>333</v>
      </c>
      <c r="E80" s="3">
        <v>598500</v>
      </c>
      <c r="F80" s="1">
        <v>18</v>
      </c>
      <c r="G80" s="1">
        <v>8</v>
      </c>
      <c r="H80" t="s">
        <v>334</v>
      </c>
      <c r="I80" s="3">
        <v>168824</v>
      </c>
      <c r="J80" s="3">
        <v>168824</v>
      </c>
      <c r="K80" s="3">
        <v>366791</v>
      </c>
      <c r="L80" s="3">
        <v>55489</v>
      </c>
      <c r="M80" s="3">
        <v>55489</v>
      </c>
      <c r="N80" s="3">
        <f>SUMIF('[2]Export Worksheet'!$A$2:$A$99,A80,'[2]Export Worksheet'!$P$2:$P$99)</f>
        <v>0</v>
      </c>
      <c r="O80" s="3">
        <f t="shared" si="1"/>
        <v>168824</v>
      </c>
      <c r="T80" s="27">
        <f t="array" ref="T80">SUMIF('[1]Stock Journal'!$A$3:$A$92,H80,'[1]Stock Journal'!$D$3:$D$92)</f>
        <v>41109</v>
      </c>
      <c r="U80" s="22">
        <f>SUMIF('[1]Stock Journal'!$A$3:$A$92,H80,'[1]Stock Journal'!$E$3:$E$92)</f>
        <v>41656.5</v>
      </c>
      <c r="V80" s="2">
        <f>SUMIF('[1]EP Collection Journal'!$A$3:$A$92,H80,'[1]EP Collection Journal'!$G$3:$G$92)</f>
        <v>598500</v>
      </c>
      <c r="W80" s="12">
        <f t="array" ref="W80">SUMIF('[1]EP Collection Journal'!$A$3:$A$92,$H80,'[1]EP Collection Journal'!$I$3:$I$92)</f>
        <v>18</v>
      </c>
      <c r="X80" s="21">
        <f>SUMIF('[1]Stock Journal'!$A$3:$A$92,H80,'[1]Stock Journal'!$X$3:$X$92)</f>
        <v>366789.80680959456</v>
      </c>
      <c r="Y80" s="21">
        <f t="array" ref="Y80">SUMIF('[1]Stock Journal'!$A$3:$A$92,H80,'[1]Stock Journal'!$S$3:$S$92)</f>
        <v>55490.193190405444</v>
      </c>
      <c r="Z80" s="2">
        <f>SUMIF('[1]EP Collection Journal'!$A$3:$A$92,H80,'[1]EP Collection Journal'!$R$3:$R$92)</f>
        <v>211134</v>
      </c>
    </row>
    <row r="81" spans="1:26" s="16" customFormat="1">
      <c r="A81" s="16" t="s">
        <v>335</v>
      </c>
      <c r="B81" s="16" t="s">
        <v>336</v>
      </c>
      <c r="C81" s="16" t="s">
        <v>176</v>
      </c>
      <c r="D81" s="16" t="s">
        <v>307</v>
      </c>
      <c r="E81" s="17">
        <v>585000</v>
      </c>
      <c r="F81" s="18">
        <v>60</v>
      </c>
      <c r="G81" s="18">
        <v>8</v>
      </c>
      <c r="H81" s="16" t="s">
        <v>337</v>
      </c>
      <c r="I81" s="17">
        <v>27948</v>
      </c>
      <c r="J81" s="17">
        <v>27948</v>
      </c>
      <c r="K81" s="17">
        <v>542543</v>
      </c>
      <c r="L81" s="17">
        <v>357369</v>
      </c>
      <c r="M81" s="17">
        <v>357369</v>
      </c>
      <c r="N81" s="17">
        <f>SUMIF('[2]Export Worksheet'!$A$2:$A$99,A81,'[2]Export Worksheet'!$P$2:$P$99)</f>
        <v>0</v>
      </c>
      <c r="O81" s="17">
        <f t="shared" si="1"/>
        <v>27948</v>
      </c>
      <c r="P81" s="16" t="s">
        <v>416</v>
      </c>
      <c r="T81" s="27">
        <f t="array" ref="T81">SUMIF('[1]Stock Journal'!$A$3:$A$92,H81,'[1]Stock Journal'!$D$3:$D$92)</f>
        <v>41109</v>
      </c>
      <c r="U81" s="26">
        <f>SUMIF('[1]Stock Journal'!$A$3:$A$92,H81,'[1]Stock Journal'!$E$3:$E$92)</f>
        <v>42934</v>
      </c>
      <c r="V81" s="19">
        <f>SUMIF('[1]EP Collection Journal'!$A$3:$A$92,H81,'[1]EP Collection Journal'!$G$3:$G$92)</f>
        <v>585000</v>
      </c>
      <c r="W81" s="20">
        <f t="array" ref="W81">SUMIF('[1]EP Collection Journal'!$A$3:$A$92,$H81,'[1]EP Collection Journal'!$I$3:$I$92)</f>
        <v>60</v>
      </c>
      <c r="X81" s="19">
        <f>SUMIF('[1]Stock Journal'!$A$3:$A$92,H81,'[1]Stock Journal'!$X$3:$X$92)</f>
        <v>536718.94668124057</v>
      </c>
      <c r="Y81" s="19">
        <f t="array" ref="Y81">SUMIF('[1]Stock Journal'!$A$3:$A$92,H81,'[1]Stock Journal'!$S$3:$S$92)</f>
        <v>345887.05331875937</v>
      </c>
      <c r="Z81" s="19">
        <f>SUMIF('[1]EP Collection Journal'!$A$3:$A$92,H81,'[1]EP Collection Journal'!$R$3:$R$92)</f>
        <v>45254</v>
      </c>
    </row>
    <row r="82" spans="1:26">
      <c r="A82" t="s">
        <v>338</v>
      </c>
      <c r="B82" t="s">
        <v>339</v>
      </c>
      <c r="C82" t="s">
        <v>176</v>
      </c>
      <c r="D82" t="s">
        <v>307</v>
      </c>
      <c r="E82" s="3">
        <v>638000</v>
      </c>
      <c r="F82" s="1">
        <v>60</v>
      </c>
      <c r="G82" s="1">
        <v>8</v>
      </c>
      <c r="H82" t="s">
        <v>340</v>
      </c>
      <c r="I82" s="3">
        <v>68120</v>
      </c>
      <c r="J82" s="3">
        <v>68120</v>
      </c>
      <c r="K82" s="3">
        <v>592545</v>
      </c>
      <c r="L82" s="3">
        <v>402735</v>
      </c>
      <c r="M82" s="3">
        <v>402735</v>
      </c>
      <c r="N82" s="3">
        <f>SUMIF('[2]Export Worksheet'!$A$2:$A$99,A82,'[2]Export Worksheet'!$P$2:$P$99)</f>
        <v>0</v>
      </c>
      <c r="O82" s="3">
        <f t="shared" si="1"/>
        <v>68120</v>
      </c>
      <c r="T82" s="27">
        <f t="array" ref="T82">SUMIF('[1]Stock Journal'!$A$3:$A$92,H82,'[1]Stock Journal'!$D$3:$D$92)</f>
        <v>41113</v>
      </c>
      <c r="U82" s="22">
        <f>SUMIF('[1]Stock Journal'!$A$3:$A$92,H82,'[1]Stock Journal'!$E$3:$E$92)</f>
        <v>42938</v>
      </c>
      <c r="V82" s="2">
        <f>SUMIF('[1]EP Collection Journal'!$A$3:$A$92,H82,'[1]EP Collection Journal'!$G$3:$G$92)</f>
        <v>638000</v>
      </c>
      <c r="W82" s="12">
        <f t="array" ref="W82">SUMIF('[1]EP Collection Journal'!$A$3:$A$92,$H82,'[1]EP Collection Journal'!$I$3:$I$92)</f>
        <v>60</v>
      </c>
      <c r="X82" s="21">
        <f>SUMIF('[1]Stock Journal'!$A$3:$A$92,H82,'[1]Stock Journal'!$X$3:$X$92)</f>
        <v>592545.49486357404</v>
      </c>
      <c r="Y82" s="21">
        <f t="array" ref="Y82">SUMIF('[1]Stock Journal'!$A$3:$A$92,H82,'[1]Stock Journal'!$S$3:$S$92)</f>
        <v>402734.50513642596</v>
      </c>
      <c r="Z82" s="2">
        <f>SUMIF('[1]EP Collection Journal'!$A$3:$A$92,H82,'[1]EP Collection Journal'!$R$3:$R$92)</f>
        <v>51120</v>
      </c>
    </row>
    <row r="83" spans="1:26">
      <c r="A83" t="s">
        <v>341</v>
      </c>
      <c r="B83" t="s">
        <v>342</v>
      </c>
      <c r="C83" t="s">
        <v>176</v>
      </c>
      <c r="D83" t="s">
        <v>311</v>
      </c>
      <c r="E83" s="3">
        <v>630000</v>
      </c>
      <c r="F83" s="1">
        <v>36</v>
      </c>
      <c r="G83" s="1">
        <v>8</v>
      </c>
      <c r="H83" t="s">
        <v>343</v>
      </c>
      <c r="I83" s="3">
        <v>0</v>
      </c>
      <c r="J83" s="3">
        <v>0</v>
      </c>
      <c r="K83" s="3">
        <v>528668</v>
      </c>
      <c r="L83" s="3">
        <v>181832</v>
      </c>
      <c r="M83" s="3">
        <v>181832</v>
      </c>
      <c r="N83" s="3">
        <f>SUMIF('[2]Export Worksheet'!$A$2:$A$99,A83,'[2]Export Worksheet'!$P$2:$P$99)</f>
        <v>6900</v>
      </c>
      <c r="O83" s="3">
        <f t="shared" si="1"/>
        <v>-6900</v>
      </c>
      <c r="T83" s="27">
        <f t="array" ref="T83">SUMIF('[1]Stock Journal'!$A$3:$A$92,H83,'[1]Stock Journal'!$D$3:$D$92)</f>
        <v>41121</v>
      </c>
      <c r="U83" s="22">
        <f>SUMIF('[1]Stock Journal'!$A$3:$A$92,H83,'[1]Stock Journal'!$E$3:$E$92)</f>
        <v>42216</v>
      </c>
      <c r="V83" s="2">
        <f>SUMIF('[1]EP Collection Journal'!$A$3:$A$92,H83,'[1]EP Collection Journal'!$G$3:$G$92)</f>
        <v>630000</v>
      </c>
      <c r="W83" s="12">
        <f t="array" ref="W83">SUMIF('[1]EP Collection Journal'!$A$3:$A$92,$H83,'[1]EP Collection Journal'!$I$3:$I$92)</f>
        <v>36</v>
      </c>
      <c r="X83" s="21">
        <f>SUMIF('[1]Stock Journal'!$A$3:$A$92,H83,'[1]Stock Journal'!$X$3:$X$92)</f>
        <v>528668.01365136064</v>
      </c>
      <c r="Y83" s="21">
        <f t="array" ref="Y83">SUMIF('[1]Stock Journal'!$A$3:$A$92,H83,'[1]Stock Journal'!$S$3:$S$92)</f>
        <v>181831.98634863933</v>
      </c>
      <c r="Z83" s="2">
        <f>SUMIF('[1]EP Collection Journal'!$A$3:$A$92,H83,'[1]EP Collection Journal'!$R$3:$R$92)</f>
        <v>24300</v>
      </c>
    </row>
    <row r="84" spans="1:26">
      <c r="A84" t="s">
        <v>344</v>
      </c>
      <c r="B84" t="s">
        <v>345</v>
      </c>
      <c r="C84" t="s">
        <v>176</v>
      </c>
      <c r="D84" t="s">
        <v>317</v>
      </c>
      <c r="E84" s="3">
        <v>675000</v>
      </c>
      <c r="F84" s="1">
        <v>84</v>
      </c>
      <c r="G84" s="1">
        <v>8</v>
      </c>
      <c r="H84" t="s">
        <v>346</v>
      </c>
      <c r="I84" s="3">
        <v>92780</v>
      </c>
      <c r="J84" s="3">
        <v>92780</v>
      </c>
      <c r="K84" s="3">
        <v>648857</v>
      </c>
      <c r="L84" s="3">
        <v>645803</v>
      </c>
      <c r="M84" s="3">
        <v>645803</v>
      </c>
      <c r="N84" s="3">
        <f>SUMIF('[2]Export Worksheet'!$A$2:$A$99,A84,'[2]Export Worksheet'!$P$2:$P$99)</f>
        <v>0</v>
      </c>
      <c r="O84" s="3">
        <f t="shared" si="1"/>
        <v>92780</v>
      </c>
      <c r="T84" s="27">
        <f t="array" ref="T84">SUMIF('[1]Stock Journal'!$A$3:$A$92,H84,'[1]Stock Journal'!$D$3:$D$92)</f>
        <v>41115</v>
      </c>
      <c r="U84" s="22">
        <f>SUMIF('[1]Stock Journal'!$A$3:$A$92,H84,'[1]Stock Journal'!$E$3:$E$92)</f>
        <v>43670</v>
      </c>
      <c r="V84" s="2">
        <f>SUMIF('[1]EP Collection Journal'!$A$3:$A$92,H84,'[1]EP Collection Journal'!$G$3:$G$92)</f>
        <v>675000</v>
      </c>
      <c r="W84" s="12">
        <f t="array" ref="W84">SUMIF('[1]EP Collection Journal'!$A$3:$A$92,$H84,'[1]EP Collection Journal'!$I$3:$I$92)</f>
        <v>84</v>
      </c>
      <c r="X84" s="21">
        <f>SUMIF('[1]Stock Journal'!$A$3:$A$92,H84,'[1]Stock Journal'!$X$3:$X$92)</f>
        <v>648855.54839121376</v>
      </c>
      <c r="Y84" s="21">
        <f t="array" ref="Y84">SUMIF('[1]Stock Journal'!$A$3:$A$92,H84,'[1]Stock Journal'!$S$3:$S$92)</f>
        <v>645804.45160878624</v>
      </c>
      <c r="Z84" s="21">
        <f>SUMIF('[1]EP Collection Journal'!$A$3:$A$92,H84,'[1]EP Collection Journal'!$R$3:$R$92)</f>
        <v>92780</v>
      </c>
    </row>
    <row r="85" spans="1:26">
      <c r="A85" t="s">
        <v>347</v>
      </c>
      <c r="B85" t="s">
        <v>348</v>
      </c>
      <c r="C85" t="s">
        <v>176</v>
      </c>
      <c r="D85" t="s">
        <v>307</v>
      </c>
      <c r="E85" s="3">
        <v>612400</v>
      </c>
      <c r="F85" s="1">
        <v>60</v>
      </c>
      <c r="G85" s="1">
        <v>8</v>
      </c>
      <c r="H85" t="s">
        <v>349</v>
      </c>
      <c r="I85" s="3">
        <v>6976</v>
      </c>
      <c r="J85" s="3">
        <v>6976</v>
      </c>
      <c r="K85" s="3">
        <v>568770</v>
      </c>
      <c r="L85" s="3">
        <v>386574</v>
      </c>
      <c r="M85" s="3">
        <v>386574</v>
      </c>
      <c r="N85" s="3">
        <f>SUMIF('[2]Export Worksheet'!$A$2:$A$99,A85,'[2]Export Worksheet'!$P$2:$P$99)</f>
        <v>0</v>
      </c>
      <c r="O85" s="3">
        <f t="shared" si="1"/>
        <v>6976</v>
      </c>
      <c r="T85" s="27">
        <f t="array" ref="T85">SUMIF('[1]Stock Journal'!$A$3:$A$92,H85,'[1]Stock Journal'!$D$3:$D$92)</f>
        <v>41121</v>
      </c>
      <c r="U85" s="22">
        <f>SUMIF('[1]Stock Journal'!$A$3:$A$92,H85,'[1]Stock Journal'!$E$3:$E$92)</f>
        <v>42946</v>
      </c>
      <c r="V85" s="2">
        <f>SUMIF('[1]EP Collection Journal'!$A$3:$A$92,H85,'[1]EP Collection Journal'!$G$3:$G$92)</f>
        <v>612400</v>
      </c>
      <c r="W85" s="12">
        <f t="array" ref="W85">SUMIF('[1]EP Collection Journal'!$A$3:$A$92,$H85,'[1]EP Collection Journal'!$I$3:$I$92)</f>
        <v>60</v>
      </c>
      <c r="X85" s="21">
        <f>SUMIF('[1]Stock Journal'!$A$3:$A$92,H85,'[1]Stock Journal'!$X$3:$X$92)</f>
        <v>568769.37469349965</v>
      </c>
      <c r="Y85" s="21">
        <f t="array" ref="Y85">SUMIF('[1]Stock Journal'!$A$3:$A$92,H85,'[1]Stock Journal'!$S$3:$S$92)</f>
        <v>386574.62530650035</v>
      </c>
      <c r="Z85" s="21">
        <f>SUMIF('[1]EP Collection Journal'!$A$3:$A$92,H85,'[1]EP Collection Journal'!$R$3:$R$92)</f>
        <v>6976</v>
      </c>
    </row>
    <row r="86" spans="1:26">
      <c r="A86" t="s">
        <v>350</v>
      </c>
      <c r="B86" t="s">
        <v>351</v>
      </c>
      <c r="C86" t="s">
        <v>176</v>
      </c>
      <c r="D86" t="s">
        <v>317</v>
      </c>
      <c r="E86" s="3">
        <v>660000</v>
      </c>
      <c r="F86" s="1">
        <v>84</v>
      </c>
      <c r="G86" s="1">
        <v>8</v>
      </c>
      <c r="H86" t="s">
        <v>352</v>
      </c>
      <c r="I86" s="3">
        <v>16657</v>
      </c>
      <c r="J86" s="3">
        <v>16657</v>
      </c>
      <c r="K86" s="3">
        <v>634438</v>
      </c>
      <c r="L86" s="3">
        <v>631494</v>
      </c>
      <c r="M86" s="3">
        <v>631494</v>
      </c>
      <c r="N86" s="3">
        <f>SUMIF('[2]Export Worksheet'!$A$2:$A$99,A86,'[2]Export Worksheet'!$P$2:$P$99)</f>
        <v>0</v>
      </c>
      <c r="O86" s="3">
        <f t="shared" si="1"/>
        <v>16657</v>
      </c>
      <c r="T86" s="27">
        <f t="array" ref="T86">SUMIF('[1]Stock Journal'!$A$3:$A$92,H86,'[1]Stock Journal'!$D$3:$D$92)</f>
        <v>41117</v>
      </c>
      <c r="U86" s="22">
        <f>SUMIF('[1]Stock Journal'!$A$3:$A$92,H86,'[1]Stock Journal'!$E$3:$E$92)</f>
        <v>43672</v>
      </c>
      <c r="V86" s="2">
        <f>SUMIF('[1]EP Collection Journal'!$A$3:$A$92,H86,'[1]EP Collection Journal'!$G$3:$G$92)</f>
        <v>660000</v>
      </c>
      <c r="W86" s="12">
        <f t="array" ref="W86">SUMIF('[1]EP Collection Journal'!$A$3:$A$92,$H86,'[1]EP Collection Journal'!$I$3:$I$92)</f>
        <v>84</v>
      </c>
      <c r="X86" s="21">
        <f>SUMIF('[1]Stock Journal'!$A$3:$A$92,H86,'[1]Stock Journal'!$X$3:$X$92)</f>
        <v>634437.89524147508</v>
      </c>
      <c r="Y86" s="21">
        <f t="array" ref="Y86">SUMIF('[1]Stock Journal'!$A$3:$A$92,H86,'[1]Stock Journal'!$S$3:$S$92)</f>
        <v>631494.10475852492</v>
      </c>
      <c r="Z86" s="21">
        <f>SUMIF('[1]EP Collection Journal'!$A$3:$A$92,H86,'[1]EP Collection Journal'!$R$3:$R$92)</f>
        <v>16657</v>
      </c>
    </row>
    <row r="87" spans="1:26">
      <c r="A87" t="s">
        <v>353</v>
      </c>
      <c r="B87" t="s">
        <v>354</v>
      </c>
      <c r="C87" t="s">
        <v>176</v>
      </c>
      <c r="D87" t="s">
        <v>317</v>
      </c>
      <c r="E87" s="3">
        <v>826500</v>
      </c>
      <c r="F87" s="1">
        <v>84</v>
      </c>
      <c r="G87" s="1">
        <v>8</v>
      </c>
      <c r="H87" t="s">
        <v>355</v>
      </c>
      <c r="I87" s="3">
        <v>0</v>
      </c>
      <c r="J87" s="3">
        <v>0</v>
      </c>
      <c r="K87" s="3">
        <v>794489</v>
      </c>
      <c r="L87" s="3">
        <v>790795</v>
      </c>
      <c r="M87" s="3">
        <v>790795</v>
      </c>
      <c r="N87" s="3">
        <f>SUMIF('[2]Export Worksheet'!$A$2:$A$99,A87,'[2]Export Worksheet'!$P$2:$P$99)</f>
        <v>85</v>
      </c>
      <c r="O87" s="3">
        <f t="shared" si="1"/>
        <v>-85</v>
      </c>
      <c r="T87" s="22">
        <f t="array" ref="T87">SUMIF('[1]Stock Journal'!$A$3:$A$92,H87,'[1]Stock Journal'!$D$3:$D$92)</f>
        <v>0</v>
      </c>
      <c r="U87" s="22">
        <f>SUMIF('[1]Stock Journal'!$A$3:$A$92,H87,'[1]Stock Journal'!$E$3:$E$92)</f>
        <v>0</v>
      </c>
      <c r="V87" s="2">
        <f>+E87</f>
        <v>826500</v>
      </c>
      <c r="W87" s="12">
        <v>84</v>
      </c>
      <c r="X87" s="2">
        <f>SUMIF('[1]Stock Journal'!$A$3:$A$92,H87,'[1]Stock Journal'!$X$3:$X$92)</f>
        <v>0</v>
      </c>
      <c r="Y87" s="2">
        <f t="array" ref="Y87">SUMIF('[1]Stock Journal'!$A$3:$A$92,H87,'[1]Stock Journal'!$S$3:$S$92)</f>
        <v>0</v>
      </c>
      <c r="Z87" s="2">
        <f>SUMIF('[1]EP Collection Journal'!$A$3:$A$92,H87,'[1]EP Collection Journal'!$R$3:$R$92)</f>
        <v>0</v>
      </c>
    </row>
    <row r="88" spans="1:26" s="16" customFormat="1">
      <c r="A88" s="16" t="s">
        <v>356</v>
      </c>
      <c r="B88" s="16" t="s">
        <v>354</v>
      </c>
      <c r="C88" s="16" t="s">
        <v>176</v>
      </c>
      <c r="E88" s="17">
        <v>826500</v>
      </c>
      <c r="F88" s="18">
        <v>84</v>
      </c>
      <c r="G88" s="18">
        <v>0</v>
      </c>
      <c r="H88" s="16" t="s">
        <v>355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f>SUMIF('[2]Export Worksheet'!$A$2:$A$99,A88,'[2]Export Worksheet'!$P$2:$P$99)</f>
        <v>146057</v>
      </c>
      <c r="O88" s="17">
        <f t="shared" si="1"/>
        <v>-146057</v>
      </c>
      <c r="P88" s="16" t="s">
        <v>416</v>
      </c>
      <c r="T88" s="26">
        <f t="array" ref="T88">SUMIF('[1]Stock Journal'!$A$3:$A$92,H88,'[1]Stock Journal'!$D$3:$D$92)</f>
        <v>0</v>
      </c>
      <c r="U88" s="26">
        <f>SUMIF('[1]Stock Journal'!$A$3:$A$92,H88,'[1]Stock Journal'!$E$3:$E$92)</f>
        <v>0</v>
      </c>
      <c r="V88" s="19">
        <f>+E88</f>
        <v>826500</v>
      </c>
      <c r="W88" s="20">
        <v>84</v>
      </c>
      <c r="X88" s="19">
        <f>SUMIF('[1]Stock Journal'!$A$3:$A$92,H88,'[1]Stock Journal'!$X$3:$X$92)</f>
        <v>0</v>
      </c>
      <c r="Y88" s="19">
        <f t="array" ref="Y88">SUMIF('[1]Stock Journal'!$A$3:$A$92,H88,'[1]Stock Journal'!$S$3:$S$92)</f>
        <v>0</v>
      </c>
      <c r="Z88" s="19">
        <f>SUMIF('[1]EP Collection Journal'!$A$3:$A$92,H88,'[1]EP Collection Journal'!$R$3:$R$92)</f>
        <v>0</v>
      </c>
    </row>
    <row r="89" spans="1:26" s="8" customFormat="1">
      <c r="A89" s="8" t="s">
        <v>357</v>
      </c>
      <c r="B89" s="8" t="s">
        <v>358</v>
      </c>
      <c r="C89" s="8" t="s">
        <v>176</v>
      </c>
      <c r="D89" s="8" t="s">
        <v>317</v>
      </c>
      <c r="E89" s="9">
        <v>599000</v>
      </c>
      <c r="F89" s="10">
        <v>84</v>
      </c>
      <c r="G89" s="10">
        <v>8</v>
      </c>
      <c r="H89" s="8" t="s">
        <v>359</v>
      </c>
      <c r="I89" s="9">
        <v>0</v>
      </c>
      <c r="J89" s="9">
        <v>0</v>
      </c>
      <c r="K89" s="9">
        <v>575802</v>
      </c>
      <c r="L89" s="9">
        <v>573166</v>
      </c>
      <c r="M89" s="9">
        <v>573166</v>
      </c>
      <c r="N89" s="9">
        <f>SUMIF('[2]Export Worksheet'!$A$2:$A$99,A89,'[2]Export Worksheet'!$P$2:$P$99)</f>
        <v>42480</v>
      </c>
      <c r="O89" s="9">
        <f t="shared" si="1"/>
        <v>-42480</v>
      </c>
      <c r="P89" s="8" t="s">
        <v>401</v>
      </c>
      <c r="T89" s="23">
        <f t="array" ref="T89">SUMIF('[1]Stock Journal'!$A$3:$A$92,H89,'[1]Stock Journal'!$D$3:$D$92)</f>
        <v>0</v>
      </c>
      <c r="U89" s="23">
        <f>SUMIF('[1]Stock Journal'!$A$3:$A$92,H89,'[1]Stock Journal'!$E$3:$E$92)</f>
        <v>0</v>
      </c>
      <c r="V89" s="11">
        <f>SUMIF('[1]EP Collection Journal'!$A$3:$A$92,H89,'[1]EP Collection Journal'!$G$3:$G$92)</f>
        <v>0</v>
      </c>
      <c r="W89" s="13">
        <f t="array" ref="W89">SUMIF('[1]EP Collection Journal'!$A$3:$A$92,$H89,'[1]EP Collection Journal'!$I$3:$I$92)</f>
        <v>0</v>
      </c>
      <c r="X89" s="11">
        <f>SUMIF('[1]Stock Journal'!$A$3:$A$92,H89,'[1]Stock Journal'!$X$3:$X$92)</f>
        <v>0</v>
      </c>
      <c r="Y89" s="11">
        <f t="array" ref="Y89">SUMIF('[1]Stock Journal'!$A$3:$A$92,H89,'[1]Stock Journal'!$S$3:$S$92)</f>
        <v>0</v>
      </c>
      <c r="Z89" s="11">
        <f>SUMIF('[1]EP Collection Journal'!$A$3:$A$92,H89,'[1]EP Collection Journal'!$R$3:$R$92)</f>
        <v>0</v>
      </c>
    </row>
    <row r="90" spans="1:26">
      <c r="A90" t="s">
        <v>360</v>
      </c>
      <c r="B90" t="s">
        <v>361</v>
      </c>
      <c r="C90" t="s">
        <v>219</v>
      </c>
      <c r="D90" t="s">
        <v>251</v>
      </c>
      <c r="E90" s="3">
        <v>567250</v>
      </c>
      <c r="F90" s="1">
        <v>24</v>
      </c>
      <c r="G90" s="1">
        <v>7</v>
      </c>
      <c r="H90" t="s">
        <v>362</v>
      </c>
      <c r="I90" s="3">
        <v>31200</v>
      </c>
      <c r="J90" s="3">
        <v>31200</v>
      </c>
      <c r="K90" s="3">
        <v>433063</v>
      </c>
      <c r="L90" s="3">
        <v>97337</v>
      </c>
      <c r="M90" s="3">
        <v>97337</v>
      </c>
      <c r="N90" s="3">
        <f>SUMIF('[2]Export Worksheet'!$A$2:$A$99,A90,'[2]Export Worksheet'!$P$2:$P$99)</f>
        <v>0</v>
      </c>
      <c r="O90" s="3">
        <f t="shared" si="1"/>
        <v>31200</v>
      </c>
      <c r="T90" s="27">
        <f t="array" ref="T90">SUMIF('[1]Stock Journal'!$A$3:$A$92,H90,'[1]Stock Journal'!$D$3:$D$92)</f>
        <v>41123</v>
      </c>
      <c r="U90" s="22">
        <f>SUMIF('[1]Stock Journal'!$A$3:$A$92,H90,'[1]Stock Journal'!$E$3:$E$92)</f>
        <v>41853</v>
      </c>
      <c r="V90" s="2">
        <f>SUMIF('[1]EP Collection Journal'!$A$3:$A$92,H90,'[1]EP Collection Journal'!$G$3:$G$92)</f>
        <v>567249.99999999686</v>
      </c>
      <c r="W90" s="12">
        <f t="array" ref="W90">SUMIF('[1]EP Collection Journal'!$A$3:$A$92,$H90,'[1]EP Collection Journal'!$I$3:$I$92)</f>
        <v>24</v>
      </c>
      <c r="X90" s="21">
        <f>SUMIF('[1]Stock Journal'!$A$3:$A$92,H90,'[1]Stock Journal'!$X$3:$X$92)</f>
        <v>433064.2976035552</v>
      </c>
      <c r="Y90" s="21">
        <f t="array" ref="Y90">SUMIF('[1]Stock Journal'!$A$3:$A$92,H90,'[1]Stock Journal'!$S$3:$S$92)</f>
        <v>97335.702396444816</v>
      </c>
      <c r="Z90" s="2">
        <f>SUMIF('[1]EP Collection Journal'!$A$3:$A$92,H90,'[1]EP Collection Journal'!$R$3:$R$92)</f>
        <v>0</v>
      </c>
    </row>
    <row r="91" spans="1:26">
      <c r="A91" t="s">
        <v>363</v>
      </c>
      <c r="B91" t="s">
        <v>278</v>
      </c>
      <c r="C91" t="s">
        <v>364</v>
      </c>
      <c r="D91" t="s">
        <v>365</v>
      </c>
      <c r="E91" s="3">
        <v>1227750</v>
      </c>
      <c r="F91" s="1">
        <v>84</v>
      </c>
      <c r="G91" s="1">
        <v>6</v>
      </c>
      <c r="H91" t="s">
        <v>281</v>
      </c>
      <c r="I91" s="3">
        <v>69856</v>
      </c>
      <c r="J91" s="3">
        <v>69856</v>
      </c>
      <c r="K91" s="3">
        <v>1199383</v>
      </c>
      <c r="L91" s="3">
        <v>1528745</v>
      </c>
      <c r="M91" s="3">
        <v>1528745</v>
      </c>
      <c r="N91" s="3">
        <f>SUMIF('[2]Export Worksheet'!$A$2:$A$99,A91,'[2]Export Worksheet'!$P$2:$P$99)</f>
        <v>0</v>
      </c>
      <c r="O91" s="3">
        <f t="shared" si="1"/>
        <v>69856</v>
      </c>
      <c r="T91" s="27">
        <f t="array" ref="T91">SUMIF('[1]Stock Journal'!$A$3:$A$92,H91,'[1]Stock Journal'!$D$3:$D$92)</f>
        <v>41186</v>
      </c>
      <c r="U91" s="22">
        <f>SUMIF('[1]Stock Journal'!$A$3:$A$92,H91,'[1]Stock Journal'!$E$3:$E$92)</f>
        <v>43728</v>
      </c>
      <c r="V91" s="2">
        <f>SUMIF('[1]EP Collection Journal'!$A$3:$A$92,H91,'[1]EP Collection Journal'!$G$3:$G$92)</f>
        <v>1227750</v>
      </c>
      <c r="W91" s="12">
        <f t="array" ref="W91">SUMIF('[1]EP Collection Journal'!$A$3:$A$92,$H91,'[1]EP Collection Journal'!$I$3:$I$92)</f>
        <v>84</v>
      </c>
      <c r="X91" s="21">
        <f>SUMIF('[1]Stock Journal'!$A$3:$A$92,H91,'[1]Stock Journal'!$X$3:$X$92)</f>
        <v>1199383.2666698419</v>
      </c>
      <c r="Y91" s="21">
        <f t="array" ref="Y91">SUMIF('[1]Stock Journal'!$A$3:$A$92,H91,'[1]Stock Journal'!$S$3:$S$92)</f>
        <v>1528744.7333301581</v>
      </c>
      <c r="Z91" s="2">
        <f>SUMIF('[1]EP Collection Journal'!$A$3:$A$92,H91,'[1]EP Collection Journal'!$R$3:$R$92)</f>
        <v>34856</v>
      </c>
    </row>
    <row r="92" spans="1:26">
      <c r="A92" t="s">
        <v>366</v>
      </c>
      <c r="B92" t="s">
        <v>283</v>
      </c>
      <c r="C92" t="s">
        <v>364</v>
      </c>
      <c r="D92" t="s">
        <v>270</v>
      </c>
      <c r="E92" s="3">
        <v>1103650</v>
      </c>
      <c r="F92" s="1">
        <v>60</v>
      </c>
      <c r="G92" s="1">
        <v>6</v>
      </c>
      <c r="H92" t="s">
        <v>286</v>
      </c>
      <c r="I92" s="3">
        <v>193140</v>
      </c>
      <c r="J92" s="3">
        <v>193140</v>
      </c>
      <c r="K92" s="3">
        <v>1043719</v>
      </c>
      <c r="L92" s="3">
        <v>694541</v>
      </c>
      <c r="M92" s="3">
        <v>694541</v>
      </c>
      <c r="N92" s="3">
        <f>SUMIF('[2]Export Worksheet'!$A$2:$A$99,A92,'[2]Export Worksheet'!$P$2:$P$99)</f>
        <v>0</v>
      </c>
      <c r="O92" s="3">
        <f t="shared" si="1"/>
        <v>193140</v>
      </c>
      <c r="T92" s="27">
        <f t="array" ref="T92">SUMIF('[1]Stock Journal'!$A$3:$A$92,H92,'[1]Stock Journal'!$D$3:$D$92)</f>
        <v>41192</v>
      </c>
      <c r="U92" s="22">
        <f>SUMIF('[1]Stock Journal'!$A$3:$A$92,H92,'[1]Stock Journal'!$E$3:$E$92)</f>
        <v>43003</v>
      </c>
      <c r="V92" s="2">
        <f>SUMIF('[1]EP Collection Journal'!$A$3:$A$92,H92,'[1]EP Collection Journal'!$G$3:$G$92)</f>
        <v>1103650</v>
      </c>
      <c r="W92" s="12">
        <f t="array" ref="W92">SUMIF('[1]EP Collection Journal'!$A$3:$A$92,$H92,'[1]EP Collection Journal'!$I$3:$I$92)</f>
        <v>60</v>
      </c>
      <c r="X92" s="21">
        <f>SUMIF('[1]Stock Journal'!$A$3:$A$92,H92,'[1]Stock Journal'!$X$3:$X$92)</f>
        <v>1043718.3294597445</v>
      </c>
      <c r="Y92" s="21">
        <f t="array" ref="Y92">SUMIF('[1]Stock Journal'!$A$3:$A$92,H92,'[1]Stock Journal'!$S$3:$S$92)</f>
        <v>694541.67054025549</v>
      </c>
      <c r="Z92" s="2">
        <f>SUMIF('[1]EP Collection Journal'!$A$3:$A$92,H92,'[1]EP Collection Journal'!$R$3:$R$92)</f>
        <v>-40</v>
      </c>
    </row>
    <row r="93" spans="1:26">
      <c r="A93" t="s">
        <v>367</v>
      </c>
      <c r="B93" t="s">
        <v>368</v>
      </c>
      <c r="C93" t="s">
        <v>364</v>
      </c>
      <c r="D93" t="s">
        <v>369</v>
      </c>
      <c r="E93" s="3">
        <v>820000</v>
      </c>
      <c r="F93" s="1">
        <v>24</v>
      </c>
      <c r="G93" s="1">
        <v>5</v>
      </c>
      <c r="H93" t="s">
        <v>370</v>
      </c>
      <c r="I93" s="3">
        <v>0</v>
      </c>
      <c r="J93" s="3">
        <v>0</v>
      </c>
      <c r="K93" s="3">
        <v>683551</v>
      </c>
      <c r="L93" s="3">
        <v>165559</v>
      </c>
      <c r="M93" s="3">
        <v>165559</v>
      </c>
      <c r="N93" s="3">
        <f>SUMIF('[2]Export Worksheet'!$A$2:$A$99,A93,'[2]Export Worksheet'!$P$2:$P$99)</f>
        <v>450</v>
      </c>
      <c r="O93" s="3">
        <f t="shared" si="1"/>
        <v>-450</v>
      </c>
      <c r="T93" s="27">
        <f t="array" ref="T93">SUMIF('[1]Stock Journal'!$A$3:$A$92,H93,'[1]Stock Journal'!$D$3:$D$92)</f>
        <v>41193</v>
      </c>
      <c r="U93" s="22">
        <f>SUMIF('[1]Stock Journal'!$A$3:$A$92,H93,'[1]Stock Journal'!$E$3:$E$92)</f>
        <v>41932</v>
      </c>
      <c r="V93" s="2">
        <f>SUMIF('[1]EP Collection Journal'!$A$3:$A$92,H93,'[1]EP Collection Journal'!$G$3:$G$92)</f>
        <v>820000</v>
      </c>
      <c r="W93" s="12">
        <f t="array" ref="W93">SUMIF('[1]EP Collection Journal'!$A$3:$A$92,$H93,'[1]EP Collection Journal'!$I$3:$I$92)</f>
        <v>24</v>
      </c>
      <c r="X93" s="21">
        <f>SUMIF('[1]Stock Journal'!$A$3:$A$92,H93,'[1]Stock Journal'!$X$3:$X$92)</f>
        <v>683551.81563660235</v>
      </c>
      <c r="Y93" s="21">
        <f t="array" ref="Y93">SUMIF('[1]Stock Journal'!$A$3:$A$92,H93,'[1]Stock Journal'!$S$3:$S$92)</f>
        <v>165558.18436339762</v>
      </c>
      <c r="Z93" s="21">
        <f>SUMIF('[1]EP Collection Journal'!$A$3:$A$92,H93,'[1]EP Collection Journal'!$R$3:$R$92)</f>
        <v>-450</v>
      </c>
    </row>
    <row r="94" spans="1:26">
      <c r="A94" t="s">
        <v>371</v>
      </c>
      <c r="B94" t="s">
        <v>372</v>
      </c>
      <c r="C94" t="s">
        <v>364</v>
      </c>
      <c r="D94" t="s">
        <v>373</v>
      </c>
      <c r="E94" s="3">
        <v>675000</v>
      </c>
      <c r="F94" s="1">
        <v>36</v>
      </c>
      <c r="G94" s="1">
        <v>5</v>
      </c>
      <c r="H94" t="s">
        <v>374</v>
      </c>
      <c r="I94" s="3">
        <v>0</v>
      </c>
      <c r="J94" s="3">
        <v>0</v>
      </c>
      <c r="K94" s="3">
        <v>610516</v>
      </c>
      <c r="L94" s="3">
        <v>246262</v>
      </c>
      <c r="M94" s="3">
        <v>246262</v>
      </c>
      <c r="N94" s="3">
        <f>SUMIF('[2]Export Worksheet'!$A$2:$A$99,A94,'[2]Export Worksheet'!$P$2:$P$99)</f>
        <v>1810</v>
      </c>
      <c r="O94" s="3">
        <f t="shared" si="1"/>
        <v>-1810</v>
      </c>
      <c r="T94" s="27">
        <f t="array" ref="T94">SUMIF('[1]Stock Journal'!$A$3:$A$92,H94,'[1]Stock Journal'!$D$3:$D$92)</f>
        <v>41207</v>
      </c>
      <c r="U94" s="22">
        <f>SUMIF('[1]Stock Journal'!$A$3:$A$92,H94,'[1]Stock Journal'!$E$3:$E$92)</f>
        <v>42302</v>
      </c>
      <c r="V94" s="2">
        <f>SUMIF('[1]EP Collection Journal'!$A$3:$A$92,H94,'[1]EP Collection Journal'!$G$3:$G$92)</f>
        <v>675000</v>
      </c>
      <c r="W94" s="12">
        <f t="array" ref="W94">SUMIF('[1]EP Collection Journal'!$A$3:$A$92,$H94,'[1]EP Collection Journal'!$I$3:$I$92)</f>
        <v>36</v>
      </c>
      <c r="X94" s="21">
        <f>SUMIF('[1]Stock Journal'!$A$3:$A$92,H94,'[1]Stock Journal'!$X$3:$X$92)</f>
        <v>610515.75503763929</v>
      </c>
      <c r="Y94" s="21">
        <f t="array" ref="Y94">SUMIF('[1]Stock Journal'!$A$3:$A$92,H94,'[1]Stock Journal'!$S$3:$S$92)</f>
        <v>246262.24496236068</v>
      </c>
      <c r="Z94" s="21">
        <f>SUMIF('[1]EP Collection Journal'!$A$3:$A$92,H94,'[1]EP Collection Journal'!$R$3:$R$92)</f>
        <v>-1810</v>
      </c>
    </row>
    <row r="95" spans="1:26">
      <c r="A95" t="s">
        <v>375</v>
      </c>
      <c r="B95" t="s">
        <v>376</v>
      </c>
      <c r="C95" t="s">
        <v>364</v>
      </c>
      <c r="D95" t="s">
        <v>377</v>
      </c>
      <c r="E95" s="3">
        <v>648550</v>
      </c>
      <c r="F95" s="1">
        <v>48</v>
      </c>
      <c r="G95" s="1">
        <v>5</v>
      </c>
      <c r="H95" t="s">
        <v>378</v>
      </c>
      <c r="I95" s="3">
        <v>0</v>
      </c>
      <c r="J95" s="3">
        <v>0</v>
      </c>
      <c r="K95" s="3">
        <v>608781</v>
      </c>
      <c r="L95" s="3">
        <v>351022</v>
      </c>
      <c r="M95" s="3">
        <v>351022</v>
      </c>
      <c r="N95" s="3">
        <f>SUMIF('[2]Export Worksheet'!$A$2:$A$99,A95,'[2]Export Worksheet'!$P$2:$P$99)</f>
        <v>245</v>
      </c>
      <c r="O95" s="3">
        <f t="shared" si="1"/>
        <v>-245</v>
      </c>
      <c r="T95" s="27">
        <f t="array" ref="T95">SUMIF('[1]Stock Journal'!$A$3:$A$92,H95,'[1]Stock Journal'!$D$3:$D$92)</f>
        <v>41207</v>
      </c>
      <c r="U95" s="22">
        <f>SUMIF('[1]Stock Journal'!$A$3:$A$92,H95,'[1]Stock Journal'!$E$3:$E$92)</f>
        <v>42668</v>
      </c>
      <c r="V95" s="2">
        <f>SUMIF('[1]EP Collection Journal'!$A$3:$A$92,H95,'[1]EP Collection Journal'!$G$3:$G$92)</f>
        <v>648550</v>
      </c>
      <c r="W95" s="12">
        <f t="array" ref="W95">SUMIF('[1]EP Collection Journal'!$A$3:$A$92,$H95,'[1]EP Collection Journal'!$I$3:$I$92)</f>
        <v>48</v>
      </c>
      <c r="X95" s="21">
        <f>SUMIF('[1]Stock Journal'!$A$3:$A$92,H95,'[1]Stock Journal'!$X$3:$X$92)</f>
        <v>608781.77320616599</v>
      </c>
      <c r="Y95" s="21">
        <f t="array" ref="Y95">SUMIF('[1]Stock Journal'!$A$3:$A$92,H95,'[1]Stock Journal'!$S$3:$S$92)</f>
        <v>351021.22679383395</v>
      </c>
      <c r="Z95" s="21">
        <f>SUMIF('[1]EP Collection Journal'!$A$3:$A$92,H95,'[1]EP Collection Journal'!$R$3:$R$92)</f>
        <v>-245</v>
      </c>
    </row>
    <row r="96" spans="1:26" s="8" customFormat="1">
      <c r="A96" s="8" t="s">
        <v>379</v>
      </c>
      <c r="B96" s="8" t="s">
        <v>380</v>
      </c>
      <c r="C96" s="8" t="s">
        <v>364</v>
      </c>
      <c r="D96" s="8" t="s">
        <v>381</v>
      </c>
      <c r="E96" s="9">
        <v>805000</v>
      </c>
      <c r="F96" s="10">
        <v>12</v>
      </c>
      <c r="G96" s="10">
        <v>6</v>
      </c>
      <c r="H96" s="8" t="s">
        <v>382</v>
      </c>
      <c r="I96" s="9">
        <v>0</v>
      </c>
      <c r="J96" s="9">
        <v>0</v>
      </c>
      <c r="K96" s="9">
        <v>428117</v>
      </c>
      <c r="L96" s="9">
        <v>32743</v>
      </c>
      <c r="M96" s="9">
        <v>32743</v>
      </c>
      <c r="N96" s="9">
        <f>SUMIF('[2]Export Worksheet'!$A$2:$A$99,A96,'[2]Export Worksheet'!$P$2:$P$99)</f>
        <v>182950</v>
      </c>
      <c r="O96" s="9">
        <f t="shared" si="1"/>
        <v>-182950</v>
      </c>
      <c r="P96" s="8" t="s">
        <v>401</v>
      </c>
      <c r="T96" s="23">
        <f t="array" ref="T96">SUMIF('[1]Stock Journal'!$A$3:$A$92,H96,'[1]Stock Journal'!$D$3:$D$92)</f>
        <v>41171</v>
      </c>
      <c r="U96" s="23">
        <f>SUMIF('[1]Stock Journal'!$A$3:$A$92,H96,'[1]Stock Journal'!$E$3:$E$92)</f>
        <v>41177</v>
      </c>
      <c r="V96" s="11">
        <f>SUMIF('[1]EP Collection Journal'!$A$3:$A$92,H96,'[1]EP Collection Journal'!$G$3:$G$92)</f>
        <v>805000</v>
      </c>
      <c r="W96" s="13">
        <f t="array" ref="W96">SUMIF('[1]EP Collection Journal'!$A$3:$A$92,$H96,'[1]EP Collection Journal'!$I$3:$I$92)</f>
        <v>12</v>
      </c>
      <c r="X96" s="11">
        <f>SUMIF('[1]Stock Journal'!$A$3:$A$92,H96,'[1]Stock Journal'!$X$3:$X$92)</f>
        <v>-2.9280164235387929E-3</v>
      </c>
      <c r="Y96" s="11">
        <f t="array" ref="Y96">SUMIF('[1]Stock Journal'!$A$3:$A$92,H96,'[1]Stock Journal'!$S$3:$S$92)</f>
        <v>2.9280164235387929E-3</v>
      </c>
      <c r="Z96" s="11">
        <f>SUMIF('[1]EP Collection Journal'!$A$3:$A$92,H96,'[1]EP Collection Journal'!$R$3:$R$92)</f>
        <v>0</v>
      </c>
    </row>
    <row r="97" spans="1:26">
      <c r="A97" t="s">
        <v>383</v>
      </c>
      <c r="B97" t="s">
        <v>384</v>
      </c>
      <c r="C97" t="s">
        <v>385</v>
      </c>
      <c r="D97" t="s">
        <v>386</v>
      </c>
      <c r="E97" s="3">
        <v>328035</v>
      </c>
      <c r="F97" s="1">
        <v>60</v>
      </c>
      <c r="G97" s="1">
        <v>4</v>
      </c>
      <c r="H97" t="s">
        <v>412</v>
      </c>
      <c r="I97" s="3">
        <v>10060</v>
      </c>
      <c r="J97" s="3">
        <v>10060</v>
      </c>
      <c r="K97" s="3">
        <v>317198</v>
      </c>
      <c r="L97" s="3">
        <v>246162</v>
      </c>
      <c r="M97" s="3">
        <v>246162</v>
      </c>
      <c r="N97" s="3">
        <f>SUMIF('[2]Export Worksheet'!$A$2:$A$99,A97,'[2]Export Worksheet'!$P$2:$P$99)</f>
        <v>0</v>
      </c>
      <c r="O97" s="3">
        <f t="shared" si="1"/>
        <v>10060</v>
      </c>
      <c r="T97" s="22">
        <f t="array" ref="T97">SUMIF('[1]Stock Journal'!$A$3:$A$92,H97,'[1]Stock Journal'!$D$3:$D$92)</f>
        <v>41216</v>
      </c>
      <c r="U97" s="22">
        <f>SUMIF('[1]Stock Journal'!$A$3:$A$92,H97,'[1]Stock Journal'!$E$3:$E$92)</f>
        <v>43033</v>
      </c>
      <c r="V97" s="2">
        <f>SUMIF('[1]EP Collection Journal'!$A$3:$A$92,H97,'[1]EP Collection Journal'!$G$3:$G$92)</f>
        <v>328025</v>
      </c>
      <c r="W97" s="12">
        <f t="array" ref="W97">SUMIF('[1]EP Collection Journal'!$A$3:$A$92,$H97,'[1]EP Collection Journal'!$I$3:$I$92)</f>
        <v>60</v>
      </c>
      <c r="X97" s="2">
        <f>SUMIF('[1]Stock Journal'!$A$3:$A$92,H97,'[1]Stock Journal'!$X$3:$X$92)</f>
        <v>314333.09813262441</v>
      </c>
      <c r="Y97" s="2">
        <f t="array" ref="Y97">SUMIF('[1]Stock Journal'!$A$3:$A$92,H97,'[1]Stock Journal'!$S$3:$S$92)</f>
        <v>238966.90186737559</v>
      </c>
      <c r="Z97" s="2">
        <f>SUMIF('[1]EP Collection Journal'!$A$3:$A$92,H97,'[1]EP Collection Journal'!$R$3:$R$92)</f>
        <v>0</v>
      </c>
    </row>
    <row r="98" spans="1:26">
      <c r="A98" t="s">
        <v>387</v>
      </c>
      <c r="B98" t="s">
        <v>388</v>
      </c>
      <c r="C98" t="s">
        <v>389</v>
      </c>
      <c r="D98" t="s">
        <v>390</v>
      </c>
      <c r="E98" s="3">
        <v>721100</v>
      </c>
      <c r="F98" s="1">
        <v>84</v>
      </c>
      <c r="G98" s="1">
        <v>2</v>
      </c>
      <c r="H98" t="s">
        <v>413</v>
      </c>
      <c r="I98" s="3">
        <v>0</v>
      </c>
      <c r="J98" s="3">
        <v>0</v>
      </c>
      <c r="K98" s="3">
        <v>715817</v>
      </c>
      <c r="L98" s="3">
        <v>968709</v>
      </c>
      <c r="M98" s="3">
        <v>968709</v>
      </c>
      <c r="N98" s="3">
        <f>SUMIF('[2]Export Worksheet'!$A$2:$A$99,A98,'[2]Export Worksheet'!$P$2:$P$99)</f>
        <v>20550</v>
      </c>
      <c r="O98" s="3">
        <f t="shared" si="1"/>
        <v>-20550</v>
      </c>
      <c r="T98" s="22">
        <f t="array" ref="T98">SUMIF('[1]Stock Journal'!$A$3:$A$92,H98,'[1]Stock Journal'!$D$3:$D$92)</f>
        <v>41257</v>
      </c>
      <c r="U98" s="22">
        <f>SUMIF('[1]Stock Journal'!$A$3:$A$92,H98,'[1]Stock Journal'!$E$3:$E$92)</f>
        <v>43804</v>
      </c>
      <c r="V98" s="2">
        <f>SUMIF('[1]EP Collection Journal'!$A$3:$A$92,H98,'[1]EP Collection Journal'!$G$3:$G$92)</f>
        <v>721100</v>
      </c>
      <c r="W98" s="12">
        <f t="array" ref="W98">SUMIF('[1]EP Collection Journal'!$A$3:$A$92,$H98,'[1]EP Collection Journal'!$I$3:$I$92)</f>
        <v>84</v>
      </c>
      <c r="X98" s="2">
        <f>SUMIF('[1]Stock Journal'!$A$3:$A$92,H98,'[1]Stock Journal'!$X$3:$X$92)</f>
        <v>713076.72042542673</v>
      </c>
      <c r="Y98" s="2">
        <f t="array" ref="Y98">SUMIF('[1]Stock Journal'!$A$3:$A$92,H98,'[1]Stock Journal'!$S$3:$S$92)</f>
        <v>950906.27957457327</v>
      </c>
      <c r="Z98" s="2">
        <f>SUMIF('[1]EP Collection Journal'!$A$3:$A$92,H98,'[1]EP Collection Journal'!$R$3:$R$92)</f>
        <v>-7</v>
      </c>
    </row>
    <row r="99" spans="1:26">
      <c r="A99" t="s">
        <v>391</v>
      </c>
      <c r="B99" t="s">
        <v>392</v>
      </c>
      <c r="C99" t="s">
        <v>393</v>
      </c>
      <c r="D99" t="s">
        <v>394</v>
      </c>
      <c r="E99" s="3">
        <v>1027375</v>
      </c>
      <c r="F99" s="1">
        <v>36</v>
      </c>
      <c r="G99" s="1">
        <v>3</v>
      </c>
      <c r="H99" t="s">
        <v>414</v>
      </c>
      <c r="I99" s="3">
        <v>0</v>
      </c>
      <c r="J99" s="3">
        <v>0</v>
      </c>
      <c r="K99" s="3">
        <v>969811</v>
      </c>
      <c r="L99" s="3">
        <v>418334</v>
      </c>
      <c r="M99" s="3">
        <v>418334</v>
      </c>
      <c r="N99" s="3">
        <f>SUMIF('[2]Export Worksheet'!$A$2:$A$99,A99,'[2]Export Worksheet'!$P$2:$P$99)</f>
        <v>0</v>
      </c>
      <c r="O99" s="3">
        <f t="shared" si="1"/>
        <v>0</v>
      </c>
      <c r="T99" s="27">
        <f t="array" ref="T99">SUMIF('[1]Stock Journal'!$A$3:$A$92,H99,'[1]Stock Journal'!$D$3:$D$92)</f>
        <v>41292</v>
      </c>
      <c r="U99" s="22">
        <f>SUMIF('[1]Stock Journal'!$A$3:$A$92,H99,'[1]Stock Journal'!$E$3:$E$92)</f>
        <v>42363</v>
      </c>
      <c r="V99" s="2">
        <f>SUMIF('[1]EP Collection Journal'!$A$3:$A$92,H99,'[1]EP Collection Journal'!$G$3:$G$92)</f>
        <v>1027375</v>
      </c>
      <c r="W99" s="12">
        <f t="array" ref="W99">SUMIF('[1]EP Collection Journal'!$A$3:$A$92,$H99,'[1]EP Collection Journal'!$I$3:$I$92)</f>
        <v>36</v>
      </c>
      <c r="X99" s="21">
        <f>SUMIF('[1]Stock Journal'!$A$3:$A$92,H99,'[1]Stock Journal'!$X$3:$X$92)</f>
        <v>969810.48644947819</v>
      </c>
      <c r="Y99" s="21">
        <f t="array" ref="Y99">SUMIF('[1]Stock Journal'!$A$3:$A$92,H99,'[1]Stock Journal'!$S$3:$S$92)</f>
        <v>418334.51355052181</v>
      </c>
      <c r="Z99" s="21">
        <f>SUMIF('[1]EP Collection Journal'!$A$3:$A$92,H99,'[1]EP Collection Journal'!$R$3:$R$92)</f>
        <v>0</v>
      </c>
    </row>
    <row r="100" spans="1:26">
      <c r="A100" t="s">
        <v>395</v>
      </c>
      <c r="B100" t="s">
        <v>396</v>
      </c>
      <c r="C100" t="s">
        <v>397</v>
      </c>
      <c r="D100" t="s">
        <v>398</v>
      </c>
      <c r="E100" s="3">
        <v>500000</v>
      </c>
      <c r="F100" s="1">
        <v>12</v>
      </c>
      <c r="G100" s="1">
        <v>1</v>
      </c>
      <c r="H100" t="s">
        <v>415</v>
      </c>
      <c r="I100" s="3">
        <v>0</v>
      </c>
      <c r="J100" s="3">
        <v>0</v>
      </c>
      <c r="K100" s="3">
        <v>462668</v>
      </c>
      <c r="L100" s="3">
        <v>56620</v>
      </c>
      <c r="M100" s="3">
        <v>56620</v>
      </c>
      <c r="N100" s="3">
        <f>SUMIF('[2]Export Worksheet'!$A$2:$A$99,A100,'[2]Export Worksheet'!$P$2:$P$99)</f>
        <v>47208</v>
      </c>
      <c r="O100" s="3">
        <f t="shared" si="1"/>
        <v>-47208</v>
      </c>
      <c r="T100" s="27">
        <f t="array" ref="T100">SUMIF('[1]Stock Journal'!$A$3:$A$92,H100,'[1]Stock Journal'!$D$3:$D$92)</f>
        <v>41339</v>
      </c>
      <c r="U100" s="22">
        <f>SUMIF('[1]Stock Journal'!$A$3:$A$92,H100,'[1]Stock Journal'!$E$3:$E$92)</f>
        <v>41695</v>
      </c>
      <c r="V100" s="2">
        <f>SUMIF('[1]EP Collection Journal'!$A$3:$A$92,H100,'[1]EP Collection Journal'!$G$3:$G$92)</f>
        <v>500000</v>
      </c>
      <c r="W100" s="12">
        <f t="array" ref="W100">SUMIF('[1]EP Collection Journal'!$A$3:$A$92,$H100,'[1]EP Collection Journal'!$I$3:$I$92)</f>
        <v>12</v>
      </c>
      <c r="X100" s="21">
        <f>SUMIF('[1]Stock Journal'!$A$3:$A$92,H100,'[1]Stock Journal'!$X$3:$X$92)</f>
        <v>462668.31482166506</v>
      </c>
      <c r="Y100" s="21">
        <f t="array" ref="Y100">SUMIF('[1]Stock Journal'!$A$3:$A$92,H100,'[1]Stock Journal'!$S$3:$S$92)</f>
        <v>56619.685178334948</v>
      </c>
      <c r="Z100" s="21">
        <f>SUMIF('[1]EP Collection Journal'!$A$3:$A$92,H100,'[1]EP Collection Journal'!$R$3:$R$92)</f>
        <v>-47208</v>
      </c>
    </row>
    <row r="102" spans="1:26">
      <c r="J102" s="21"/>
      <c r="K102" s="2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M.H. Wasantha</cp:lastModifiedBy>
  <dcterms:created xsi:type="dcterms:W3CDTF">2013-04-08T05:32:54Z</dcterms:created>
  <dcterms:modified xsi:type="dcterms:W3CDTF">2013-04-08T10:17:36Z</dcterms:modified>
</cp:coreProperties>
</file>