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ocuments\GitHub\Craft-to-Exile-Server\"/>
    </mc:Choice>
  </mc:AlternateContent>
  <xr:revisionPtr revIDLastSave="0" documentId="13_ncr:1_{9C5CD3DF-224B-458F-B8B5-7721E57C5F3B}" xr6:coauthVersionLast="45" xr6:coauthVersionMax="45" xr10:uidLastSave="{00000000-0000-0000-0000-000000000000}"/>
  <bookViews>
    <workbookView xWindow="-120" yWindow="-120" windowWidth="29040" windowHeight="15840" tabRatio="680" activeTab="1" xr2:uid="{52F6E08D-EA9B-4E8E-A88E-E860D0D32EA0}"/>
  </bookViews>
  <sheets>
    <sheet name="Overworld" sheetId="1" r:id="rId1"/>
    <sheet name="Bumblezone" sheetId="2" r:id="rId2"/>
    <sheet name="Nether" sheetId="3" r:id="rId3"/>
    <sheet name="The End" sheetId="5" r:id="rId4"/>
    <sheet name="Atum" sheetId="11" r:id="rId5"/>
    <sheet name="Good Night's Sleep" sheetId="7" r:id="rId6"/>
    <sheet name="Midnight" sheetId="8" r:id="rId7"/>
    <sheet name="Homestead" sheetId="10" r:id="rId8"/>
    <sheet name="Technology" sheetId="13" r:id="rId9"/>
    <sheet name="Summoning" sheetId="1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3" l="1"/>
  <c r="G18" i="3"/>
  <c r="G17" i="3"/>
  <c r="G16" i="3"/>
  <c r="G15" i="3"/>
  <c r="G14" i="3"/>
  <c r="G13" i="3"/>
  <c r="G12" i="3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<sst xmlns="http://schemas.openxmlformats.org/spreadsheetml/2006/main" count="816" uniqueCount="530">
  <si>
    <t>Quest</t>
  </si>
  <si>
    <t>ID</t>
  </si>
  <si>
    <t>Dependencies</t>
  </si>
  <si>
    <t>ReqType</t>
  </si>
  <si>
    <t>PosX</t>
  </si>
  <si>
    <t>PosY</t>
  </si>
  <si>
    <t>Getting Started</t>
  </si>
  <si>
    <t>ITEM_DETECT</t>
  </si>
  <si>
    <t>Req</t>
  </si>
  <si>
    <t>1 Crafting Table</t>
  </si>
  <si>
    <t>Item Rewards</t>
  </si>
  <si>
    <t>EXP</t>
  </si>
  <si>
    <t>The Crux</t>
  </si>
  <si>
    <t>KILL_MOB</t>
  </si>
  <si>
    <t>10 Common Ore</t>
  </si>
  <si>
    <t>5 Apples, Newbie Gear Bag, 3 Common Ore</t>
  </si>
  <si>
    <t>Getting Stronger</t>
  </si>
  <si>
    <t>The Bumblezone</t>
  </si>
  <si>
    <t>TRAVEL_TO</t>
  </si>
  <si>
    <t>bumblezone</t>
  </si>
  <si>
    <t>Ores</t>
  </si>
  <si>
    <t>20 Common Ore</t>
  </si>
  <si>
    <t>5 Common Ore</t>
  </si>
  <si>
    <t>All Your Bases</t>
  </si>
  <si>
    <t>1 Builder Tool</t>
  </si>
  <si>
    <t>2 Uncommon Ore</t>
  </si>
  <si>
    <t>Currency Items</t>
  </si>
  <si>
    <t>1 Orb of Trans</t>
  </si>
  <si>
    <t>1 Orb of Trans 1 Triangle Orb</t>
  </si>
  <si>
    <t>My Tent</t>
  </si>
  <si>
    <t>1 Supply Camp</t>
  </si>
  <si>
    <t>Broken Swords</t>
  </si>
  <si>
    <t>NONE</t>
  </si>
  <si>
    <t>1 Repair Station</t>
  </si>
  <si>
    <t>1 Common Cap.</t>
  </si>
  <si>
    <t>Work Work</t>
  </si>
  <si>
    <t>1 Block Hut Builder</t>
  </si>
  <si>
    <t>16 ID Tome</t>
  </si>
  <si>
    <t>Upgrading Your Gear</t>
  </si>
  <si>
    <t>1 Modify Station</t>
  </si>
  <si>
    <t>8 ID Tome</t>
  </si>
  <si>
    <t>TOO. MUCH. LOOT.</t>
  </si>
  <si>
    <t>1 Salvage Station</t>
  </si>
  <si>
    <t>3 Diamonds</t>
  </si>
  <si>
    <t>Still Too Much…</t>
  </si>
  <si>
    <t>1 Currency Bag 1 Loot Bag</t>
  </si>
  <si>
    <t>3 Rare Ores</t>
  </si>
  <si>
    <t>Bzzzy Beez</t>
  </si>
  <si>
    <t>ITEM_DELIVER</t>
  </si>
  <si>
    <t>5 Honey Bottles, 10 Honey Crystal Shards</t>
  </si>
  <si>
    <t>Stop The Buzz</t>
  </si>
  <si>
    <t>10 Bees</t>
  </si>
  <si>
    <t>3 Honey Bottle</t>
  </si>
  <si>
    <t>Stop The Buzz 2</t>
  </si>
  <si>
    <t>Assortment of Bees</t>
  </si>
  <si>
    <t>10 Honey Bread 3 Rare Ore</t>
  </si>
  <si>
    <t>Feeling Sweet</t>
  </si>
  <si>
    <t>3 Sugar Water Bottle</t>
  </si>
  <si>
    <t>Bittersweet</t>
  </si>
  <si>
    <t>The Nether Regions</t>
  </si>
  <si>
    <t>Nether</t>
  </si>
  <si>
    <t>Stay Safe</t>
  </si>
  <si>
    <t>10 Pigmen</t>
  </si>
  <si>
    <t>4 TPs</t>
  </si>
  <si>
    <t>1 Map Station</t>
  </si>
  <si>
    <t>3 Orb of Everchanging suffix, 3 prefix</t>
  </si>
  <si>
    <t>Quartz</t>
  </si>
  <si>
    <t>Glowing Skin</t>
  </si>
  <si>
    <t>10 Uncommon Ore</t>
  </si>
  <si>
    <t>20 Uncommon Ore</t>
  </si>
  <si>
    <t>10 Rare Ore</t>
  </si>
  <si>
    <t>Aquaculture</t>
  </si>
  <si>
    <t>1 Fishing Rod</t>
  </si>
  <si>
    <t>3 Worm</t>
  </si>
  <si>
    <t>Hooker</t>
  </si>
  <si>
    <t>1 Iron Hook</t>
  </si>
  <si>
    <t>Rodular Upgrade</t>
  </si>
  <si>
    <t>1 Iron Rod</t>
  </si>
  <si>
    <t>1 Bobber</t>
  </si>
  <si>
    <t>So Long…</t>
  </si>
  <si>
    <t>1 Tackle Box</t>
  </si>
  <si>
    <t>1 Fishing Line</t>
  </si>
  <si>
    <t>For All The Fish</t>
  </si>
  <si>
    <t>9 Neptunium Bars</t>
  </si>
  <si>
    <t>1 Crystal of Ascension</t>
  </si>
  <si>
    <t>Warts</t>
  </si>
  <si>
    <t>50 Quartz</t>
  </si>
  <si>
    <t>30 Glowstone Blocks</t>
  </si>
  <si>
    <t>50 Nether Wart</t>
  </si>
  <si>
    <t>What The Blaze?</t>
  </si>
  <si>
    <t>8 IDs</t>
  </si>
  <si>
    <t>30 Blazes</t>
  </si>
  <si>
    <t>5 Ghast Tears</t>
  </si>
  <si>
    <t>2 Epic Ore</t>
  </si>
  <si>
    <t>Withering Away</t>
  </si>
  <si>
    <t>Black Death</t>
  </si>
  <si>
    <t>3 Nether Star</t>
  </si>
  <si>
    <t>3 Epic Small Currency Lootbox</t>
  </si>
  <si>
    <t>The End</t>
  </si>
  <si>
    <t>1 Eye of Ender</t>
  </si>
  <si>
    <t>1 Ender Dragon</t>
  </si>
  <si>
    <t>End Of An Era</t>
  </si>
  <si>
    <t>2 Shulker Shell</t>
  </si>
  <si>
    <t>Back To The Nether</t>
  </si>
  <si>
    <t>1 Hope Mushroom 1 Despair Mushroom</t>
  </si>
  <si>
    <t>1 Red_Bed</t>
  </si>
  <si>
    <t>Blissful Awakening</t>
  </si>
  <si>
    <t>3 Wither Skele Skulls</t>
  </si>
  <si>
    <t>1 Wither</t>
  </si>
  <si>
    <t>23,32</t>
  </si>
  <si>
    <t>Who Cut Cheese?</t>
  </si>
  <si>
    <t>Light In The Shadows</t>
  </si>
  <si>
    <t>1 epic big Currency</t>
  </si>
  <si>
    <t>The Ender Dragon</t>
  </si>
  <si>
    <t>End Remnants</t>
  </si>
  <si>
    <t>10 Epic Ores</t>
  </si>
  <si>
    <t>Good Dream</t>
  </si>
  <si>
    <t>Nightmare</t>
  </si>
  <si>
    <t>Negatite_gem</t>
  </si>
  <si>
    <t>Positite_gem</t>
  </si>
  <si>
    <t>Point The Way</t>
  </si>
  <si>
    <t>1 waystones:warp_stone</t>
  </si>
  <si>
    <t>1 Ender Pearl</t>
  </si>
  <si>
    <t>3 Ender Pearl</t>
  </si>
  <si>
    <t>3 warp scrolls</t>
  </si>
  <si>
    <t>1 bound scroll, 5 return scroll</t>
  </si>
  <si>
    <t>Show Me The Way</t>
  </si>
  <si>
    <t>Direct Me The Whey</t>
  </si>
  <si>
    <t>80 - 680000</t>
  </si>
  <si>
    <t>Hit Them Where It Stings</t>
  </si>
  <si>
    <t>50 Honey Brood Blocks</t>
  </si>
  <si>
    <t>1 small epic currency lootbox</t>
  </si>
  <si>
    <t>Slimey Means</t>
  </si>
  <si>
    <t>15 Honey Slimes</t>
  </si>
  <si>
    <t>1 epic small gear</t>
  </si>
  <si>
    <t>1 asmodeus, 1 rahovart</t>
  </si>
  <si>
    <t>Finding The Source</t>
  </si>
  <si>
    <t>Lords Of The Underworld</t>
  </si>
  <si>
    <t>50 trite</t>
  </si>
  <si>
    <t>15 belph</t>
  </si>
  <si>
    <t>15 Salamander</t>
  </si>
  <si>
    <t>20 pinky</t>
  </si>
  <si>
    <t>30 afrit</t>
  </si>
  <si>
    <t>1 epic small currency</t>
  </si>
  <si>
    <t>1 epic medium currency</t>
  </si>
  <si>
    <t>10 behemoth</t>
  </si>
  <si>
    <t>48,49,50,51,52,53,54</t>
  </si>
  <si>
    <t>1 legendary medium gear</t>
  </si>
  <si>
    <t>Squashing Bugs</t>
  </si>
  <si>
    <t>30 Trite</t>
  </si>
  <si>
    <t>15 Geist</t>
  </si>
  <si>
    <t>2 epic medium currency</t>
  </si>
  <si>
    <t>3 epic medium currency</t>
  </si>
  <si>
    <t>1 Legendary medium Currency</t>
  </si>
  <si>
    <t>1 epic medium gear</t>
  </si>
  <si>
    <t>10 Enderman</t>
  </si>
  <si>
    <t>On The Hunt</t>
  </si>
  <si>
    <t>What Are These Anyway?</t>
  </si>
  <si>
    <t>5 Pinky</t>
  </si>
  <si>
    <t>3 Astaroth</t>
  </si>
  <si>
    <t>Firing That Lazer</t>
  </si>
  <si>
    <t>And The Brain</t>
  </si>
  <si>
    <t>In A Daze</t>
  </si>
  <si>
    <t>10 Unicorns</t>
  </si>
  <si>
    <t>64 Dream Plank, 64 White Plank, 32 Dream Dirt</t>
  </si>
  <si>
    <t>Make Your Bed</t>
  </si>
  <si>
    <t>1 Luxurious Bed</t>
  </si>
  <si>
    <t>32 Rainbow Seed</t>
  </si>
  <si>
    <t>32 Lollipop (from bushes</t>
  </si>
  <si>
    <t>Candyland</t>
  </si>
  <si>
    <t>Unicorns…</t>
  </si>
  <si>
    <t>… And Rainbows!</t>
  </si>
  <si>
    <t>Staying Positive</t>
  </si>
  <si>
    <t>Sweet Tooth</t>
  </si>
  <si>
    <t>Seeds To Happiness</t>
  </si>
  <si>
    <t>1 epic small gear, 1 epic small currency</t>
  </si>
  <si>
    <t>1 legendary small gear, 1 legendary small currency</t>
  </si>
  <si>
    <t>Make Your Bed II</t>
  </si>
  <si>
    <t>1 Wretched Bed</t>
  </si>
  <si>
    <t>In A Haze</t>
  </si>
  <si>
    <t xml:space="preserve">32 Blood Planks, 32 Dead Planks, </t>
  </si>
  <si>
    <t>Zits Are Evil</t>
  </si>
  <si>
    <t>Negative Karma</t>
  </si>
  <si>
    <t>32 Candy Ore</t>
  </si>
  <si>
    <t>32 Rainbow Ore</t>
  </si>
  <si>
    <t>16 Positite Ore</t>
  </si>
  <si>
    <t>16 Negatite Ore</t>
  </si>
  <si>
    <t>32 Zitrite Ore</t>
  </si>
  <si>
    <t>32 Necrum Ore</t>
  </si>
  <si>
    <t>64 Rainbow Berries</t>
  </si>
  <si>
    <t>Source Of Negativity</t>
  </si>
  <si>
    <t>1 epic big gear, 1 epic big currency</t>
  </si>
  <si>
    <t>15 Lobber</t>
  </si>
  <si>
    <t>3 Spectre</t>
  </si>
  <si>
    <t>1 epic large currency</t>
  </si>
  <si>
    <t>66,74,76</t>
  </si>
  <si>
    <t>10 Reapers</t>
  </si>
  <si>
    <t>1 chief barbarian 10 barbarian</t>
  </si>
  <si>
    <t>1 epic medium currency bag</t>
  </si>
  <si>
    <t>Eternal Darkness</t>
  </si>
  <si>
    <t>The Midnight</t>
  </si>
  <si>
    <t>1 malignant red plant block</t>
  </si>
  <si>
    <t>Sleep Paralysis</t>
  </si>
  <si>
    <t>3 epic ore</t>
  </si>
  <si>
    <t>Burning Hides</t>
  </si>
  <si>
    <t>Firebolt!</t>
  </si>
  <si>
    <t>Heebie Jeebies</t>
  </si>
  <si>
    <t>And The Brain II</t>
  </si>
  <si>
    <t>Squashing Bugs II</t>
  </si>
  <si>
    <t>15 astaroth</t>
  </si>
  <si>
    <t>Exploring Fiery Depths</t>
  </si>
  <si>
    <t>The Full Arch</t>
  </si>
  <si>
    <t>The Source Of The Undead</t>
  </si>
  <si>
    <t>Dream Eaters</t>
  </si>
  <si>
    <t>Unpleasantries</t>
  </si>
  <si>
    <t>Optimization Algorithms</t>
  </si>
  <si>
    <t>ITEM_CRAFT</t>
  </si>
  <si>
    <t>1 rare capacitor</t>
  </si>
  <si>
    <t>3 rare ores, 1 small currency epic</t>
  </si>
  <si>
    <t>The Master Bag</t>
  </si>
  <si>
    <t>1 master bag</t>
  </si>
  <si>
    <t>1 large currency legendary</t>
  </si>
  <si>
    <t>Beastiary II</t>
  </si>
  <si>
    <t>Beastiary I</t>
  </si>
  <si>
    <t>Beastiary III</t>
  </si>
  <si>
    <t>Beastiary IV</t>
  </si>
  <si>
    <t>Beastiary V</t>
  </si>
  <si>
    <t>Beastiary VI</t>
  </si>
  <si>
    <t>1 large currency epic</t>
  </si>
  <si>
    <t>A Recipe For Disaster</t>
  </si>
  <si>
    <t>Upgrading Your Kitchen</t>
  </si>
  <si>
    <t>What's The Date?</t>
  </si>
  <si>
    <t>1 Calendar</t>
  </si>
  <si>
    <t>1 Oven</t>
  </si>
  <si>
    <t>1 Cheese</t>
  </si>
  <si>
    <t>Milkin' It</t>
  </si>
  <si>
    <t>Gouda Job!</t>
  </si>
  <si>
    <t>1 Bucket of Milk</t>
  </si>
  <si>
    <t>I Can't Carry Anymore</t>
  </si>
  <si>
    <t>1 small backpack</t>
  </si>
  <si>
    <t>Food Storage</t>
  </si>
  <si>
    <t>Your Engineering Degree</t>
  </si>
  <si>
    <t>1 cooking for blockheads 1</t>
  </si>
  <si>
    <t>The Possibilities!</t>
  </si>
  <si>
    <t>1 no filter ed recipe book</t>
  </si>
  <si>
    <t>Back To The Chopping Board</t>
  </si>
  <si>
    <t>1 Cooking Table</t>
  </si>
  <si>
    <t>1 Kitchen Cabinet</t>
  </si>
  <si>
    <t>1 engineering manual</t>
  </si>
  <si>
    <t>4 sweet potato seed, 4 pea seed, 1 small currency epic</t>
  </si>
  <si>
    <t>5 bottles, 1 small currency epic</t>
  </si>
  <si>
    <t>8 honeydew seed, 1 small currency epic</t>
  </si>
  <si>
    <t>3 iron block, 1 small currency epic</t>
  </si>
  <si>
    <t>3 Cheese, 1 small currency epic</t>
  </si>
  <si>
    <t>1 Spice Rack, 1 small currency epic</t>
  </si>
  <si>
    <t>Stick To The Basics</t>
  </si>
  <si>
    <t>Tenebrum</t>
  </si>
  <si>
    <t>Pitch Black</t>
  </si>
  <si>
    <t>Midnight Rifts</t>
  </si>
  <si>
    <t>Rift Seeker</t>
  </si>
  <si>
    <t>Richard Rider</t>
  </si>
  <si>
    <t>This Ain't The Bumblezone!</t>
  </si>
  <si>
    <t>From The Shadows</t>
  </si>
  <si>
    <t>64 Shroom Clumps</t>
  </si>
  <si>
    <t>64 Dark Sticks</t>
  </si>
  <si>
    <t>32 Tenebrum Ingots</t>
  </si>
  <si>
    <t>32 Nagrilite Ingots</t>
  </si>
  <si>
    <t>Obsidian?</t>
  </si>
  <si>
    <t>64 Nightstone</t>
  </si>
  <si>
    <t>48 Ebonite</t>
  </si>
  <si>
    <t>20 rifter</t>
  </si>
  <si>
    <t>20 nova</t>
  </si>
  <si>
    <t>20 stinger</t>
  </si>
  <si>
    <t>20 skulk</t>
  </si>
  <si>
    <t>End Game</t>
  </si>
  <si>
    <t>97,98,99,100, 105</t>
  </si>
  <si>
    <t>/slash give map @p 80 random 4 5 5</t>
  </si>
  <si>
    <t>1 small gear legendary</t>
  </si>
  <si>
    <t>3 Legendary Ore</t>
  </si>
  <si>
    <t>REMOVE I'm The Map</t>
  </si>
  <si>
    <t>Mapping Device</t>
  </si>
  <si>
    <t>1 Mapping Device</t>
  </si>
  <si>
    <t>1 Diamond</t>
  </si>
  <si>
    <t>1 Legendary Big Currency, 1 of each reset pot, 3 dragon scale</t>
  </si>
  <si>
    <t>1 cheeseburger, 1 small currency epic</t>
  </si>
  <si>
    <t>1 fruit basket, 1 small currency epic</t>
  </si>
  <si>
    <t>CRAFTING_DETECT</t>
  </si>
  <si>
    <t>1 diamonds</t>
  </si>
  <si>
    <t>Bad Kind Of Shroom</t>
  </si>
  <si>
    <t>The Grand Hempening</t>
  </si>
  <si>
    <t>1 Hemp Seed</t>
  </si>
  <si>
    <t>1 Steel Plate</t>
  </si>
  <si>
    <t>Crafting Equipment</t>
  </si>
  <si>
    <t>Full Iron Armor</t>
  </si>
  <si>
    <t>Shield Hero</t>
  </si>
  <si>
    <t>Shield</t>
  </si>
  <si>
    <t>25 uncommon ore</t>
  </si>
  <si>
    <t>Sweet Retribution</t>
  </si>
  <si>
    <t>Honey Shield</t>
  </si>
  <si>
    <t>Assortment of Honeycombs (no quartz)</t>
  </si>
  <si>
    <t>1 Iron Sword 1 crossbow</t>
  </si>
  <si>
    <t>15 uncommon ore</t>
  </si>
  <si>
    <t>10 Common Ore, roughmobs equipment</t>
  </si>
  <si>
    <t>5 Gold Ingots, roughmobs ai enchntments</t>
  </si>
  <si>
    <t>roughmobs bosses</t>
  </si>
  <si>
    <t>1 waystone</t>
  </si>
  <si>
    <t>1 Iron Pickaxe</t>
  </si>
  <si>
    <t>Storage Solutions</t>
  </si>
  <si>
    <t>storagedrawers:oak_full_drawers_1</t>
  </si>
  <si>
    <t>storagedrawers:oak_half_drawers_1</t>
  </si>
  <si>
    <t>Shared Experience</t>
  </si>
  <si>
    <t>globalxp:xp_block</t>
  </si>
  <si>
    <t>10 experience bottles</t>
  </si>
  <si>
    <t>Sleeping On The Job</t>
  </si>
  <si>
    <t>sleeping bag</t>
  </si>
  <si>
    <t>3 rare ore</t>
  </si>
  <si>
    <t>solcarrot:food_book</t>
  </si>
  <si>
    <t>simplefarming:banana_bread</t>
  </si>
  <si>
    <t>Spice of Life: Carrot Edition</t>
  </si>
  <si>
    <t>13300 - 68500</t>
  </si>
  <si>
    <t>80000 - 175700</t>
  </si>
  <si>
    <t>196800 - 297900</t>
  </si>
  <si>
    <t>327600 - 689200</t>
  </si>
  <si>
    <t>740800 - 1300000</t>
  </si>
  <si>
    <t>1400000 - 2000000</t>
  </si>
  <si>
    <t>Tools Of The Trade</t>
  </si>
  <si>
    <t>Make Me A Sandwich!</t>
  </si>
  <si>
    <t>Gold Scarab</t>
  </si>
  <si>
    <t>Pharoah-cious</t>
  </si>
  <si>
    <t>Start Creating</t>
  </si>
  <si>
    <t>Get Shafted</t>
  </si>
  <si>
    <t>Inventing The Wheel</t>
  </si>
  <si>
    <t>Flattening Up</t>
  </si>
  <si>
    <t>Keep Things Going</t>
  </si>
  <si>
    <t>Delivery</t>
  </si>
  <si>
    <t>Reception</t>
  </si>
  <si>
    <t>Give Me Power!</t>
  </si>
  <si>
    <t>See More, Do More</t>
  </si>
  <si>
    <t>Assessing Speed</t>
  </si>
  <si>
    <t>Assessing Stress</t>
  </si>
  <si>
    <t>Your First Job</t>
  </si>
  <si>
    <t>A Wrench In Your Plans</t>
  </si>
  <si>
    <t>Light Show</t>
  </si>
  <si>
    <t>Making Brass</t>
  </si>
  <si>
    <t>4 Shafts</t>
  </si>
  <si>
    <t>1 Cogwheel</t>
  </si>
  <si>
    <t>Mechanical Press</t>
  </si>
  <si>
    <t>Conveyer Belt</t>
  </si>
  <si>
    <t>Extractor</t>
  </si>
  <si>
    <t>Funnel</t>
  </si>
  <si>
    <t>Water Wheel</t>
  </si>
  <si>
    <t>Engineer's Goggles</t>
  </si>
  <si>
    <t>Speedometer</t>
  </si>
  <si>
    <t>Stressometer</t>
  </si>
  <si>
    <t>Iron Sheet</t>
  </si>
  <si>
    <t>Engineer's Wrench</t>
  </si>
  <si>
    <t>Electron Tube</t>
  </si>
  <si>
    <t>Mechanical Mixer</t>
  </si>
  <si>
    <t>Blast Bricks</t>
  </si>
  <si>
    <t>Coke Oven</t>
  </si>
  <si>
    <t>Crude Blast Furnace</t>
  </si>
  <si>
    <t>Wire We Not Connected?</t>
  </si>
  <si>
    <t>Capacitor</t>
  </si>
  <si>
    <t>RPM Conversion</t>
  </si>
  <si>
    <t>Improving The Wheel</t>
  </si>
  <si>
    <t>Big Wheeler</t>
  </si>
  <si>
    <t>Applications</t>
  </si>
  <si>
    <t>Coke Bricks</t>
  </si>
  <si>
    <t>Wire Connector</t>
  </si>
  <si>
    <t>Wire Coil</t>
  </si>
  <si>
    <t>Wire Cutter</t>
  </si>
  <si>
    <t>LV Capacitor</t>
  </si>
  <si>
    <t>Stressed Out Dynamo</t>
  </si>
  <si>
    <t>Kinetic Dynamo</t>
  </si>
  <si>
    <t>Water Wheel (immpersive)</t>
  </si>
  <si>
    <t>External Heater</t>
  </si>
  <si>
    <t>Andesite Alloy</t>
  </si>
  <si>
    <t>5 create:zinc_nugget</t>
  </si>
  <si>
    <t>2 create:shaft</t>
  </si>
  <si>
    <t>1 large cogwheel</t>
  </si>
  <si>
    <t>2 Andesite casing</t>
  </si>
  <si>
    <t>belt_connector</t>
  </si>
  <si>
    <t>16 oak plank</t>
  </si>
  <si>
    <t>3 iron ignots</t>
  </si>
  <si>
    <t>3 gold ingots</t>
  </si>
  <si>
    <t>1 small currency epic</t>
  </si>
  <si>
    <t>1 iron block</t>
  </si>
  <si>
    <t>32 coal</t>
  </si>
  <si>
    <t>1 furnace</t>
  </si>
  <si>
    <t>2 chests</t>
  </si>
  <si>
    <t>2 small cogwheel</t>
  </si>
  <si>
    <t>2 electron tubes</t>
  </si>
  <si>
    <t>1 redstone block</t>
  </si>
  <si>
    <t>1 water bucket</t>
  </si>
  <si>
    <t>Creating A Line</t>
  </si>
  <si>
    <t>Establishing Contact</t>
  </si>
  <si>
    <t>Welcome To Atum</t>
  </si>
  <si>
    <t>Surveying The Locals</t>
  </si>
  <si>
    <t>ATUM</t>
  </si>
  <si>
    <t>10 Mummy</t>
  </si>
  <si>
    <t>10 Clinks</t>
  </si>
  <si>
    <t>Nasty Eyes</t>
  </si>
  <si>
    <t>Finding An Oasis</t>
  </si>
  <si>
    <t>4 palm logs</t>
  </si>
  <si>
    <t>16 Lime Stone</t>
  </si>
  <si>
    <t>Strange Sands</t>
  </si>
  <si>
    <t>16 Strange Sand</t>
  </si>
  <si>
    <t>Limestone?</t>
  </si>
  <si>
    <t>Someone's Out To Get Us</t>
  </si>
  <si>
    <t>Ghosts Of The Desert</t>
  </si>
  <si>
    <t>4 Wraiths</t>
  </si>
  <si>
    <t>Threading the Needle</t>
  </si>
  <si>
    <t>Desert Protection</t>
  </si>
  <si>
    <t>1 desert chestplate (diamond)</t>
  </si>
  <si>
    <t>Disenchantments</t>
  </si>
  <si>
    <t>disenchanting scroll</t>
  </si>
  <si>
    <t>Nomad's Land</t>
  </si>
  <si>
    <t>Guardians Of The Stone</t>
  </si>
  <si>
    <t>2 Stone Guard</t>
  </si>
  <si>
    <t>8 Nomads</t>
  </si>
  <si>
    <t>1 Pharaoh</t>
  </si>
  <si>
    <t>Followers Of Atum</t>
  </si>
  <si>
    <t>The Pharoah</t>
  </si>
  <si>
    <t>1 Bandit Warlord</t>
  </si>
  <si>
    <t>149, 151</t>
  </si>
  <si>
    <t>pamhc2foodcore:cutting_board</t>
  </si>
  <si>
    <t>1 bowl</t>
  </si>
  <si>
    <t>pamhc2foodcore:grilledcheeseitem</t>
  </si>
  <si>
    <t>5 bricks</t>
  </si>
  <si>
    <t>2 royal torches</t>
  </si>
  <si>
    <t>16 torches</t>
  </si>
  <si>
    <t>1 forsaken fish</t>
  </si>
  <si>
    <t>4 khnumite</t>
  </si>
  <si>
    <t>dagger_poison</t>
  </si>
  <si>
    <t>1 shortbow</t>
  </si>
  <si>
    <t>4 cloth scrap</t>
  </si>
  <si>
    <t>2 flax seed</t>
  </si>
  <si>
    <t>1 radiant beacon</t>
  </si>
  <si>
    <t>2 papyrus</t>
  </si>
  <si>
    <t>1 iron pickaxe</t>
  </si>
  <si>
    <t>2 palm saplings</t>
  </si>
  <si>
    <t>1 diamond</t>
  </si>
  <si>
    <t>1 disenchanting scroll</t>
  </si>
  <si>
    <t>Nocturnal Whispers</t>
  </si>
  <si>
    <t>strange bed</t>
  </si>
  <si>
    <t>brass ingot</t>
  </si>
  <si>
    <t>To The Top</t>
  </si>
  <si>
    <t>fast ladders</t>
  </si>
  <si>
    <t>3 Barbarian, 3 Brigand, 1 Sergeant</t>
  </si>
  <si>
    <t>Kiln, spin wheel</t>
  </si>
  <si>
    <t>Sandtraptions</t>
  </si>
  <si>
    <t>2 bolt of linen cloth</t>
  </si>
  <si>
    <t>Bestiary VII</t>
  </si>
  <si>
    <t>1 amalgamich</t>
  </si>
  <si>
    <t>Summoning Aspect</t>
  </si>
  <si>
    <t>summoningstaff</t>
  </si>
  <si>
    <t>Order</t>
  </si>
  <si>
    <t>Air</t>
  </si>
  <si>
    <t>Earth</t>
  </si>
  <si>
    <t>Water</t>
  </si>
  <si>
    <t>Fire</t>
  </si>
  <si>
    <t>Chaos</t>
  </si>
  <si>
    <t>Staff Of Quality</t>
  </si>
  <si>
    <t>Staff Of Quantity</t>
  </si>
  <si>
    <t>savagesummoningstaff</t>
  </si>
  <si>
    <t>stablesummoningstaff</t>
  </si>
  <si>
    <t>cinder</t>
  </si>
  <si>
    <t>aegis</t>
  </si>
  <si>
    <t>djinn</t>
  </si>
  <si>
    <t>geonach</t>
  </si>
  <si>
    <t>jengu</t>
  </si>
  <si>
    <t>argus</t>
  </si>
  <si>
    <t>Mining Dimension</t>
  </si>
  <si>
    <t>mining_dimension:mining_world</t>
  </si>
  <si>
    <t>mmorpg:resettable_dungeon</t>
  </si>
  <si>
    <t>Enter Maps</t>
  </si>
  <si>
    <t>/slash give map @p 30 random 0 0 3</t>
  </si>
  <si>
    <t>Ocarina Of Time</t>
  </si>
  <si>
    <t>horse mob spawn</t>
  </si>
  <si>
    <t>dwmh:ocarina</t>
  </si>
  <si>
    <t>5 Purpur Guardian (end guardian)</t>
  </si>
  <si>
    <t>1 Hirschgeist</t>
  </si>
  <si>
    <t>1 Immortal + 1 Deadbeard</t>
  </si>
  <si>
    <t>5 Rotten Spear Eskimos + 5 Ancient Mummies</t>
  </si>
  <si>
    <t>8 Arachnon</t>
  </si>
  <si>
    <t>5 End Trolls</t>
  </si>
  <si>
    <t>Bufflon Mounts</t>
  </si>
  <si>
    <t>bundle of herbs</t>
  </si>
  <si>
    <t>bufflon saddle</t>
  </si>
  <si>
    <t>2 Zombies</t>
  </si>
  <si>
    <t>4 Zombies, 1 Skeletons, 1 Creepers</t>
  </si>
  <si>
    <t>Home Décor</t>
  </si>
  <si>
    <t>macaw + embellish + crayfish furniture</t>
  </si>
  <si>
    <t>Town Hall</t>
  </si>
  <si>
    <t>It's All MINE!</t>
  </si>
  <si>
    <t>Barbarian Raids</t>
  </si>
  <si>
    <t>2 Iron Sword</t>
  </si>
  <si>
    <t>2 Iron Pickaxe</t>
  </si>
  <si>
    <t>2 Iron Axe</t>
  </si>
  <si>
    <t>Fishy Food</t>
  </si>
  <si>
    <t>Population Density</t>
  </si>
  <si>
    <t>embellishcraft:white_oak_fancy_bed</t>
  </si>
  <si>
    <t>mcwfurnitures:nightstand</t>
  </si>
  <si>
    <t>cfm:white_sofa</t>
  </si>
  <si>
    <t>minecolonies:blockhutcitizen</t>
  </si>
  <si>
    <t>minecolonies:blockhutfisherman</t>
  </si>
  <si>
    <t>minecolonies:blockhutguardtower</t>
  </si>
  <si>
    <t>minecolonies:blockhutuniversity</t>
  </si>
  <si>
    <t>minecolonies:blockhutminer</t>
  </si>
  <si>
    <t>minecolonies:blockhutlumberjack</t>
  </si>
  <si>
    <t>minecolonies:blockhuttownhall</t>
  </si>
  <si>
    <t>16 aquaculture:worm</t>
  </si>
  <si>
    <t>16 minecraft:book</t>
  </si>
  <si>
    <t>64 minecraft:oak_log</t>
  </si>
  <si>
    <t>16 minecraft:cooked_porkchop</t>
  </si>
  <si>
    <t>32 mapperbase:raw_bitumen</t>
  </si>
  <si>
    <t>I'm A Lumberjack And I'm OK</t>
  </si>
  <si>
    <t>Guardians Of The City</t>
  </si>
  <si>
    <t>Getting Schooled</t>
  </si>
  <si>
    <t>Have A Beer</t>
  </si>
  <si>
    <t>minecolonies:blockhuttavern</t>
  </si>
  <si>
    <t>1 epic small currency bag</t>
  </si>
  <si>
    <t>Centripetal Force</t>
  </si>
  <si>
    <t>Centrifuge</t>
  </si>
  <si>
    <t>Stocking Up</t>
  </si>
  <si>
    <t>3 Ender Pearls</t>
  </si>
  <si>
    <t>10 bottle of honey</t>
  </si>
  <si>
    <t>9 Ender Honeycomb</t>
  </si>
  <si>
    <t>3 epic ores</t>
  </si>
  <si>
    <t>None Of Yo Beeswax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</si>
</sst>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i/>
      <sz val="8"/>
      <color rgb="FFFF0000"/>
      <name val="Calibri"/>
      <family val="2"/>
      <scheme val="minor"/>
    </font>
    <font>
      <i/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7" borderId="0" xfId="0" applyFill="1" applyBorder="1"/>
    <xf numFmtId="0" fontId="0" fillId="0" borderId="1" xfId="0" applyBorder="1"/>
    <xf numFmtId="0" fontId="0" fillId="0" borderId="0" xfId="0" applyFill="1" applyBorder="1"/>
    <xf numFmtId="0" fontId="3" fillId="0" borderId="0" xfId="0" applyFont="1" applyBorder="1"/>
    <xf numFmtId="0" fontId="3" fillId="7" borderId="0" xfId="0" applyFont="1" applyFill="1" applyBorder="1"/>
    <xf numFmtId="0" fontId="0" fillId="5" borderId="0" xfId="0" applyFill="1" applyBorder="1"/>
    <xf numFmtId="0" fontId="0" fillId="6" borderId="0" xfId="0" applyFill="1" applyBorder="1"/>
    <xf numFmtId="0" fontId="0" fillId="8" borderId="1" xfId="0" applyFill="1" applyBorder="1"/>
    <xf numFmtId="0" fontId="3" fillId="0" borderId="0" xfId="0" applyFont="1" applyFill="1" applyBorder="1"/>
    <xf numFmtId="0" fontId="0" fillId="9" borderId="0" xfId="0" applyFill="1" applyBorder="1"/>
    <xf numFmtId="0" fontId="0" fillId="0" borderId="1" xfId="0" applyFill="1" applyBorder="1"/>
    <xf numFmtId="0" fontId="1" fillId="0" borderId="0" xfId="0" applyFont="1" applyBorder="1"/>
    <xf numFmtId="0" fontId="3" fillId="0" borderId="0" xfId="0" applyFont="1"/>
    <xf numFmtId="0" fontId="3" fillId="0" borderId="1" xfId="0" applyFont="1" applyFill="1" applyBorder="1"/>
    <xf numFmtId="0" fontId="3" fillId="4" borderId="0" xfId="0" applyFont="1" applyFill="1" applyBorder="1"/>
    <xf numFmtId="0" fontId="3" fillId="3" borderId="0" xfId="0" applyFont="1" applyFill="1" applyBorder="1"/>
    <xf numFmtId="0" fontId="3" fillId="9" borderId="0" xfId="0" applyFont="1" applyFill="1" applyBorder="1"/>
    <xf numFmtId="0" fontId="0" fillId="10" borderId="0" xfId="0" applyFill="1" applyBorder="1"/>
    <xf numFmtId="0" fontId="4" fillId="0" borderId="0" xfId="0" applyFont="1" applyBorder="1"/>
    <xf numFmtId="0" fontId="5" fillId="0" borderId="0" xfId="0" applyFont="1" applyBorder="1"/>
    <xf numFmtId="0" fontId="3" fillId="5" borderId="0" xfId="0" applyFont="1" applyFill="1"/>
    <xf numFmtId="0" fontId="3" fillId="0" borderId="1" xfId="0" applyFont="1" applyBorder="1"/>
    <xf numFmtId="0" fontId="3" fillId="6" borderId="0" xfId="0" applyFont="1" applyFill="1"/>
    <xf numFmtId="0" fontId="3" fillId="10" borderId="0" xfId="0" applyFont="1" applyFill="1" applyBorder="1"/>
    <xf numFmtId="0" fontId="3" fillId="10" borderId="0" xfId="0" applyFont="1" applyFill="1"/>
    <xf numFmtId="0" fontId="6" fillId="0" borderId="0" xfId="0" applyFont="1"/>
    <xf numFmtId="0" fontId="3" fillId="8" borderId="1" xfId="0" applyFont="1" applyFill="1" applyBorder="1"/>
    <xf numFmtId="0" fontId="0" fillId="7" borderId="1" xfId="0" applyFill="1" applyBorder="1"/>
    <xf numFmtId="0" fontId="3" fillId="7" borderId="1" xfId="0" applyFont="1" applyFill="1" applyBorder="1"/>
    <xf numFmtId="0" fontId="3" fillId="11" borderId="1" xfId="0" applyFont="1" applyFill="1" applyBorder="1"/>
    <xf numFmtId="0" fontId="0" fillId="11" borderId="1" xfId="0" applyFill="1" applyBorder="1"/>
    <xf numFmtId="0" fontId="0" fillId="12" borderId="0" xfId="0" applyFill="1" applyBorder="1"/>
    <xf numFmtId="0" fontId="3" fillId="12" borderId="0" xfId="0" applyFont="1" applyFill="1" applyBorder="1"/>
    <xf numFmtId="0" fontId="7" fillId="0" borderId="0" xfId="0" applyFont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Overworld!$H$2:$H$34</c:f>
              <c:numCache>
                <c:formatCode>General</c:formatCode>
                <c:ptCount val="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150</c:v>
                </c:pt>
                <c:pt idx="6">
                  <c:v>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200</c:v>
                </c:pt>
                <c:pt idx="11">
                  <c:v>0</c:v>
                </c:pt>
                <c:pt idx="12">
                  <c:v>50</c:v>
                </c:pt>
                <c:pt idx="13">
                  <c:v>100</c:v>
                </c:pt>
                <c:pt idx="14">
                  <c:v>50</c:v>
                </c:pt>
                <c:pt idx="15">
                  <c:v>200</c:v>
                </c:pt>
                <c:pt idx="16">
                  <c:v>0</c:v>
                </c:pt>
                <c:pt idx="17">
                  <c:v>50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250</c:v>
                </c:pt>
                <c:pt idx="23">
                  <c:v>100</c:v>
                </c:pt>
                <c:pt idx="24">
                  <c:v>250</c:v>
                </c:pt>
                <c:pt idx="25">
                  <c:v>300</c:v>
                </c:pt>
                <c:pt idx="26">
                  <c:v>150</c:v>
                </c:pt>
                <c:pt idx="27">
                  <c:v>200</c:v>
                </c:pt>
                <c:pt idx="28">
                  <c:v>250</c:v>
                </c:pt>
                <c:pt idx="29">
                  <c:v>300</c:v>
                </c:pt>
                <c:pt idx="30">
                  <c:v>200</c:v>
                </c:pt>
                <c:pt idx="31">
                  <c:v>300</c:v>
                </c:pt>
                <c:pt idx="32">
                  <c:v>300</c:v>
                </c:pt>
              </c:numCache>
            </c:numRef>
          </c:xVal>
          <c:yVal>
            <c:numRef>
              <c:f>Overworld!$I$2:$I$34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100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100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150</c:v>
                </c:pt>
                <c:pt idx="15">
                  <c:v>150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0</c:v>
                </c:pt>
                <c:pt idx="23">
                  <c:v>100</c:v>
                </c:pt>
                <c:pt idx="24">
                  <c:v>50</c:v>
                </c:pt>
                <c:pt idx="25">
                  <c:v>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250</c:v>
                </c:pt>
                <c:pt idx="30">
                  <c:v>0</c:v>
                </c:pt>
                <c:pt idx="31">
                  <c:v>50</c:v>
                </c:pt>
                <c:pt idx="3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C-42B5-B4C8-DA2D37D6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Summoning!$H$2:$H$31</c:f>
              <c:numCache>
                <c:formatCode>General</c:formatCode>
                <c:ptCount val="30"/>
                <c:pt idx="0">
                  <c:v>90</c:v>
                </c:pt>
                <c:pt idx="1">
                  <c:v>60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25</c:v>
                </c:pt>
                <c:pt idx="7">
                  <c:v>125</c:v>
                </c:pt>
              </c:numCache>
            </c:numRef>
          </c:xVal>
          <c:yVal>
            <c:numRef>
              <c:f>Summoning!$I$2:$I$31</c:f>
              <c:numCache>
                <c:formatCode>General</c:formatCode>
                <c:ptCount val="30"/>
                <c:pt idx="0">
                  <c:v>75</c:v>
                </c:pt>
                <c:pt idx="1">
                  <c:v>75</c:v>
                </c:pt>
                <c:pt idx="2">
                  <c:v>25</c:v>
                </c:pt>
                <c:pt idx="3">
                  <c:v>125</c:v>
                </c:pt>
                <c:pt idx="4">
                  <c:v>125</c:v>
                </c:pt>
                <c:pt idx="5">
                  <c:v>25</c:v>
                </c:pt>
                <c:pt idx="6">
                  <c:v>75</c:v>
                </c:pt>
                <c:pt idx="7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5-4FAC-858A-9E2921DFA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Bumblezone!$H$2:$H$25</c:f>
              <c:numCache>
                <c:formatCode>General</c:formatCode>
                <c:ptCount val="2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150</c:v>
                </c:pt>
                <c:pt idx="10">
                  <c:v>150</c:v>
                </c:pt>
                <c:pt idx="11">
                  <c:v>200</c:v>
                </c:pt>
              </c:numCache>
            </c:numRef>
          </c:xVal>
          <c:yVal>
            <c:numRef>
              <c:f>Bumblezone!$I$2:$I$25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C-49EE-9861-42370200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Nether!$H$2:$H$32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250</c:v>
                </c:pt>
                <c:pt idx="10">
                  <c:v>0</c:v>
                </c:pt>
                <c:pt idx="11">
                  <c:v>50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150</c:v>
                </c:pt>
              </c:numCache>
            </c:numRef>
          </c:xVal>
          <c:yVal>
            <c:numRef>
              <c:f>Nether!$I$2:$I$32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9-4ADC-8808-BB6C71BB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'The End'!$H$2:$H$31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150</c:v>
                </c:pt>
                <c:pt idx="10">
                  <c:v>50</c:v>
                </c:pt>
                <c:pt idx="11">
                  <c:v>0</c:v>
                </c:pt>
              </c:numCache>
            </c:numRef>
          </c:xVal>
          <c:yVal>
            <c:numRef>
              <c:f>'The End'!$I$2:$I$31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E-4D4B-A713-93DC30C97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Atum!$H$2:$H$31</c:f>
              <c:numCache>
                <c:formatCode>General</c:formatCode>
                <c:ptCount val="30"/>
                <c:pt idx="0">
                  <c:v>150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150</c:v>
                </c:pt>
                <c:pt idx="6">
                  <c:v>0</c:v>
                </c:pt>
                <c:pt idx="7">
                  <c:v>50</c:v>
                </c:pt>
                <c:pt idx="8">
                  <c:v>150</c:v>
                </c:pt>
                <c:pt idx="9">
                  <c:v>200</c:v>
                </c:pt>
                <c:pt idx="10">
                  <c:v>200</c:v>
                </c:pt>
                <c:pt idx="11">
                  <c:v>150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200</c:v>
                </c:pt>
                <c:pt idx="16">
                  <c:v>200</c:v>
                </c:pt>
              </c:numCache>
            </c:numRef>
          </c:xVal>
          <c:yVal>
            <c:numRef>
              <c:f>Atum!$I$2:$I$31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B-474B-9ECF-3D479F24F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'Good Night''s Sleep'!$H$2:$H$31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150</c:v>
                </c:pt>
                <c:pt idx="17">
                  <c:v>150</c:v>
                </c:pt>
                <c:pt idx="18">
                  <c:v>200</c:v>
                </c:pt>
              </c:numCache>
            </c:numRef>
          </c:xVal>
          <c:yVal>
            <c:numRef>
              <c:f>'Good Night''s Sleep'!$I$2:$I$31</c:f>
              <c:numCache>
                <c:formatCode>General</c:formatCode>
                <c:ptCount val="30"/>
                <c:pt idx="0">
                  <c:v>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200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7-4ABE-A1C6-5C14469A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Midnight!$H$2:$H$31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150</c:v>
                </c:pt>
                <c:pt idx="12">
                  <c:v>200</c:v>
                </c:pt>
              </c:numCache>
            </c:numRef>
          </c:xVal>
          <c:yVal>
            <c:numRef>
              <c:f>Midnight!$I$2:$I$31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100</c:v>
                </c:pt>
                <c:pt idx="1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5-44DF-867E-97C348F4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Homestead!$H$2:$H$31</c:f>
              <c:numCache>
                <c:formatCode>General</c:formatCode>
                <c:ptCount val="30"/>
                <c:pt idx="0">
                  <c:v>50</c:v>
                </c:pt>
                <c:pt idx="1">
                  <c:v>0</c:v>
                </c:pt>
                <c:pt idx="2">
                  <c:v>150</c:v>
                </c:pt>
                <c:pt idx="3">
                  <c:v>150</c:v>
                </c:pt>
                <c:pt idx="4">
                  <c:v>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300</c:v>
                </c:pt>
                <c:pt idx="17">
                  <c:v>100</c:v>
                </c:pt>
                <c:pt idx="18">
                  <c:v>250</c:v>
                </c:pt>
                <c:pt idx="19">
                  <c:v>300</c:v>
                </c:pt>
                <c:pt idx="20">
                  <c:v>200</c:v>
                </c:pt>
                <c:pt idx="21">
                  <c:v>100</c:v>
                </c:pt>
                <c:pt idx="22">
                  <c:v>200</c:v>
                </c:pt>
                <c:pt idx="23">
                  <c:v>250</c:v>
                </c:pt>
                <c:pt idx="24">
                  <c:v>150</c:v>
                </c:pt>
                <c:pt idx="25">
                  <c:v>250</c:v>
                </c:pt>
                <c:pt idx="26">
                  <c:v>300</c:v>
                </c:pt>
                <c:pt idx="27">
                  <c:v>300</c:v>
                </c:pt>
                <c:pt idx="28">
                  <c:v>350</c:v>
                </c:pt>
              </c:numCache>
            </c:numRef>
          </c:xVal>
          <c:yVal>
            <c:numRef>
              <c:f>Homestead!$I$2:$I$31</c:f>
              <c:numCache>
                <c:formatCode>General</c:formatCode>
                <c:ptCount val="30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250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150</c:v>
                </c:pt>
                <c:pt idx="2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6-4548-A94C-7FCB61AB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Technology!$H$2:$H$31</c:f>
              <c:numCache>
                <c:formatCode>General</c:formatCode>
                <c:ptCount val="30"/>
                <c:pt idx="0">
                  <c:v>350</c:v>
                </c:pt>
                <c:pt idx="1">
                  <c:v>350</c:v>
                </c:pt>
                <c:pt idx="2">
                  <c:v>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350</c:v>
                </c:pt>
                <c:pt idx="17">
                  <c:v>300</c:v>
                </c:pt>
                <c:pt idx="18">
                  <c:v>250</c:v>
                </c:pt>
                <c:pt idx="19">
                  <c:v>200</c:v>
                </c:pt>
                <c:pt idx="20">
                  <c:v>200</c:v>
                </c:pt>
                <c:pt idx="21">
                  <c:v>150</c:v>
                </c:pt>
                <c:pt idx="22">
                  <c:v>150</c:v>
                </c:pt>
                <c:pt idx="23">
                  <c:v>100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</c:numCache>
            </c:numRef>
          </c:xVal>
          <c:yVal>
            <c:numRef>
              <c:f>Technology!$I$2:$I$31</c:f>
              <c:numCache>
                <c:formatCode>General</c:formatCode>
                <c:ptCount val="30"/>
                <c:pt idx="0">
                  <c:v>100</c:v>
                </c:pt>
                <c:pt idx="1">
                  <c:v>150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100</c:v>
                </c:pt>
                <c:pt idx="2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B57-AB54-F83885B7E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81251-2A9C-4FA6-96CB-768D6A798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2B79E-52BC-4552-9757-4C417933F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9525</xdr:rowOff>
    </xdr:from>
    <xdr:to>
      <xdr:col>17</xdr:col>
      <xdr:colOff>314325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95308-CCB4-41B9-A8A2-5FCA2467E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E4EA4-9AE2-4CE6-8BE9-6C750AA34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F06B5-2D3E-4238-8F34-65931B606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27184-1861-49CF-8F76-A6F6F9194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CFBEC-8ADD-4181-B92E-D2502101E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CE662-DA5B-40D6-9C5C-4209142C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05596-157D-4569-BDF6-B502DFB52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2FA7F-074B-4430-822D-6C3CF0666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BC12-FE58-444B-8007-EB5847DADCA0}">
  <sheetPr>
    <tabColor theme="9" tint="0.79998168889431442"/>
  </sheetPr>
  <dimension ref="A1:K34"/>
  <sheetViews>
    <sheetView zoomScaleNormal="100" workbookViewId="0">
      <selection activeCell="E9" sqref="E9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6</v>
      </c>
      <c r="B2" s="2">
        <v>0</v>
      </c>
      <c r="C2" s="2" t="s">
        <v>32</v>
      </c>
      <c r="D2" s="2" t="s">
        <v>7</v>
      </c>
      <c r="E2" s="2" t="s">
        <v>9</v>
      </c>
      <c r="F2" s="2" t="s">
        <v>15</v>
      </c>
      <c r="G2" s="2">
        <v>250</v>
      </c>
      <c r="H2" s="2">
        <v>0</v>
      </c>
      <c r="I2" s="2">
        <v>0</v>
      </c>
    </row>
    <row r="3" spans="1:9" x14ac:dyDescent="0.25">
      <c r="A3" s="2" t="s">
        <v>12</v>
      </c>
      <c r="B3" s="2">
        <v>1</v>
      </c>
      <c r="C3" s="2">
        <v>0</v>
      </c>
      <c r="D3" s="2" t="s">
        <v>13</v>
      </c>
      <c r="E3" s="39" t="s">
        <v>489</v>
      </c>
      <c r="F3" s="2" t="s">
        <v>14</v>
      </c>
      <c r="G3" s="2">
        <v>500</v>
      </c>
      <c r="H3" s="2">
        <v>50</v>
      </c>
      <c r="I3" s="2">
        <v>0</v>
      </c>
    </row>
    <row r="4" spans="1:9" x14ac:dyDescent="0.25">
      <c r="A4" s="2" t="s">
        <v>16</v>
      </c>
      <c r="B4" s="2">
        <v>2</v>
      </c>
      <c r="C4" s="2">
        <v>1</v>
      </c>
      <c r="D4" s="2" t="s">
        <v>13</v>
      </c>
      <c r="E4" s="39" t="s">
        <v>490</v>
      </c>
      <c r="F4" s="2" t="s">
        <v>40</v>
      </c>
      <c r="G4" s="2">
        <v>750</v>
      </c>
      <c r="H4" s="2">
        <v>100</v>
      </c>
      <c r="I4" s="2">
        <v>0</v>
      </c>
    </row>
    <row r="5" spans="1:9" x14ac:dyDescent="0.25">
      <c r="A5" s="3" t="s">
        <v>17</v>
      </c>
      <c r="B5" s="3">
        <v>3</v>
      </c>
      <c r="C5" s="3">
        <v>2</v>
      </c>
      <c r="D5" s="3" t="s">
        <v>18</v>
      </c>
      <c r="E5" s="3" t="s">
        <v>19</v>
      </c>
      <c r="F5" s="3" t="s">
        <v>302</v>
      </c>
      <c r="G5" s="3">
        <v>1000</v>
      </c>
      <c r="H5" s="3">
        <v>100</v>
      </c>
      <c r="I5" s="3">
        <v>50</v>
      </c>
    </row>
    <row r="6" spans="1:9" x14ac:dyDescent="0.25">
      <c r="A6" s="2" t="s">
        <v>20</v>
      </c>
      <c r="B6" s="2">
        <v>4</v>
      </c>
      <c r="C6" s="2">
        <v>1</v>
      </c>
      <c r="D6" s="2" t="s">
        <v>7</v>
      </c>
      <c r="E6" s="2" t="s">
        <v>22</v>
      </c>
      <c r="F6" s="2" t="s">
        <v>21</v>
      </c>
      <c r="G6" s="2">
        <v>500</v>
      </c>
      <c r="H6" s="2">
        <v>50</v>
      </c>
      <c r="I6" s="2">
        <v>50</v>
      </c>
    </row>
    <row r="7" spans="1:9" x14ac:dyDescent="0.25">
      <c r="A7" s="2" t="s">
        <v>26</v>
      </c>
      <c r="B7" s="2">
        <v>5</v>
      </c>
      <c r="C7" s="2">
        <v>2</v>
      </c>
      <c r="D7" s="2" t="s">
        <v>7</v>
      </c>
      <c r="E7" s="2" t="s">
        <v>27</v>
      </c>
      <c r="F7" s="2" t="s">
        <v>28</v>
      </c>
      <c r="G7" s="2">
        <v>1000</v>
      </c>
      <c r="H7" s="2">
        <v>150</v>
      </c>
      <c r="I7" s="2">
        <v>0</v>
      </c>
    </row>
    <row r="8" spans="1:9" x14ac:dyDescent="0.25">
      <c r="A8" s="2" t="s">
        <v>31</v>
      </c>
      <c r="B8" s="2">
        <v>6</v>
      </c>
      <c r="C8" s="2">
        <v>4</v>
      </c>
      <c r="D8" s="2" t="s">
        <v>7</v>
      </c>
      <c r="E8" s="2" t="s">
        <v>33</v>
      </c>
      <c r="F8" s="2" t="s">
        <v>34</v>
      </c>
      <c r="G8" s="9">
        <v>2000</v>
      </c>
      <c r="H8" s="2">
        <v>50</v>
      </c>
      <c r="I8" s="2">
        <v>100</v>
      </c>
    </row>
    <row r="9" spans="1:9" x14ac:dyDescent="0.25">
      <c r="A9" s="2" t="s">
        <v>38</v>
      </c>
      <c r="B9" s="2">
        <v>7</v>
      </c>
      <c r="C9" s="2">
        <v>5</v>
      </c>
      <c r="D9" s="2" t="s">
        <v>7</v>
      </c>
      <c r="E9" s="2" t="s">
        <v>39</v>
      </c>
      <c r="F9" s="2" t="s">
        <v>40</v>
      </c>
      <c r="G9" s="9">
        <v>3000</v>
      </c>
      <c r="H9" s="2">
        <v>150</v>
      </c>
      <c r="I9" s="2">
        <v>50</v>
      </c>
    </row>
    <row r="10" spans="1:9" x14ac:dyDescent="0.25">
      <c r="A10" s="2" t="s">
        <v>41</v>
      </c>
      <c r="B10" s="2">
        <v>8</v>
      </c>
      <c r="C10" s="2">
        <v>7</v>
      </c>
      <c r="D10" s="2" t="s">
        <v>7</v>
      </c>
      <c r="E10" s="2" t="s">
        <v>42</v>
      </c>
      <c r="F10" s="2" t="s">
        <v>43</v>
      </c>
      <c r="G10" s="9">
        <v>4500</v>
      </c>
      <c r="H10" s="2">
        <v>150</v>
      </c>
      <c r="I10" s="2">
        <v>100</v>
      </c>
    </row>
    <row r="11" spans="1:9" x14ac:dyDescent="0.25">
      <c r="A11" s="2" t="s">
        <v>44</v>
      </c>
      <c r="B11" s="2">
        <v>9</v>
      </c>
      <c r="C11" s="2">
        <v>8</v>
      </c>
      <c r="D11" s="2" t="s">
        <v>7</v>
      </c>
      <c r="E11" s="2" t="s">
        <v>45</v>
      </c>
      <c r="F11" s="2" t="s">
        <v>46</v>
      </c>
      <c r="G11" s="9">
        <v>6000</v>
      </c>
      <c r="H11" s="2">
        <v>150</v>
      </c>
      <c r="I11" s="2">
        <v>150</v>
      </c>
    </row>
    <row r="12" spans="1:9" x14ac:dyDescent="0.25">
      <c r="A12" s="24" t="s">
        <v>279</v>
      </c>
      <c r="B12" s="24">
        <v>20</v>
      </c>
      <c r="C12" s="24">
        <v>8</v>
      </c>
      <c r="D12" s="24" t="s">
        <v>7</v>
      </c>
      <c r="E12" s="24" t="s">
        <v>64</v>
      </c>
      <c r="F12" s="24" t="s">
        <v>65</v>
      </c>
      <c r="G12" s="25">
        <v>8000</v>
      </c>
      <c r="H12" s="24">
        <v>200</v>
      </c>
      <c r="I12" s="24">
        <v>100</v>
      </c>
    </row>
    <row r="13" spans="1:9" x14ac:dyDescent="0.25">
      <c r="A13" s="6" t="s">
        <v>120</v>
      </c>
      <c r="B13" s="6">
        <v>42</v>
      </c>
      <c r="C13" s="6">
        <v>0</v>
      </c>
      <c r="D13" s="6" t="s">
        <v>7</v>
      </c>
      <c r="E13" s="6" t="s">
        <v>121</v>
      </c>
      <c r="F13" s="6" t="s">
        <v>122</v>
      </c>
      <c r="G13" s="10">
        <v>2000</v>
      </c>
      <c r="H13" s="6">
        <v>0</v>
      </c>
      <c r="I13" s="10">
        <v>200</v>
      </c>
    </row>
    <row r="14" spans="1:9" x14ac:dyDescent="0.25">
      <c r="A14" s="6" t="s">
        <v>126</v>
      </c>
      <c r="B14" s="6">
        <v>43</v>
      </c>
      <c r="C14" s="6">
        <v>42</v>
      </c>
      <c r="D14" s="6" t="s">
        <v>7</v>
      </c>
      <c r="E14" s="6" t="s">
        <v>305</v>
      </c>
      <c r="F14" s="6" t="s">
        <v>123</v>
      </c>
      <c r="G14" s="10">
        <v>3000</v>
      </c>
      <c r="H14" s="6">
        <v>50</v>
      </c>
      <c r="I14" s="10">
        <v>200</v>
      </c>
    </row>
    <row r="15" spans="1:9" x14ac:dyDescent="0.25">
      <c r="A15" s="6" t="s">
        <v>127</v>
      </c>
      <c r="B15" s="6">
        <v>44</v>
      </c>
      <c r="C15" s="6">
        <v>43</v>
      </c>
      <c r="D15" s="6" t="s">
        <v>7</v>
      </c>
      <c r="E15" s="6" t="s">
        <v>124</v>
      </c>
      <c r="F15" s="6" t="s">
        <v>125</v>
      </c>
      <c r="G15" s="10">
        <v>5000</v>
      </c>
      <c r="H15" s="6">
        <v>100</v>
      </c>
      <c r="I15" s="10">
        <v>200</v>
      </c>
    </row>
    <row r="16" spans="1:9" x14ac:dyDescent="0.25">
      <c r="A16" s="8" t="s">
        <v>215</v>
      </c>
      <c r="B16" s="8">
        <v>79</v>
      </c>
      <c r="C16" s="8">
        <v>6</v>
      </c>
      <c r="D16" s="8" t="s">
        <v>216</v>
      </c>
      <c r="E16" s="8" t="s">
        <v>217</v>
      </c>
      <c r="F16" s="8" t="s">
        <v>218</v>
      </c>
      <c r="G16" s="14">
        <v>4000</v>
      </c>
      <c r="H16" s="8">
        <v>50</v>
      </c>
      <c r="I16" s="14">
        <v>150</v>
      </c>
    </row>
    <row r="17" spans="1:11" x14ac:dyDescent="0.25">
      <c r="A17" s="8" t="s">
        <v>219</v>
      </c>
      <c r="B17" s="8">
        <v>80</v>
      </c>
      <c r="C17" s="8">
        <v>9</v>
      </c>
      <c r="D17" s="8" t="s">
        <v>7</v>
      </c>
      <c r="E17" s="8" t="s">
        <v>220</v>
      </c>
      <c r="F17" s="8" t="s">
        <v>221</v>
      </c>
      <c r="G17" s="14">
        <v>25000</v>
      </c>
      <c r="H17" s="8">
        <v>200</v>
      </c>
      <c r="I17" s="14">
        <v>150</v>
      </c>
      <c r="K17" t="s">
        <v>128</v>
      </c>
    </row>
    <row r="18" spans="1:11" x14ac:dyDescent="0.25">
      <c r="A18" s="8" t="s">
        <v>223</v>
      </c>
      <c r="B18" s="8">
        <v>81</v>
      </c>
      <c r="C18" s="8">
        <v>36</v>
      </c>
      <c r="D18" s="8" t="s">
        <v>13</v>
      </c>
      <c r="E18" s="14" t="s">
        <v>483</v>
      </c>
      <c r="F18" s="8" t="s">
        <v>228</v>
      </c>
      <c r="G18" s="14">
        <v>2000000</v>
      </c>
      <c r="H18" s="8">
        <v>0</v>
      </c>
      <c r="I18" s="14">
        <v>250</v>
      </c>
    </row>
    <row r="19" spans="1:11" x14ac:dyDescent="0.25">
      <c r="A19" s="8" t="s">
        <v>222</v>
      </c>
      <c r="B19" s="8">
        <v>82</v>
      </c>
      <c r="C19" s="8">
        <v>36</v>
      </c>
      <c r="D19" s="8" t="s">
        <v>13</v>
      </c>
      <c r="E19" s="14" t="s">
        <v>484</v>
      </c>
      <c r="F19" s="8" t="s">
        <v>228</v>
      </c>
      <c r="G19" s="14">
        <v>2000000</v>
      </c>
      <c r="H19" s="8">
        <v>50</v>
      </c>
      <c r="I19" s="14">
        <v>250</v>
      </c>
    </row>
    <row r="20" spans="1:11" x14ac:dyDescent="0.25">
      <c r="A20" s="8" t="s">
        <v>224</v>
      </c>
      <c r="B20" s="8">
        <v>83</v>
      </c>
      <c r="C20" s="8">
        <v>36</v>
      </c>
      <c r="D20" s="8" t="s">
        <v>13</v>
      </c>
      <c r="E20" s="18" t="s">
        <v>481</v>
      </c>
      <c r="F20" s="8" t="s">
        <v>228</v>
      </c>
      <c r="G20" s="14">
        <v>2000000</v>
      </c>
      <c r="H20" s="8">
        <v>100</v>
      </c>
      <c r="I20" s="14">
        <v>250</v>
      </c>
    </row>
    <row r="21" spans="1:11" x14ac:dyDescent="0.25">
      <c r="A21" s="8" t="s">
        <v>225</v>
      </c>
      <c r="B21" s="8">
        <v>84</v>
      </c>
      <c r="C21" s="8">
        <v>36</v>
      </c>
      <c r="D21" s="8" t="s">
        <v>13</v>
      </c>
      <c r="E21" s="14" t="s">
        <v>482</v>
      </c>
      <c r="F21" s="8" t="s">
        <v>228</v>
      </c>
      <c r="G21" s="14">
        <v>2000000</v>
      </c>
      <c r="H21" s="8">
        <v>150</v>
      </c>
      <c r="I21" s="14">
        <v>250</v>
      </c>
    </row>
    <row r="22" spans="1:11" x14ac:dyDescent="0.25">
      <c r="A22" s="8" t="s">
        <v>226</v>
      </c>
      <c r="B22" s="8">
        <v>85</v>
      </c>
      <c r="C22" s="8">
        <v>36</v>
      </c>
      <c r="D22" s="8" t="s">
        <v>13</v>
      </c>
      <c r="E22" s="14" t="s">
        <v>480</v>
      </c>
      <c r="F22" s="8" t="s">
        <v>228</v>
      </c>
      <c r="G22" s="14">
        <v>2000000</v>
      </c>
      <c r="H22" s="8">
        <v>200</v>
      </c>
      <c r="I22" s="14">
        <v>250</v>
      </c>
    </row>
    <row r="23" spans="1:11" x14ac:dyDescent="0.25">
      <c r="A23" s="8" t="s">
        <v>227</v>
      </c>
      <c r="B23" s="8">
        <v>86</v>
      </c>
      <c r="C23" s="8">
        <v>36</v>
      </c>
      <c r="D23" s="8" t="s">
        <v>13</v>
      </c>
      <c r="E23" s="14" t="s">
        <v>485</v>
      </c>
      <c r="F23" s="8" t="s">
        <v>228</v>
      </c>
      <c r="G23" s="14">
        <v>2000000</v>
      </c>
      <c r="H23" s="8">
        <v>250</v>
      </c>
      <c r="I23" s="14">
        <v>250</v>
      </c>
    </row>
    <row r="24" spans="1:11" x14ac:dyDescent="0.25">
      <c r="A24" s="8" t="s">
        <v>238</v>
      </c>
      <c r="B24" s="8">
        <v>95</v>
      </c>
      <c r="C24" s="8" t="s">
        <v>32</v>
      </c>
      <c r="D24" s="8" t="s">
        <v>7</v>
      </c>
      <c r="E24" s="2" t="s">
        <v>239</v>
      </c>
      <c r="F24" s="8" t="s">
        <v>287</v>
      </c>
      <c r="G24" s="14">
        <v>1000</v>
      </c>
      <c r="H24" s="8">
        <v>250</v>
      </c>
      <c r="I24" s="14">
        <v>0</v>
      </c>
    </row>
    <row r="25" spans="1:11" x14ac:dyDescent="0.25">
      <c r="A25" s="8" t="s">
        <v>292</v>
      </c>
      <c r="B25" s="8">
        <v>109</v>
      </c>
      <c r="C25" s="8">
        <v>6</v>
      </c>
      <c r="D25" s="8" t="s">
        <v>7</v>
      </c>
      <c r="E25" s="8" t="s">
        <v>293</v>
      </c>
      <c r="F25" s="8" t="s">
        <v>300</v>
      </c>
      <c r="G25" s="14">
        <v>3000</v>
      </c>
      <c r="H25" s="8">
        <v>100</v>
      </c>
      <c r="I25" s="14">
        <v>100</v>
      </c>
    </row>
    <row r="26" spans="1:11" x14ac:dyDescent="0.25">
      <c r="A26" s="8" t="s">
        <v>294</v>
      </c>
      <c r="B26" s="8">
        <v>110</v>
      </c>
      <c r="C26" s="8">
        <v>95</v>
      </c>
      <c r="D26" s="8" t="s">
        <v>216</v>
      </c>
      <c r="E26" s="8" t="s">
        <v>295</v>
      </c>
      <c r="F26" s="8" t="s">
        <v>301</v>
      </c>
      <c r="G26" s="14">
        <v>1500</v>
      </c>
      <c r="H26" s="8">
        <v>250</v>
      </c>
      <c r="I26" s="14">
        <v>50</v>
      </c>
    </row>
    <row r="27" spans="1:11" x14ac:dyDescent="0.25">
      <c r="A27" s="8" t="s">
        <v>307</v>
      </c>
      <c r="B27" s="8">
        <v>114</v>
      </c>
      <c r="C27" s="8">
        <v>95</v>
      </c>
      <c r="D27" s="8" t="s">
        <v>7</v>
      </c>
      <c r="E27" s="8" t="s">
        <v>308</v>
      </c>
      <c r="F27" s="8" t="s">
        <v>309</v>
      </c>
      <c r="G27" s="14">
        <v>1250</v>
      </c>
      <c r="H27" s="8">
        <v>300</v>
      </c>
      <c r="I27" s="14">
        <v>0</v>
      </c>
    </row>
    <row r="28" spans="1:11" x14ac:dyDescent="0.25">
      <c r="A28" s="6" t="s">
        <v>310</v>
      </c>
      <c r="B28" s="6">
        <v>115</v>
      </c>
      <c r="C28" s="6">
        <v>44</v>
      </c>
      <c r="D28" s="6" t="s">
        <v>7</v>
      </c>
      <c r="E28" s="6" t="s">
        <v>311</v>
      </c>
      <c r="F28" s="6" t="s">
        <v>312</v>
      </c>
      <c r="G28" s="10">
        <v>8000</v>
      </c>
      <c r="H28" s="6">
        <v>150</v>
      </c>
      <c r="I28" s="10">
        <v>200</v>
      </c>
    </row>
    <row r="29" spans="1:11" x14ac:dyDescent="0.25">
      <c r="A29" s="6" t="s">
        <v>313</v>
      </c>
      <c r="B29" s="6">
        <v>116</v>
      </c>
      <c r="C29" s="6">
        <v>115</v>
      </c>
      <c r="D29" s="6" t="s">
        <v>7</v>
      </c>
      <c r="E29" s="6" t="s">
        <v>314</v>
      </c>
      <c r="F29" s="6" t="s">
        <v>315</v>
      </c>
      <c r="G29" s="10">
        <v>4000</v>
      </c>
      <c r="H29" s="6">
        <v>200</v>
      </c>
      <c r="I29" s="10">
        <v>200</v>
      </c>
    </row>
    <row r="30" spans="1:11" x14ac:dyDescent="0.25">
      <c r="A30" s="6" t="s">
        <v>446</v>
      </c>
      <c r="B30" s="6">
        <v>162</v>
      </c>
      <c r="C30" s="6">
        <v>116</v>
      </c>
      <c r="D30" s="6" t="s">
        <v>7</v>
      </c>
      <c r="E30" s="6" t="s">
        <v>447</v>
      </c>
      <c r="F30" s="6"/>
      <c r="G30" s="10">
        <v>4000</v>
      </c>
      <c r="H30" s="6">
        <v>250</v>
      </c>
      <c r="I30" s="10">
        <v>200</v>
      </c>
    </row>
    <row r="31" spans="1:11" x14ac:dyDescent="0.25">
      <c r="A31" s="8" t="s">
        <v>452</v>
      </c>
      <c r="B31" s="8">
        <v>163</v>
      </c>
      <c r="C31" s="8">
        <v>36</v>
      </c>
      <c r="D31" s="8" t="s">
        <v>13</v>
      </c>
      <c r="E31" s="8" t="s">
        <v>453</v>
      </c>
      <c r="F31" s="8" t="s">
        <v>228</v>
      </c>
      <c r="G31" s="14">
        <v>200000</v>
      </c>
      <c r="H31" s="8">
        <v>300</v>
      </c>
      <c r="I31" s="14">
        <v>250</v>
      </c>
    </row>
    <row r="32" spans="1:11" x14ac:dyDescent="0.25">
      <c r="A32" s="37" t="s">
        <v>454</v>
      </c>
      <c r="B32" s="37">
        <v>164</v>
      </c>
      <c r="C32" s="37">
        <v>5</v>
      </c>
      <c r="D32" s="37" t="s">
        <v>7</v>
      </c>
      <c r="E32" s="37" t="s">
        <v>455</v>
      </c>
      <c r="F32" s="37"/>
      <c r="G32" s="38">
        <v>1000</v>
      </c>
      <c r="H32" s="37">
        <v>200</v>
      </c>
      <c r="I32" s="38">
        <v>0</v>
      </c>
    </row>
    <row r="33" spans="1:9" x14ac:dyDescent="0.25">
      <c r="A33" s="8" t="s">
        <v>477</v>
      </c>
      <c r="B33" s="8">
        <v>173</v>
      </c>
      <c r="C33" s="8">
        <v>95</v>
      </c>
      <c r="D33" s="8" t="s">
        <v>7</v>
      </c>
      <c r="E33" s="8" t="s">
        <v>479</v>
      </c>
      <c r="F33" s="8" t="s">
        <v>478</v>
      </c>
      <c r="G33" s="14">
        <v>1000</v>
      </c>
      <c r="H33" s="8">
        <v>300</v>
      </c>
      <c r="I33" s="14">
        <v>50</v>
      </c>
    </row>
    <row r="34" spans="1:9" x14ac:dyDescent="0.25">
      <c r="A34" s="7" t="s">
        <v>486</v>
      </c>
      <c r="B34" s="7">
        <v>174</v>
      </c>
      <c r="C34" s="7">
        <v>173</v>
      </c>
      <c r="D34" s="7" t="s">
        <v>7</v>
      </c>
      <c r="E34" s="7" t="s">
        <v>487</v>
      </c>
      <c r="F34" s="7" t="s">
        <v>488</v>
      </c>
      <c r="G34" s="7">
        <v>1500</v>
      </c>
      <c r="H34" s="7">
        <v>300</v>
      </c>
      <c r="I34" s="7">
        <v>100</v>
      </c>
    </row>
  </sheetData>
  <sortState xmlns:xlrd2="http://schemas.microsoft.com/office/spreadsheetml/2017/richdata2" ref="A2:I23">
    <sortCondition ref="B2:B23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6A25-4A16-4FF9-93CB-168EC0543D4A}">
  <sheetPr>
    <tabColor rgb="FFC00000"/>
  </sheetPr>
  <dimension ref="A1:I15"/>
  <sheetViews>
    <sheetView zoomScaleNormal="100" workbookViewId="0">
      <selection activeCell="G15" sqref="G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463</v>
      </c>
      <c r="B2" s="2">
        <v>165</v>
      </c>
      <c r="C2" s="2">
        <v>164</v>
      </c>
      <c r="D2" s="2" t="s">
        <v>7</v>
      </c>
      <c r="E2" s="2" t="s">
        <v>464</v>
      </c>
      <c r="F2" s="8"/>
      <c r="G2" s="18">
        <v>1500</v>
      </c>
      <c r="H2" s="2">
        <v>90</v>
      </c>
      <c r="I2" s="2">
        <v>75</v>
      </c>
    </row>
    <row r="3" spans="1:9" x14ac:dyDescent="0.25">
      <c r="A3" s="2" t="s">
        <v>462</v>
      </c>
      <c r="B3" s="2">
        <v>166</v>
      </c>
      <c r="C3" s="2">
        <v>164</v>
      </c>
      <c r="D3" s="2" t="s">
        <v>7</v>
      </c>
      <c r="E3" s="2" t="s">
        <v>465</v>
      </c>
      <c r="F3" s="8"/>
      <c r="G3" s="18">
        <v>1500</v>
      </c>
      <c r="H3" s="2">
        <v>60</v>
      </c>
      <c r="I3" s="2">
        <v>75</v>
      </c>
    </row>
    <row r="4" spans="1:9" x14ac:dyDescent="0.25">
      <c r="A4" s="8" t="s">
        <v>457</v>
      </c>
      <c r="B4" s="2">
        <v>167</v>
      </c>
      <c r="C4" s="2">
        <v>164</v>
      </c>
      <c r="D4" s="2" t="s">
        <v>13</v>
      </c>
      <c r="E4" s="2" t="s">
        <v>468</v>
      </c>
      <c r="F4" s="8"/>
      <c r="G4" s="18">
        <v>1500</v>
      </c>
      <c r="H4" s="2">
        <v>50</v>
      </c>
      <c r="I4" s="8">
        <v>25</v>
      </c>
    </row>
    <row r="5" spans="1:9" x14ac:dyDescent="0.25">
      <c r="A5" s="8" t="s">
        <v>458</v>
      </c>
      <c r="B5" s="2">
        <v>168</v>
      </c>
      <c r="C5" s="2">
        <v>164</v>
      </c>
      <c r="D5" s="2" t="s">
        <v>13</v>
      </c>
      <c r="E5" s="8" t="s">
        <v>469</v>
      </c>
      <c r="F5" s="8"/>
      <c r="G5" s="18">
        <v>1500</v>
      </c>
      <c r="H5" s="2">
        <v>100</v>
      </c>
      <c r="I5" s="8">
        <v>125</v>
      </c>
    </row>
    <row r="6" spans="1:9" x14ac:dyDescent="0.25">
      <c r="A6" s="8" t="s">
        <v>459</v>
      </c>
      <c r="B6" s="2">
        <v>169</v>
      </c>
      <c r="C6" s="2">
        <v>164</v>
      </c>
      <c r="D6" s="2" t="s">
        <v>13</v>
      </c>
      <c r="E6" s="8" t="s">
        <v>470</v>
      </c>
      <c r="F6" s="8"/>
      <c r="G6" s="18">
        <v>1500</v>
      </c>
      <c r="H6" s="8">
        <v>50</v>
      </c>
      <c r="I6" s="8">
        <v>125</v>
      </c>
    </row>
    <row r="7" spans="1:9" x14ac:dyDescent="0.25">
      <c r="A7" s="8" t="s">
        <v>460</v>
      </c>
      <c r="B7" s="2">
        <v>170</v>
      </c>
      <c r="C7" s="2">
        <v>164</v>
      </c>
      <c r="D7" s="2" t="s">
        <v>13</v>
      </c>
      <c r="E7" s="2" t="s">
        <v>466</v>
      </c>
      <c r="F7" s="8"/>
      <c r="G7" s="18">
        <v>1500</v>
      </c>
      <c r="H7" s="8">
        <v>100</v>
      </c>
      <c r="I7" s="8">
        <v>25</v>
      </c>
    </row>
    <row r="8" spans="1:9" x14ac:dyDescent="0.25">
      <c r="A8" s="8" t="s">
        <v>456</v>
      </c>
      <c r="B8" s="2">
        <v>171</v>
      </c>
      <c r="C8" s="2">
        <v>164</v>
      </c>
      <c r="D8" s="2" t="s">
        <v>13</v>
      </c>
      <c r="E8" s="2" t="s">
        <v>467</v>
      </c>
      <c r="F8" s="8"/>
      <c r="G8" s="18">
        <v>1500</v>
      </c>
      <c r="H8" s="8">
        <v>25</v>
      </c>
      <c r="I8" s="8">
        <v>75</v>
      </c>
    </row>
    <row r="9" spans="1:9" x14ac:dyDescent="0.25">
      <c r="A9" s="16" t="s">
        <v>461</v>
      </c>
      <c r="B9" s="7">
        <v>172</v>
      </c>
      <c r="C9" s="7">
        <v>164</v>
      </c>
      <c r="D9" s="7" t="s">
        <v>13</v>
      </c>
      <c r="E9" s="16" t="s">
        <v>471</v>
      </c>
      <c r="F9" s="16"/>
      <c r="G9" s="27">
        <v>1500</v>
      </c>
      <c r="H9" s="16">
        <v>125</v>
      </c>
      <c r="I9" s="16">
        <v>75</v>
      </c>
    </row>
    <row r="10" spans="1:9" x14ac:dyDescent="0.25">
      <c r="B10" s="2"/>
      <c r="C10" s="8"/>
      <c r="D10" s="8"/>
      <c r="E10" s="2"/>
      <c r="F10" s="8"/>
      <c r="G10" s="18"/>
      <c r="H10" s="2"/>
      <c r="I10" s="2"/>
    </row>
    <row r="11" spans="1:9" x14ac:dyDescent="0.25">
      <c r="A11" s="2"/>
      <c r="B11" s="2"/>
      <c r="C11" s="8"/>
      <c r="D11" s="8"/>
      <c r="E11" s="2"/>
      <c r="F11" s="8"/>
      <c r="G11" s="18"/>
      <c r="H11" s="2"/>
      <c r="I11" s="2"/>
    </row>
    <row r="12" spans="1:9" x14ac:dyDescent="0.25">
      <c r="A12" s="2"/>
      <c r="B12" s="2"/>
      <c r="C12" s="8"/>
      <c r="D12" s="8"/>
      <c r="E12" s="2"/>
      <c r="F12" s="8"/>
      <c r="G12" s="18"/>
      <c r="H12" s="2"/>
      <c r="I12" s="8"/>
    </row>
    <row r="13" spans="1:9" x14ac:dyDescent="0.25">
      <c r="A13" s="2"/>
      <c r="B13" s="2"/>
      <c r="C13" s="2"/>
      <c r="D13" s="8"/>
      <c r="E13" s="8"/>
      <c r="F13" s="8"/>
      <c r="G13" s="9"/>
      <c r="H13" s="2"/>
      <c r="I13" s="2"/>
    </row>
    <row r="14" spans="1:9" x14ac:dyDescent="0.25">
      <c r="A14" s="8"/>
      <c r="B14" s="8"/>
      <c r="C14" s="8"/>
      <c r="D14" s="8"/>
      <c r="E14" s="8"/>
      <c r="F14" s="8"/>
      <c r="G14" s="9"/>
      <c r="H14" s="8"/>
      <c r="I14" s="8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5324-C9DA-4EDD-9405-FE619AD58426}">
  <sheetPr>
    <tabColor theme="7" tint="0.79998168889431442"/>
  </sheetPr>
  <dimension ref="A1:K17"/>
  <sheetViews>
    <sheetView tabSelected="1" zoomScaleNormal="100" workbookViewId="0">
      <selection activeCell="G15" sqref="G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47</v>
      </c>
      <c r="B2">
        <v>10</v>
      </c>
      <c r="C2">
        <v>3</v>
      </c>
      <c r="D2" t="s">
        <v>48</v>
      </c>
      <c r="E2" t="s">
        <v>49</v>
      </c>
      <c r="F2" t="s">
        <v>46</v>
      </c>
      <c r="G2" s="18">
        <f>( 1.5 *11000)/2</f>
        <v>8250</v>
      </c>
      <c r="H2">
        <v>0</v>
      </c>
      <c r="I2">
        <v>0</v>
      </c>
    </row>
    <row r="3" spans="1:9" x14ac:dyDescent="0.25">
      <c r="A3" t="s">
        <v>50</v>
      </c>
      <c r="B3">
        <v>11</v>
      </c>
      <c r="C3">
        <v>10</v>
      </c>
      <c r="D3" t="s">
        <v>13</v>
      </c>
      <c r="E3" t="s">
        <v>51</v>
      </c>
      <c r="F3" t="s">
        <v>52</v>
      </c>
      <c r="G3" s="18">
        <f>( 1.5 *16000)/2</f>
        <v>12000</v>
      </c>
      <c r="H3">
        <v>50</v>
      </c>
      <c r="I3">
        <v>0</v>
      </c>
    </row>
    <row r="4" spans="1:9" x14ac:dyDescent="0.25">
      <c r="A4" t="s">
        <v>53</v>
      </c>
      <c r="B4">
        <v>12</v>
      </c>
      <c r="C4">
        <v>11</v>
      </c>
      <c r="D4" t="s">
        <v>13</v>
      </c>
      <c r="E4" t="s">
        <v>54</v>
      </c>
      <c r="F4" t="s">
        <v>55</v>
      </c>
      <c r="G4" s="18">
        <f>( 1.5 *30000)/2</f>
        <v>22500</v>
      </c>
      <c r="H4">
        <v>50</v>
      </c>
      <c r="I4">
        <v>50</v>
      </c>
    </row>
    <row r="5" spans="1:9" x14ac:dyDescent="0.25">
      <c r="A5" t="s">
        <v>56</v>
      </c>
      <c r="B5">
        <v>13</v>
      </c>
      <c r="C5">
        <v>11</v>
      </c>
      <c r="D5" t="s">
        <v>7</v>
      </c>
      <c r="E5" t="s">
        <v>57</v>
      </c>
      <c r="F5" t="s">
        <v>32</v>
      </c>
      <c r="G5" s="18">
        <f>( 1.5 *28000)/2</f>
        <v>21000</v>
      </c>
      <c r="H5">
        <v>100</v>
      </c>
      <c r="I5">
        <v>0</v>
      </c>
    </row>
    <row r="6" spans="1:9" x14ac:dyDescent="0.25">
      <c r="A6" t="s">
        <v>58</v>
      </c>
      <c r="B6">
        <v>14</v>
      </c>
      <c r="C6">
        <v>13</v>
      </c>
      <c r="D6" t="s">
        <v>48</v>
      </c>
      <c r="E6" t="s">
        <v>299</v>
      </c>
      <c r="F6" t="s">
        <v>32</v>
      </c>
      <c r="G6" s="18">
        <f>( 1.5 *37500)/2</f>
        <v>28125</v>
      </c>
      <c r="H6">
        <v>150</v>
      </c>
      <c r="I6">
        <v>0</v>
      </c>
    </row>
    <row r="7" spans="1:9" x14ac:dyDescent="0.25">
      <c r="A7" s="11" t="s">
        <v>59</v>
      </c>
      <c r="B7" s="11">
        <v>15</v>
      </c>
      <c r="C7" s="11">
        <v>14</v>
      </c>
      <c r="D7" s="11" t="s">
        <v>18</v>
      </c>
      <c r="E7" s="11" t="s">
        <v>60</v>
      </c>
      <c r="F7" s="11" t="s">
        <v>303</v>
      </c>
      <c r="G7" s="26">
        <f>( 1.5 *45000)/2</f>
        <v>33750</v>
      </c>
      <c r="H7" s="11">
        <v>200</v>
      </c>
      <c r="I7" s="11">
        <v>0</v>
      </c>
    </row>
    <row r="8" spans="1:9" x14ac:dyDescent="0.25">
      <c r="A8" s="2" t="s">
        <v>129</v>
      </c>
      <c r="B8" s="2">
        <v>45</v>
      </c>
      <c r="C8" s="2">
        <v>12</v>
      </c>
      <c r="D8" s="2" t="s">
        <v>48</v>
      </c>
      <c r="E8" s="2" t="s">
        <v>130</v>
      </c>
      <c r="F8" s="2" t="s">
        <v>131</v>
      </c>
      <c r="G8" s="18">
        <f>( 1.5 *35000)/2</f>
        <v>26250</v>
      </c>
      <c r="H8" s="2">
        <v>50</v>
      </c>
      <c r="I8" s="2">
        <v>100</v>
      </c>
    </row>
    <row r="9" spans="1:9" x14ac:dyDescent="0.25">
      <c r="A9" s="2" t="s">
        <v>132</v>
      </c>
      <c r="B9" s="2">
        <v>46</v>
      </c>
      <c r="C9" s="2">
        <v>45</v>
      </c>
      <c r="D9" s="2" t="s">
        <v>13</v>
      </c>
      <c r="E9" s="2" t="s">
        <v>133</v>
      </c>
      <c r="F9" s="2" t="s">
        <v>203</v>
      </c>
      <c r="G9" s="18">
        <f>( 1.5 *37500)/2</f>
        <v>28125</v>
      </c>
      <c r="H9" s="2">
        <v>100</v>
      </c>
      <c r="I9" s="2">
        <v>100</v>
      </c>
    </row>
    <row r="10" spans="1:9" x14ac:dyDescent="0.25">
      <c r="A10" s="8" t="s">
        <v>297</v>
      </c>
      <c r="B10" s="8">
        <v>111</v>
      </c>
      <c r="C10" s="14">
        <v>13</v>
      </c>
      <c r="D10" s="8" t="s">
        <v>216</v>
      </c>
      <c r="E10" s="8" t="s">
        <v>298</v>
      </c>
      <c r="F10" s="8" t="s">
        <v>296</v>
      </c>
      <c r="G10" s="9">
        <v>30000</v>
      </c>
      <c r="H10" s="14">
        <v>100</v>
      </c>
      <c r="I10" s="8">
        <v>50</v>
      </c>
    </row>
    <row r="11" spans="1:9" x14ac:dyDescent="0.25">
      <c r="A11" s="8" t="s">
        <v>522</v>
      </c>
      <c r="B11" s="8">
        <v>184</v>
      </c>
      <c r="C11" s="8">
        <v>14</v>
      </c>
      <c r="D11" s="8" t="s">
        <v>7</v>
      </c>
      <c r="E11" s="8" t="s">
        <v>523</v>
      </c>
      <c r="F11" s="8" t="s">
        <v>441</v>
      </c>
      <c r="G11" s="2">
        <v>30000</v>
      </c>
      <c r="H11" s="8">
        <v>150</v>
      </c>
      <c r="I11" s="8">
        <v>50</v>
      </c>
    </row>
    <row r="12" spans="1:9" x14ac:dyDescent="0.25">
      <c r="A12" s="8" t="s">
        <v>524</v>
      </c>
      <c r="B12" s="8">
        <v>185</v>
      </c>
      <c r="C12" s="8">
        <v>184</v>
      </c>
      <c r="D12" s="8" t="s">
        <v>7</v>
      </c>
      <c r="E12" s="8" t="s">
        <v>527</v>
      </c>
      <c r="F12" s="8" t="s">
        <v>525</v>
      </c>
      <c r="G12" s="2">
        <v>30500</v>
      </c>
      <c r="H12" s="8">
        <v>150</v>
      </c>
      <c r="I12" s="8">
        <v>100</v>
      </c>
    </row>
    <row r="13" spans="1:9" x14ac:dyDescent="0.25">
      <c r="A13" s="16" t="s">
        <v>529</v>
      </c>
      <c r="B13" s="16">
        <v>186</v>
      </c>
      <c r="C13" s="16">
        <v>184</v>
      </c>
      <c r="D13" s="16" t="s">
        <v>7</v>
      </c>
      <c r="E13" s="16" t="s">
        <v>526</v>
      </c>
      <c r="F13" s="16" t="s">
        <v>528</v>
      </c>
      <c r="G13" s="19">
        <v>25000</v>
      </c>
      <c r="H13" s="16">
        <v>200</v>
      </c>
      <c r="I13" s="16">
        <v>50</v>
      </c>
    </row>
    <row r="17" spans="11:11" x14ac:dyDescent="0.25">
      <c r="K17" t="s">
        <v>319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869D-BB98-446E-A391-D8AB9A1D34DF}">
  <sheetPr>
    <tabColor theme="5" tint="0.79998168889431442"/>
  </sheetPr>
  <dimension ref="A1:K19"/>
  <sheetViews>
    <sheetView zoomScaleNormal="100" workbookViewId="0">
      <selection activeCell="E19" sqref="E19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61</v>
      </c>
      <c r="B2">
        <v>16</v>
      </c>
      <c r="C2">
        <v>15</v>
      </c>
      <c r="D2" t="s">
        <v>13</v>
      </c>
      <c r="E2" t="s">
        <v>62</v>
      </c>
      <c r="F2" t="s">
        <v>63</v>
      </c>
      <c r="G2" s="18">
        <v>26000</v>
      </c>
      <c r="H2">
        <v>0</v>
      </c>
      <c r="I2">
        <v>0</v>
      </c>
    </row>
    <row r="3" spans="1:9" x14ac:dyDescent="0.25">
      <c r="A3" t="s">
        <v>66</v>
      </c>
      <c r="B3">
        <v>21</v>
      </c>
      <c r="C3">
        <v>15</v>
      </c>
      <c r="D3" t="s">
        <v>48</v>
      </c>
      <c r="E3" t="s">
        <v>86</v>
      </c>
      <c r="F3" t="s">
        <v>68</v>
      </c>
      <c r="G3" s="18">
        <v>25000</v>
      </c>
      <c r="H3">
        <v>0</v>
      </c>
      <c r="I3">
        <v>100</v>
      </c>
    </row>
    <row r="4" spans="1:9" x14ac:dyDescent="0.25">
      <c r="A4" t="s">
        <v>67</v>
      </c>
      <c r="B4">
        <v>22</v>
      </c>
      <c r="C4">
        <v>21</v>
      </c>
      <c r="D4" t="s">
        <v>48</v>
      </c>
      <c r="E4" t="s">
        <v>87</v>
      </c>
      <c r="F4" t="s">
        <v>69</v>
      </c>
      <c r="G4" s="18">
        <v>31250</v>
      </c>
      <c r="H4">
        <v>50</v>
      </c>
      <c r="I4">
        <v>100</v>
      </c>
    </row>
    <row r="5" spans="1:9" x14ac:dyDescent="0.25">
      <c r="A5" t="s">
        <v>85</v>
      </c>
      <c r="B5">
        <v>23</v>
      </c>
      <c r="C5">
        <v>22</v>
      </c>
      <c r="D5" t="s">
        <v>48</v>
      </c>
      <c r="E5" t="s">
        <v>88</v>
      </c>
      <c r="F5" t="s">
        <v>70</v>
      </c>
      <c r="G5" s="18">
        <v>37500</v>
      </c>
      <c r="H5">
        <v>100</v>
      </c>
      <c r="I5">
        <v>100</v>
      </c>
    </row>
    <row r="6" spans="1:9" x14ac:dyDescent="0.25">
      <c r="A6" t="s">
        <v>89</v>
      </c>
      <c r="B6">
        <v>29</v>
      </c>
      <c r="C6">
        <v>16</v>
      </c>
      <c r="D6" t="s">
        <v>13</v>
      </c>
      <c r="E6" t="s">
        <v>91</v>
      </c>
      <c r="F6" t="s">
        <v>90</v>
      </c>
      <c r="G6" s="18">
        <v>32500</v>
      </c>
      <c r="H6">
        <v>50</v>
      </c>
      <c r="I6">
        <v>0</v>
      </c>
    </row>
    <row r="7" spans="1:9" x14ac:dyDescent="0.25">
      <c r="A7" t="s">
        <v>110</v>
      </c>
      <c r="B7">
        <v>30</v>
      </c>
      <c r="C7">
        <v>29</v>
      </c>
      <c r="D7" t="s">
        <v>48</v>
      </c>
      <c r="E7" t="s">
        <v>92</v>
      </c>
      <c r="F7" t="s">
        <v>93</v>
      </c>
      <c r="G7" s="18">
        <v>37500</v>
      </c>
      <c r="H7">
        <v>100</v>
      </c>
      <c r="I7">
        <v>0</v>
      </c>
    </row>
    <row r="8" spans="1:9" x14ac:dyDescent="0.25">
      <c r="A8" t="s">
        <v>94</v>
      </c>
      <c r="B8">
        <v>31</v>
      </c>
      <c r="C8">
        <v>30</v>
      </c>
      <c r="D8" t="s">
        <v>7</v>
      </c>
      <c r="E8" t="s">
        <v>107</v>
      </c>
      <c r="F8" t="s">
        <v>278</v>
      </c>
      <c r="G8" s="18">
        <v>43750</v>
      </c>
      <c r="H8">
        <v>150</v>
      </c>
      <c r="I8">
        <v>0</v>
      </c>
    </row>
    <row r="9" spans="1:9" x14ac:dyDescent="0.25">
      <c r="A9" t="s">
        <v>95</v>
      </c>
      <c r="B9">
        <v>32</v>
      </c>
      <c r="C9">
        <v>31</v>
      </c>
      <c r="D9" t="s">
        <v>13</v>
      </c>
      <c r="E9" t="s">
        <v>108</v>
      </c>
      <c r="F9" t="s">
        <v>112</v>
      </c>
      <c r="G9" s="18">
        <v>75000</v>
      </c>
      <c r="H9">
        <v>200</v>
      </c>
      <c r="I9">
        <v>0</v>
      </c>
    </row>
    <row r="10" spans="1:9" x14ac:dyDescent="0.25">
      <c r="A10" t="s">
        <v>111</v>
      </c>
      <c r="B10">
        <v>33</v>
      </c>
      <c r="C10" t="s">
        <v>109</v>
      </c>
      <c r="D10" t="s">
        <v>48</v>
      </c>
      <c r="E10" t="s">
        <v>96</v>
      </c>
      <c r="F10" t="s">
        <v>97</v>
      </c>
      <c r="G10" s="18">
        <v>46250</v>
      </c>
      <c r="H10">
        <v>200</v>
      </c>
      <c r="I10">
        <v>100</v>
      </c>
    </row>
    <row r="11" spans="1:9" x14ac:dyDescent="0.25">
      <c r="A11" s="12" t="s">
        <v>98</v>
      </c>
      <c r="B11" s="12">
        <v>34</v>
      </c>
      <c r="C11" s="12">
        <v>32</v>
      </c>
      <c r="D11" s="12" t="s">
        <v>7</v>
      </c>
      <c r="E11" s="12" t="s">
        <v>99</v>
      </c>
      <c r="F11" s="12" t="s">
        <v>304</v>
      </c>
      <c r="G11" s="28">
        <v>50000</v>
      </c>
      <c r="H11" s="12">
        <v>250</v>
      </c>
      <c r="I11" s="12">
        <v>0</v>
      </c>
    </row>
    <row r="12" spans="1:9" x14ac:dyDescent="0.25">
      <c r="A12" s="2" t="s">
        <v>210</v>
      </c>
      <c r="B12" s="2">
        <v>48</v>
      </c>
      <c r="C12" s="9">
        <v>36</v>
      </c>
      <c r="D12" s="2" t="s">
        <v>13</v>
      </c>
      <c r="E12" s="2" t="s">
        <v>209</v>
      </c>
      <c r="F12" s="2" t="s">
        <v>134</v>
      </c>
      <c r="G12" s="18">
        <f>( 3 * 35000)/2</f>
        <v>52500</v>
      </c>
      <c r="H12" s="2">
        <v>0</v>
      </c>
      <c r="I12" s="2">
        <v>150</v>
      </c>
    </row>
    <row r="13" spans="1:9" x14ac:dyDescent="0.25">
      <c r="A13" s="2" t="s">
        <v>148</v>
      </c>
      <c r="B13" s="2">
        <v>49</v>
      </c>
      <c r="C13" s="9">
        <v>36</v>
      </c>
      <c r="D13" s="2" t="s">
        <v>13</v>
      </c>
      <c r="E13" s="2" t="s">
        <v>138</v>
      </c>
      <c r="F13" s="2" t="s">
        <v>143</v>
      </c>
      <c r="G13" s="18">
        <f>( 3 * 25000)/2</f>
        <v>37500</v>
      </c>
      <c r="H13" s="2">
        <v>50</v>
      </c>
      <c r="I13" s="2">
        <v>150</v>
      </c>
    </row>
    <row r="14" spans="1:9" x14ac:dyDescent="0.25">
      <c r="A14" s="2" t="s">
        <v>204</v>
      </c>
      <c r="B14" s="2">
        <v>50</v>
      </c>
      <c r="C14" s="9">
        <v>36</v>
      </c>
      <c r="D14" s="2" t="s">
        <v>13</v>
      </c>
      <c r="E14" s="2" t="s">
        <v>140</v>
      </c>
      <c r="F14" s="2" t="s">
        <v>134</v>
      </c>
      <c r="G14" s="18">
        <f>( 3 * 30000)/2</f>
        <v>45000</v>
      </c>
      <c r="H14" s="2">
        <v>100</v>
      </c>
      <c r="I14" s="2">
        <v>150</v>
      </c>
    </row>
    <row r="15" spans="1:9" x14ac:dyDescent="0.25">
      <c r="A15" s="2" t="s">
        <v>206</v>
      </c>
      <c r="B15" s="2">
        <v>51</v>
      </c>
      <c r="C15" s="9">
        <v>36</v>
      </c>
      <c r="D15" s="2" t="s">
        <v>13</v>
      </c>
      <c r="E15" s="2" t="s">
        <v>139</v>
      </c>
      <c r="F15" s="2" t="s">
        <v>134</v>
      </c>
      <c r="G15" s="18">
        <f>( 3 * 32500)/2</f>
        <v>48750</v>
      </c>
      <c r="H15" s="2">
        <v>150</v>
      </c>
      <c r="I15" s="2">
        <v>150</v>
      </c>
    </row>
    <row r="16" spans="1:9" x14ac:dyDescent="0.25">
      <c r="A16" s="2" t="s">
        <v>205</v>
      </c>
      <c r="B16" s="2">
        <v>52</v>
      </c>
      <c r="C16" s="9">
        <v>36</v>
      </c>
      <c r="D16" s="2" t="s">
        <v>13</v>
      </c>
      <c r="E16" s="2" t="s">
        <v>142</v>
      </c>
      <c r="F16" s="2" t="s">
        <v>143</v>
      </c>
      <c r="G16" s="18">
        <f>( 3 * 35000)/2</f>
        <v>52500</v>
      </c>
      <c r="H16" s="2">
        <v>200</v>
      </c>
      <c r="I16" s="2">
        <v>150</v>
      </c>
    </row>
    <row r="17" spans="1:11" x14ac:dyDescent="0.25">
      <c r="A17" s="2" t="s">
        <v>161</v>
      </c>
      <c r="B17" s="2">
        <v>53</v>
      </c>
      <c r="C17" s="9">
        <v>36</v>
      </c>
      <c r="D17" s="2" t="s">
        <v>13</v>
      </c>
      <c r="E17" s="2" t="s">
        <v>141</v>
      </c>
      <c r="F17" s="2" t="s">
        <v>134</v>
      </c>
      <c r="G17" s="18">
        <f>( 3 * 30000)/2</f>
        <v>45000</v>
      </c>
      <c r="H17" s="2">
        <v>250</v>
      </c>
      <c r="I17" s="2">
        <v>150</v>
      </c>
      <c r="K17" t="s">
        <v>320</v>
      </c>
    </row>
    <row r="18" spans="1:11" x14ac:dyDescent="0.25">
      <c r="A18" s="2" t="s">
        <v>136</v>
      </c>
      <c r="B18" s="2">
        <v>54</v>
      </c>
      <c r="C18" s="9">
        <v>36</v>
      </c>
      <c r="D18" s="2" t="s">
        <v>13</v>
      </c>
      <c r="E18" s="2" t="s">
        <v>145</v>
      </c>
      <c r="F18" s="2" t="s">
        <v>144</v>
      </c>
      <c r="G18" s="18">
        <f>( 3 * 35000)/2</f>
        <v>52500</v>
      </c>
      <c r="H18" s="2">
        <v>300</v>
      </c>
      <c r="I18" s="2">
        <v>150</v>
      </c>
    </row>
    <row r="19" spans="1:11" x14ac:dyDescent="0.25">
      <c r="A19" s="7" t="s">
        <v>137</v>
      </c>
      <c r="B19" s="7">
        <v>55</v>
      </c>
      <c r="C19" s="7" t="s">
        <v>146</v>
      </c>
      <c r="D19" s="7" t="s">
        <v>13</v>
      </c>
      <c r="E19" s="7" t="s">
        <v>135</v>
      </c>
      <c r="F19" s="7" t="s">
        <v>147</v>
      </c>
      <c r="G19" s="27">
        <f>( 3 * 100000)/2</f>
        <v>150000</v>
      </c>
      <c r="H19" s="7">
        <v>150</v>
      </c>
      <c r="I19" s="7">
        <v>200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3E5F-7745-47C3-8572-4A5A16110C2F}">
  <sheetPr>
    <tabColor theme="1" tint="0.499984740745262"/>
  </sheetPr>
  <dimension ref="A1:K17"/>
  <sheetViews>
    <sheetView zoomScaleNormal="100" workbookViewId="0">
      <selection activeCell="F12" sqref="F12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8" t="s">
        <v>101</v>
      </c>
      <c r="B2" s="18">
        <v>35</v>
      </c>
      <c r="C2" s="18">
        <v>34</v>
      </c>
      <c r="D2" s="18" t="s">
        <v>18</v>
      </c>
      <c r="E2" s="18" t="s">
        <v>98</v>
      </c>
      <c r="F2" s="18" t="s">
        <v>32</v>
      </c>
      <c r="G2" s="18">
        <v>62500</v>
      </c>
      <c r="H2">
        <v>0</v>
      </c>
      <c r="I2">
        <v>0</v>
      </c>
    </row>
    <row r="3" spans="1:9" x14ac:dyDescent="0.25">
      <c r="A3" s="18" t="s">
        <v>113</v>
      </c>
      <c r="B3" s="18">
        <v>36</v>
      </c>
      <c r="C3" s="18">
        <v>35</v>
      </c>
      <c r="D3" s="18" t="s">
        <v>13</v>
      </c>
      <c r="E3" s="18" t="s">
        <v>100</v>
      </c>
      <c r="F3" s="18" t="s">
        <v>283</v>
      </c>
      <c r="G3" s="18">
        <v>250000</v>
      </c>
      <c r="H3">
        <v>50</v>
      </c>
      <c r="I3">
        <v>0</v>
      </c>
    </row>
    <row r="4" spans="1:9" x14ac:dyDescent="0.25">
      <c r="A4" s="18" t="s">
        <v>114</v>
      </c>
      <c r="B4" s="18">
        <v>37</v>
      </c>
      <c r="C4" s="18">
        <v>36</v>
      </c>
      <c r="D4" s="18" t="s">
        <v>7</v>
      </c>
      <c r="E4" s="18" t="s">
        <v>102</v>
      </c>
      <c r="F4" s="18" t="s">
        <v>115</v>
      </c>
      <c r="G4" s="18">
        <v>67500</v>
      </c>
      <c r="H4">
        <v>100</v>
      </c>
      <c r="I4">
        <v>0</v>
      </c>
    </row>
    <row r="5" spans="1:9" x14ac:dyDescent="0.25">
      <c r="A5" s="18" t="s">
        <v>103</v>
      </c>
      <c r="B5" s="18">
        <v>38</v>
      </c>
      <c r="C5" s="18">
        <v>37</v>
      </c>
      <c r="D5" s="18" t="s">
        <v>7</v>
      </c>
      <c r="E5" s="18" t="s">
        <v>104</v>
      </c>
      <c r="F5" s="18" t="s">
        <v>105</v>
      </c>
      <c r="G5" s="18">
        <v>71250</v>
      </c>
      <c r="H5">
        <v>150</v>
      </c>
      <c r="I5">
        <v>0</v>
      </c>
    </row>
    <row r="6" spans="1:9" x14ac:dyDescent="0.25">
      <c r="A6" s="29" t="s">
        <v>328</v>
      </c>
      <c r="B6" s="29">
        <v>39</v>
      </c>
      <c r="C6" s="29">
        <v>38</v>
      </c>
      <c r="D6" s="29" t="s">
        <v>7</v>
      </c>
      <c r="E6" s="29" t="s">
        <v>327</v>
      </c>
      <c r="F6" s="29" t="s">
        <v>32</v>
      </c>
      <c r="G6" s="30">
        <v>75000</v>
      </c>
      <c r="H6" s="23">
        <v>200</v>
      </c>
      <c r="I6" s="23">
        <v>0</v>
      </c>
    </row>
    <row r="7" spans="1:9" x14ac:dyDescent="0.25">
      <c r="A7" s="9" t="s">
        <v>156</v>
      </c>
      <c r="B7" s="9">
        <v>56</v>
      </c>
      <c r="C7" s="9">
        <v>37</v>
      </c>
      <c r="D7" s="9" t="s">
        <v>13</v>
      </c>
      <c r="E7" s="9" t="s">
        <v>155</v>
      </c>
      <c r="F7" s="9" t="s">
        <v>144</v>
      </c>
      <c r="G7" s="18">
        <v>33750</v>
      </c>
      <c r="H7" s="2">
        <v>100</v>
      </c>
      <c r="I7" s="2">
        <v>50</v>
      </c>
    </row>
    <row r="8" spans="1:9" x14ac:dyDescent="0.25">
      <c r="A8" s="9" t="s">
        <v>208</v>
      </c>
      <c r="B8" s="9">
        <v>57</v>
      </c>
      <c r="C8" s="9">
        <v>56</v>
      </c>
      <c r="D8" s="9" t="s">
        <v>13</v>
      </c>
      <c r="E8" s="9" t="s">
        <v>149</v>
      </c>
      <c r="F8" s="9" t="s">
        <v>144</v>
      </c>
      <c r="G8" s="18">
        <v>37500</v>
      </c>
      <c r="H8" s="2">
        <v>150</v>
      </c>
      <c r="I8" s="2">
        <v>50</v>
      </c>
    </row>
    <row r="9" spans="1:9" x14ac:dyDescent="0.25">
      <c r="A9" s="9" t="s">
        <v>157</v>
      </c>
      <c r="B9" s="9">
        <v>58</v>
      </c>
      <c r="C9" s="9">
        <v>57</v>
      </c>
      <c r="D9" s="9" t="s">
        <v>13</v>
      </c>
      <c r="E9" s="9" t="s">
        <v>150</v>
      </c>
      <c r="F9" s="9" t="s">
        <v>154</v>
      </c>
      <c r="G9" s="18">
        <v>38750</v>
      </c>
      <c r="H9" s="2">
        <v>200</v>
      </c>
      <c r="I9" s="2">
        <v>50</v>
      </c>
    </row>
    <row r="10" spans="1:9" x14ac:dyDescent="0.25">
      <c r="A10" s="9" t="s">
        <v>207</v>
      </c>
      <c r="B10" s="9">
        <v>59</v>
      </c>
      <c r="C10" s="9">
        <v>57</v>
      </c>
      <c r="D10" s="9" t="s">
        <v>13</v>
      </c>
      <c r="E10" s="9" t="s">
        <v>158</v>
      </c>
      <c r="F10" s="9" t="s">
        <v>152</v>
      </c>
      <c r="G10" s="18">
        <v>35000</v>
      </c>
      <c r="H10" s="2">
        <v>200</v>
      </c>
      <c r="I10" s="2">
        <v>100</v>
      </c>
    </row>
    <row r="11" spans="1:9" x14ac:dyDescent="0.25">
      <c r="A11" s="9" t="s">
        <v>160</v>
      </c>
      <c r="B11" s="9">
        <v>60</v>
      </c>
      <c r="C11" s="9">
        <v>57</v>
      </c>
      <c r="D11" s="9" t="s">
        <v>13</v>
      </c>
      <c r="E11" s="9" t="s">
        <v>159</v>
      </c>
      <c r="F11" s="9" t="s">
        <v>153</v>
      </c>
      <c r="G11" s="18">
        <v>50000</v>
      </c>
      <c r="H11" s="2">
        <v>150</v>
      </c>
      <c r="I11" s="2">
        <v>100</v>
      </c>
    </row>
    <row r="12" spans="1:9" x14ac:dyDescent="0.25">
      <c r="A12" s="14" t="s">
        <v>280</v>
      </c>
      <c r="B12" s="14">
        <v>107</v>
      </c>
      <c r="C12" s="14">
        <v>36</v>
      </c>
      <c r="D12" s="14" t="s">
        <v>7</v>
      </c>
      <c r="E12" s="14" t="s">
        <v>281</v>
      </c>
      <c r="F12" s="14" t="s">
        <v>476</v>
      </c>
      <c r="G12" s="18">
        <v>25000</v>
      </c>
      <c r="H12" s="8">
        <v>50</v>
      </c>
      <c r="I12" s="8">
        <v>100</v>
      </c>
    </row>
    <row r="13" spans="1:9" x14ac:dyDescent="0.25">
      <c r="A13" s="19" t="s">
        <v>472</v>
      </c>
      <c r="B13" s="19">
        <v>112</v>
      </c>
      <c r="C13" s="19">
        <v>35</v>
      </c>
      <c r="D13" s="19" t="s">
        <v>18</v>
      </c>
      <c r="E13" s="19" t="s">
        <v>473</v>
      </c>
      <c r="F13" s="19" t="s">
        <v>306</v>
      </c>
      <c r="G13" s="27">
        <v>25000</v>
      </c>
      <c r="H13" s="16">
        <v>0</v>
      </c>
      <c r="I13" s="16">
        <v>150</v>
      </c>
    </row>
    <row r="14" spans="1:9" x14ac:dyDescent="0.25">
      <c r="H14" s="8"/>
      <c r="I14" s="8"/>
    </row>
    <row r="17" spans="11:11" x14ac:dyDescent="0.25">
      <c r="K17" t="s">
        <v>321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423-009C-483A-8C67-5A98EC5F1238}">
  <sheetPr>
    <tabColor theme="7" tint="0.39997558519241921"/>
  </sheetPr>
  <dimension ref="A1:K20"/>
  <sheetViews>
    <sheetView zoomScaleNormal="100" workbookViewId="0">
      <selection activeCell="D25" sqref="D2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4" t="s">
        <v>396</v>
      </c>
      <c r="B2" s="14">
        <v>145</v>
      </c>
      <c r="C2" s="14">
        <v>39</v>
      </c>
      <c r="D2" s="14" t="s">
        <v>18</v>
      </c>
      <c r="E2" s="14" t="s">
        <v>398</v>
      </c>
      <c r="F2" s="14" t="s">
        <v>430</v>
      </c>
      <c r="G2" s="14">
        <v>75000</v>
      </c>
      <c r="H2" s="14">
        <v>150</v>
      </c>
      <c r="I2" s="14">
        <v>0</v>
      </c>
    </row>
    <row r="3" spans="1:9" x14ac:dyDescent="0.25">
      <c r="A3" s="14" t="s">
        <v>397</v>
      </c>
      <c r="B3" s="14">
        <v>146</v>
      </c>
      <c r="C3" s="14">
        <v>145</v>
      </c>
      <c r="D3" s="14" t="s">
        <v>13</v>
      </c>
      <c r="E3" s="14" t="s">
        <v>399</v>
      </c>
      <c r="F3" s="14" t="s">
        <v>435</v>
      </c>
      <c r="G3" s="14">
        <v>75500</v>
      </c>
      <c r="H3" s="14">
        <v>100</v>
      </c>
      <c r="I3" s="14">
        <v>50</v>
      </c>
    </row>
    <row r="4" spans="1:9" x14ac:dyDescent="0.25">
      <c r="A4" s="14" t="s">
        <v>401</v>
      </c>
      <c r="B4" s="14">
        <v>147</v>
      </c>
      <c r="C4" s="14">
        <v>146</v>
      </c>
      <c r="D4" s="14" t="s">
        <v>13</v>
      </c>
      <c r="E4" s="14" t="s">
        <v>400</v>
      </c>
      <c r="F4" s="14" t="s">
        <v>436</v>
      </c>
      <c r="G4" s="14">
        <v>76000</v>
      </c>
      <c r="H4" s="14">
        <v>50</v>
      </c>
      <c r="I4" s="14">
        <v>100</v>
      </c>
    </row>
    <row r="5" spans="1:9" x14ac:dyDescent="0.25">
      <c r="A5" s="14" t="s">
        <v>416</v>
      </c>
      <c r="B5" s="14">
        <v>148</v>
      </c>
      <c r="C5" s="14">
        <v>146</v>
      </c>
      <c r="D5" s="14" t="s">
        <v>13</v>
      </c>
      <c r="E5" s="14" t="s">
        <v>419</v>
      </c>
      <c r="F5" s="14" t="s">
        <v>434</v>
      </c>
      <c r="G5" s="14">
        <v>76000</v>
      </c>
      <c r="H5" s="14">
        <v>100</v>
      </c>
      <c r="I5" s="14">
        <v>100</v>
      </c>
    </row>
    <row r="6" spans="1:9" x14ac:dyDescent="0.25">
      <c r="A6" s="14" t="s">
        <v>408</v>
      </c>
      <c r="B6" s="14">
        <v>149</v>
      </c>
      <c r="C6" s="14">
        <v>148</v>
      </c>
      <c r="D6" s="14" t="s">
        <v>13</v>
      </c>
      <c r="E6" s="14" t="s">
        <v>448</v>
      </c>
      <c r="F6" s="14" t="s">
        <v>433</v>
      </c>
      <c r="G6" s="14">
        <v>76500</v>
      </c>
      <c r="H6" s="14">
        <v>100</v>
      </c>
      <c r="I6" s="14">
        <v>150</v>
      </c>
    </row>
    <row r="7" spans="1:9" x14ac:dyDescent="0.25">
      <c r="A7" s="14" t="s">
        <v>417</v>
      </c>
      <c r="B7" s="14">
        <v>150</v>
      </c>
      <c r="C7" s="14">
        <v>145</v>
      </c>
      <c r="D7" s="14" t="s">
        <v>13</v>
      </c>
      <c r="E7" s="14" t="s">
        <v>418</v>
      </c>
      <c r="F7" s="14" t="s">
        <v>432</v>
      </c>
      <c r="G7" s="14">
        <v>76000</v>
      </c>
      <c r="H7" s="14">
        <v>150</v>
      </c>
      <c r="I7" s="14">
        <v>50</v>
      </c>
    </row>
    <row r="8" spans="1:9" x14ac:dyDescent="0.25">
      <c r="A8" s="14" t="s">
        <v>409</v>
      </c>
      <c r="B8" s="14">
        <v>151</v>
      </c>
      <c r="C8" s="14">
        <v>147</v>
      </c>
      <c r="D8" s="14" t="s">
        <v>13</v>
      </c>
      <c r="E8" s="14" t="s">
        <v>410</v>
      </c>
      <c r="F8" s="14" t="s">
        <v>431</v>
      </c>
      <c r="G8" s="14">
        <v>76500</v>
      </c>
      <c r="H8" s="14">
        <v>0</v>
      </c>
      <c r="I8" s="14">
        <v>150</v>
      </c>
    </row>
    <row r="9" spans="1:9" x14ac:dyDescent="0.25">
      <c r="A9" s="14" t="s">
        <v>421</v>
      </c>
      <c r="B9" s="14">
        <v>152</v>
      </c>
      <c r="C9" s="2" t="s">
        <v>424</v>
      </c>
      <c r="D9" s="14" t="s">
        <v>13</v>
      </c>
      <c r="E9" s="14" t="s">
        <v>423</v>
      </c>
      <c r="F9" s="14" t="s">
        <v>429</v>
      </c>
      <c r="G9" s="14">
        <v>78500</v>
      </c>
      <c r="H9" s="14">
        <v>50</v>
      </c>
      <c r="I9" s="14">
        <v>150</v>
      </c>
    </row>
    <row r="10" spans="1:9" x14ac:dyDescent="0.25">
      <c r="A10" s="14" t="s">
        <v>422</v>
      </c>
      <c r="B10" s="14">
        <v>153</v>
      </c>
      <c r="C10" s="14">
        <v>152</v>
      </c>
      <c r="D10" s="14" t="s">
        <v>13</v>
      </c>
      <c r="E10" s="14" t="s">
        <v>420</v>
      </c>
      <c r="F10" s="14" t="s">
        <v>437</v>
      </c>
      <c r="G10" s="14">
        <v>100000</v>
      </c>
      <c r="H10" s="14">
        <v>150</v>
      </c>
      <c r="I10" s="14">
        <v>200</v>
      </c>
    </row>
    <row r="11" spans="1:9" x14ac:dyDescent="0.25">
      <c r="A11" s="14" t="s">
        <v>405</v>
      </c>
      <c r="B11" s="14">
        <v>154</v>
      </c>
      <c r="C11" s="14">
        <v>145</v>
      </c>
      <c r="D11" s="14" t="s">
        <v>7</v>
      </c>
      <c r="E11" s="14" t="s">
        <v>406</v>
      </c>
      <c r="F11" s="14"/>
      <c r="G11" s="14">
        <v>65000</v>
      </c>
      <c r="H11" s="14">
        <v>200</v>
      </c>
      <c r="I11" s="14">
        <v>50</v>
      </c>
    </row>
    <row r="12" spans="1:9" x14ac:dyDescent="0.25">
      <c r="A12" s="14" t="s">
        <v>407</v>
      </c>
      <c r="B12" s="14">
        <v>155</v>
      </c>
      <c r="C12" s="14">
        <v>154</v>
      </c>
      <c r="D12" s="14" t="s">
        <v>7</v>
      </c>
      <c r="E12" s="14" t="s">
        <v>404</v>
      </c>
      <c r="F12" s="14" t="s">
        <v>439</v>
      </c>
      <c r="G12" s="14">
        <v>65500</v>
      </c>
      <c r="H12" s="14">
        <v>200</v>
      </c>
      <c r="I12" s="14">
        <v>100</v>
      </c>
    </row>
    <row r="13" spans="1:9" x14ac:dyDescent="0.25">
      <c r="A13" s="14" t="s">
        <v>450</v>
      </c>
      <c r="B13" s="14">
        <v>156</v>
      </c>
      <c r="C13" s="14">
        <v>155</v>
      </c>
      <c r="D13" s="14" t="s">
        <v>7</v>
      </c>
      <c r="E13" s="14" t="s">
        <v>449</v>
      </c>
      <c r="F13" s="14" t="s">
        <v>438</v>
      </c>
      <c r="G13" s="14">
        <v>66000</v>
      </c>
      <c r="H13" s="14">
        <v>150</v>
      </c>
      <c r="I13" s="14">
        <v>100</v>
      </c>
    </row>
    <row r="14" spans="1:9" x14ac:dyDescent="0.25">
      <c r="A14" s="14" t="s">
        <v>402</v>
      </c>
      <c r="B14" s="14">
        <v>157</v>
      </c>
      <c r="C14" s="14">
        <v>154</v>
      </c>
      <c r="D14" s="14" t="s">
        <v>7</v>
      </c>
      <c r="E14" s="14" t="s">
        <v>403</v>
      </c>
      <c r="F14" s="14" t="s">
        <v>440</v>
      </c>
      <c r="G14" s="14">
        <v>65500</v>
      </c>
      <c r="H14" s="14">
        <v>250</v>
      </c>
      <c r="I14" s="14">
        <v>100</v>
      </c>
    </row>
    <row r="15" spans="1:9" x14ac:dyDescent="0.25">
      <c r="A15" s="14" t="s">
        <v>411</v>
      </c>
      <c r="B15" s="14">
        <v>158</v>
      </c>
      <c r="C15" s="14">
        <v>157</v>
      </c>
      <c r="D15" s="14" t="s">
        <v>7</v>
      </c>
      <c r="E15" s="14" t="s">
        <v>451</v>
      </c>
      <c r="F15" s="14" t="s">
        <v>436</v>
      </c>
      <c r="G15" s="14">
        <v>66000</v>
      </c>
      <c r="H15" s="14">
        <v>250</v>
      </c>
      <c r="I15" s="14">
        <v>150</v>
      </c>
    </row>
    <row r="16" spans="1:9" x14ac:dyDescent="0.25">
      <c r="A16" s="14" t="s">
        <v>412</v>
      </c>
      <c r="B16" s="14">
        <v>159</v>
      </c>
      <c r="C16" s="14">
        <v>158</v>
      </c>
      <c r="D16" s="14" t="s">
        <v>7</v>
      </c>
      <c r="E16" s="14" t="s">
        <v>413</v>
      </c>
      <c r="F16" s="14" t="s">
        <v>441</v>
      </c>
      <c r="G16" s="14">
        <v>66500</v>
      </c>
      <c r="H16" s="14">
        <v>300</v>
      </c>
      <c r="I16" s="14">
        <v>150</v>
      </c>
    </row>
    <row r="17" spans="1:11" x14ac:dyDescent="0.25">
      <c r="A17" s="14" t="s">
        <v>414</v>
      </c>
      <c r="B17" s="14">
        <v>160</v>
      </c>
      <c r="C17" s="14">
        <v>158</v>
      </c>
      <c r="D17" s="14" t="s">
        <v>7</v>
      </c>
      <c r="E17" s="14" t="s">
        <v>415</v>
      </c>
      <c r="F17" s="14" t="s">
        <v>442</v>
      </c>
      <c r="G17" s="14">
        <v>66500</v>
      </c>
      <c r="H17" s="14">
        <v>200</v>
      </c>
      <c r="I17" s="14">
        <v>150</v>
      </c>
      <c r="K17" t="s">
        <v>322</v>
      </c>
    </row>
    <row r="18" spans="1:11" x14ac:dyDescent="0.25">
      <c r="A18" s="35" t="s">
        <v>443</v>
      </c>
      <c r="B18" s="35">
        <v>161</v>
      </c>
      <c r="C18" s="35">
        <v>153</v>
      </c>
      <c r="D18" s="35" t="s">
        <v>7</v>
      </c>
      <c r="E18" s="35" t="s">
        <v>444</v>
      </c>
      <c r="F18" s="36"/>
      <c r="G18" s="35">
        <v>75000</v>
      </c>
      <c r="H18" s="35">
        <v>200</v>
      </c>
      <c r="I18" s="35">
        <v>200</v>
      </c>
    </row>
    <row r="20" spans="1:11" x14ac:dyDescent="0.25">
      <c r="G20" s="1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282F-520E-467E-9B53-F87152D7ADDE}">
  <sheetPr>
    <tabColor theme="2" tint="-9.9978637043366805E-2"/>
  </sheetPr>
  <dimension ref="A1:K20"/>
  <sheetViews>
    <sheetView zoomScaleNormal="100" workbookViewId="0">
      <selection activeCell="H6" sqref="H6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31" t="s">
        <v>2</v>
      </c>
      <c r="D1" s="31" t="s">
        <v>3</v>
      </c>
      <c r="E1" s="31" t="s">
        <v>8</v>
      </c>
      <c r="F1" s="31" t="s">
        <v>10</v>
      </c>
      <c r="G1" s="31" t="s">
        <v>11</v>
      </c>
      <c r="H1" s="1" t="s">
        <v>4</v>
      </c>
      <c r="I1" s="1" t="s">
        <v>5</v>
      </c>
    </row>
    <row r="2" spans="1:9" x14ac:dyDescent="0.25">
      <c r="A2" t="s">
        <v>106</v>
      </c>
      <c r="B2">
        <v>40</v>
      </c>
      <c r="C2" s="18">
        <v>153</v>
      </c>
      <c r="D2" s="18" t="s">
        <v>18</v>
      </c>
      <c r="E2" s="18" t="s">
        <v>116</v>
      </c>
      <c r="F2" s="18" t="s">
        <v>118</v>
      </c>
      <c r="G2" s="18">
        <v>77500</v>
      </c>
      <c r="H2">
        <v>0</v>
      </c>
      <c r="I2">
        <v>0</v>
      </c>
    </row>
    <row r="3" spans="1:9" x14ac:dyDescent="0.25">
      <c r="A3" s="2" t="s">
        <v>202</v>
      </c>
      <c r="B3" s="2">
        <v>41</v>
      </c>
      <c r="C3" s="9">
        <v>153</v>
      </c>
      <c r="D3" s="9" t="s">
        <v>18</v>
      </c>
      <c r="E3" s="9" t="s">
        <v>117</v>
      </c>
      <c r="F3" s="9" t="s">
        <v>119</v>
      </c>
      <c r="G3" s="18">
        <v>77500</v>
      </c>
      <c r="H3" s="2">
        <v>0</v>
      </c>
      <c r="I3" s="9">
        <v>200</v>
      </c>
    </row>
    <row r="4" spans="1:9" x14ac:dyDescent="0.25">
      <c r="A4" s="2" t="s">
        <v>165</v>
      </c>
      <c r="B4" s="2">
        <v>61</v>
      </c>
      <c r="C4" s="9">
        <v>40</v>
      </c>
      <c r="D4" s="9" t="s">
        <v>7</v>
      </c>
      <c r="E4" s="9" t="s">
        <v>166</v>
      </c>
      <c r="F4" s="9" t="s">
        <v>175</v>
      </c>
      <c r="G4" s="18">
        <v>87500</v>
      </c>
      <c r="H4" s="2">
        <v>50</v>
      </c>
      <c r="I4" s="2">
        <v>0</v>
      </c>
    </row>
    <row r="5" spans="1:9" x14ac:dyDescent="0.25">
      <c r="A5" s="2" t="s">
        <v>162</v>
      </c>
      <c r="B5" s="2">
        <v>62</v>
      </c>
      <c r="C5" s="9">
        <v>61</v>
      </c>
      <c r="D5" s="9" t="s">
        <v>48</v>
      </c>
      <c r="E5" s="9" t="s">
        <v>164</v>
      </c>
      <c r="F5" s="9" t="s">
        <v>175</v>
      </c>
      <c r="G5" s="18">
        <v>125000</v>
      </c>
      <c r="H5" s="2">
        <v>100</v>
      </c>
      <c r="I5" s="2">
        <v>0</v>
      </c>
    </row>
    <row r="6" spans="1:9" x14ac:dyDescent="0.25">
      <c r="A6" s="2" t="s">
        <v>170</v>
      </c>
      <c r="B6" s="2">
        <v>63</v>
      </c>
      <c r="C6" s="9">
        <v>62</v>
      </c>
      <c r="D6" s="9" t="s">
        <v>13</v>
      </c>
      <c r="E6" s="9" t="s">
        <v>163</v>
      </c>
      <c r="F6" s="9" t="s">
        <v>191</v>
      </c>
      <c r="G6" s="18">
        <v>150000</v>
      </c>
      <c r="H6" s="2">
        <v>150</v>
      </c>
      <c r="I6" s="2">
        <v>0</v>
      </c>
    </row>
    <row r="7" spans="1:9" x14ac:dyDescent="0.25">
      <c r="A7" s="2" t="s">
        <v>169</v>
      </c>
      <c r="B7" s="2">
        <v>64</v>
      </c>
      <c r="C7" s="9">
        <v>62</v>
      </c>
      <c r="D7" s="9" t="s">
        <v>48</v>
      </c>
      <c r="E7" s="9" t="s">
        <v>183</v>
      </c>
      <c r="F7" s="9" t="s">
        <v>175</v>
      </c>
      <c r="G7" s="18">
        <v>137500</v>
      </c>
      <c r="H7" s="2">
        <v>100</v>
      </c>
      <c r="I7" s="2">
        <v>50</v>
      </c>
    </row>
    <row r="8" spans="1:9" x14ac:dyDescent="0.25">
      <c r="A8" s="2" t="s">
        <v>171</v>
      </c>
      <c r="B8" s="2">
        <v>65</v>
      </c>
      <c r="C8" s="9">
        <v>64</v>
      </c>
      <c r="D8" s="9" t="s">
        <v>48</v>
      </c>
      <c r="E8" s="9" t="s">
        <v>184</v>
      </c>
      <c r="F8" s="9" t="s">
        <v>175</v>
      </c>
      <c r="G8" s="18">
        <v>162500</v>
      </c>
      <c r="H8" s="2">
        <v>150</v>
      </c>
      <c r="I8" s="2">
        <v>50</v>
      </c>
    </row>
    <row r="9" spans="1:9" x14ac:dyDescent="0.25">
      <c r="A9" s="2" t="s">
        <v>172</v>
      </c>
      <c r="B9" s="2">
        <v>66</v>
      </c>
      <c r="C9" s="9">
        <v>65</v>
      </c>
      <c r="D9" s="9" t="s">
        <v>48</v>
      </c>
      <c r="E9" s="9" t="s">
        <v>185</v>
      </c>
      <c r="F9" s="9" t="s">
        <v>191</v>
      </c>
      <c r="G9" s="18">
        <v>225000</v>
      </c>
      <c r="H9" s="2">
        <v>200</v>
      </c>
      <c r="I9" s="2">
        <v>50</v>
      </c>
    </row>
    <row r="10" spans="1:9" x14ac:dyDescent="0.25">
      <c r="A10" s="2" t="s">
        <v>173</v>
      </c>
      <c r="B10" s="2">
        <v>67</v>
      </c>
      <c r="C10" s="9">
        <v>61</v>
      </c>
      <c r="D10" s="9" t="s">
        <v>7</v>
      </c>
      <c r="E10" s="9" t="s">
        <v>168</v>
      </c>
      <c r="F10" s="9" t="s">
        <v>175</v>
      </c>
      <c r="G10" s="18">
        <v>100000</v>
      </c>
      <c r="H10" s="2">
        <v>50</v>
      </c>
      <c r="I10" s="2">
        <v>50</v>
      </c>
    </row>
    <row r="11" spans="1:9" x14ac:dyDescent="0.25">
      <c r="A11" s="2" t="s">
        <v>174</v>
      </c>
      <c r="B11" s="2">
        <v>68</v>
      </c>
      <c r="C11" s="9">
        <v>67</v>
      </c>
      <c r="D11" s="9" t="s">
        <v>7</v>
      </c>
      <c r="E11" s="9" t="s">
        <v>167</v>
      </c>
      <c r="F11" s="9" t="s">
        <v>175</v>
      </c>
      <c r="G11" s="18">
        <v>112500</v>
      </c>
      <c r="H11" s="2">
        <v>50</v>
      </c>
      <c r="I11" s="2">
        <v>100</v>
      </c>
    </row>
    <row r="12" spans="1:9" x14ac:dyDescent="0.25">
      <c r="A12" s="2" t="s">
        <v>211</v>
      </c>
      <c r="B12" s="2">
        <v>69</v>
      </c>
      <c r="C12" s="9">
        <v>68</v>
      </c>
      <c r="D12" s="9" t="s">
        <v>7</v>
      </c>
      <c r="E12" s="9" t="s">
        <v>189</v>
      </c>
      <c r="F12" s="9" t="s">
        <v>175</v>
      </c>
      <c r="G12" s="18">
        <v>125000</v>
      </c>
      <c r="H12" s="2">
        <v>50</v>
      </c>
      <c r="I12" s="2">
        <v>150</v>
      </c>
    </row>
    <row r="13" spans="1:9" x14ac:dyDescent="0.25">
      <c r="A13" s="2" t="s">
        <v>177</v>
      </c>
      <c r="B13" s="2">
        <v>70</v>
      </c>
      <c r="C13" s="9">
        <v>41</v>
      </c>
      <c r="D13" s="9" t="s">
        <v>7</v>
      </c>
      <c r="E13" s="9" t="s">
        <v>178</v>
      </c>
      <c r="F13" s="9" t="s">
        <v>175</v>
      </c>
      <c r="G13" s="18">
        <v>100000</v>
      </c>
      <c r="H13" s="2">
        <v>50</v>
      </c>
      <c r="I13" s="2">
        <v>200</v>
      </c>
    </row>
    <row r="14" spans="1:9" x14ac:dyDescent="0.25">
      <c r="A14" s="2" t="s">
        <v>179</v>
      </c>
      <c r="B14" s="2">
        <v>71</v>
      </c>
      <c r="C14" s="9">
        <v>70</v>
      </c>
      <c r="D14" s="9" t="s">
        <v>48</v>
      </c>
      <c r="E14" s="9" t="s">
        <v>180</v>
      </c>
      <c r="F14" s="9" t="s">
        <v>175</v>
      </c>
      <c r="G14" s="18">
        <v>137500</v>
      </c>
      <c r="H14" s="2">
        <v>100</v>
      </c>
      <c r="I14" s="2">
        <v>200</v>
      </c>
    </row>
    <row r="15" spans="1:9" x14ac:dyDescent="0.25">
      <c r="A15" s="2" t="s">
        <v>212</v>
      </c>
      <c r="B15" s="2">
        <v>72</v>
      </c>
      <c r="C15" s="9">
        <v>71</v>
      </c>
      <c r="D15" s="9" t="s">
        <v>48</v>
      </c>
      <c r="E15" s="9" t="s">
        <v>188</v>
      </c>
      <c r="F15" s="9" t="s">
        <v>175</v>
      </c>
      <c r="G15" s="18">
        <v>162500</v>
      </c>
      <c r="H15" s="2">
        <v>100</v>
      </c>
      <c r="I15" s="2">
        <v>250</v>
      </c>
    </row>
    <row r="16" spans="1:9" x14ac:dyDescent="0.25">
      <c r="A16" s="2" t="s">
        <v>181</v>
      </c>
      <c r="B16" s="2">
        <v>73</v>
      </c>
      <c r="C16" s="9">
        <v>72</v>
      </c>
      <c r="D16" s="9" t="s">
        <v>48</v>
      </c>
      <c r="E16" s="9" t="s">
        <v>187</v>
      </c>
      <c r="F16" s="9" t="s">
        <v>175</v>
      </c>
      <c r="G16" s="18">
        <v>212500</v>
      </c>
      <c r="H16" s="2">
        <v>150</v>
      </c>
      <c r="I16" s="2">
        <v>250</v>
      </c>
    </row>
    <row r="17" spans="1:11" x14ac:dyDescent="0.25">
      <c r="A17" s="2" t="s">
        <v>182</v>
      </c>
      <c r="B17" s="2">
        <v>74</v>
      </c>
      <c r="C17" s="9">
        <v>73</v>
      </c>
      <c r="D17" s="9" t="s">
        <v>48</v>
      </c>
      <c r="E17" s="9" t="s">
        <v>186</v>
      </c>
      <c r="F17" s="9" t="s">
        <v>176</v>
      </c>
      <c r="G17" s="18">
        <v>275000</v>
      </c>
      <c r="H17" s="2">
        <v>200</v>
      </c>
      <c r="I17" s="2">
        <v>250</v>
      </c>
      <c r="K17" t="s">
        <v>323</v>
      </c>
    </row>
    <row r="18" spans="1:11" x14ac:dyDescent="0.25">
      <c r="A18" s="2" t="s">
        <v>190</v>
      </c>
      <c r="B18" s="2">
        <v>75</v>
      </c>
      <c r="C18" s="9">
        <v>71</v>
      </c>
      <c r="D18" s="9" t="s">
        <v>13</v>
      </c>
      <c r="E18" s="9" t="s">
        <v>192</v>
      </c>
      <c r="F18" s="9" t="s">
        <v>151</v>
      </c>
      <c r="G18" s="18">
        <v>200000</v>
      </c>
      <c r="H18" s="2">
        <v>150</v>
      </c>
      <c r="I18" s="2">
        <v>200</v>
      </c>
    </row>
    <row r="19" spans="1:11" x14ac:dyDescent="0.25">
      <c r="A19" s="2" t="s">
        <v>214</v>
      </c>
      <c r="B19" s="2">
        <v>76</v>
      </c>
      <c r="C19" s="9">
        <v>75</v>
      </c>
      <c r="D19" s="9" t="s">
        <v>13</v>
      </c>
      <c r="E19" s="9" t="s">
        <v>193</v>
      </c>
      <c r="F19" s="9" t="s">
        <v>194</v>
      </c>
      <c r="G19" s="18">
        <v>250000</v>
      </c>
      <c r="H19" s="2">
        <v>150</v>
      </c>
      <c r="I19" s="2">
        <v>150</v>
      </c>
    </row>
    <row r="20" spans="1:11" x14ac:dyDescent="0.25">
      <c r="A20" s="13" t="s">
        <v>213</v>
      </c>
      <c r="B20" s="13">
        <v>77</v>
      </c>
      <c r="C20" s="32" t="s">
        <v>195</v>
      </c>
      <c r="D20" s="32" t="s">
        <v>13</v>
      </c>
      <c r="E20" s="32" t="s">
        <v>196</v>
      </c>
      <c r="F20" s="32" t="s">
        <v>201</v>
      </c>
      <c r="G20" s="32">
        <v>125000</v>
      </c>
      <c r="H20" s="13">
        <v>200</v>
      </c>
      <c r="I20" s="13">
        <v>150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67BE-6938-4BBA-B4DF-4149DF3E02E9}">
  <sheetPr>
    <tabColor rgb="FF7030A0"/>
  </sheetPr>
  <dimension ref="A1:K17"/>
  <sheetViews>
    <sheetView zoomScaleNormal="100" workbookViewId="0">
      <selection activeCell="G18" sqref="G18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199</v>
      </c>
      <c r="B2" s="2">
        <v>78</v>
      </c>
      <c r="C2" s="2">
        <v>77</v>
      </c>
      <c r="D2" s="2" t="s">
        <v>18</v>
      </c>
      <c r="E2" s="2" t="s">
        <v>200</v>
      </c>
      <c r="F2" s="8" t="s">
        <v>32</v>
      </c>
      <c r="G2" s="18">
        <v>225000</v>
      </c>
      <c r="H2" s="2">
        <v>0</v>
      </c>
      <c r="I2" s="2">
        <v>0</v>
      </c>
    </row>
    <row r="3" spans="1:9" x14ac:dyDescent="0.25">
      <c r="A3" s="2" t="s">
        <v>259</v>
      </c>
      <c r="B3" s="2">
        <v>97</v>
      </c>
      <c r="C3" s="2">
        <v>78</v>
      </c>
      <c r="D3" s="2" t="s">
        <v>13</v>
      </c>
      <c r="E3" s="2" t="s">
        <v>270</v>
      </c>
      <c r="F3" s="8" t="s">
        <v>228</v>
      </c>
      <c r="G3" s="18">
        <v>312500</v>
      </c>
      <c r="H3" s="2">
        <v>50</v>
      </c>
      <c r="I3" s="2">
        <v>0</v>
      </c>
    </row>
    <row r="4" spans="1:9" x14ac:dyDescent="0.25">
      <c r="A4" s="2" t="s">
        <v>260</v>
      </c>
      <c r="B4" s="2">
        <v>98</v>
      </c>
      <c r="C4" s="2">
        <v>78</v>
      </c>
      <c r="D4" s="2" t="s">
        <v>13</v>
      </c>
      <c r="E4" s="2" t="s">
        <v>271</v>
      </c>
      <c r="F4" s="8" t="s">
        <v>228</v>
      </c>
      <c r="G4" s="18">
        <v>312500</v>
      </c>
      <c r="H4" s="2">
        <v>50</v>
      </c>
      <c r="I4" s="2">
        <v>50</v>
      </c>
    </row>
    <row r="5" spans="1:9" x14ac:dyDescent="0.25">
      <c r="A5" s="2" t="s">
        <v>261</v>
      </c>
      <c r="B5" s="2">
        <v>99</v>
      </c>
      <c r="C5" s="2">
        <v>78</v>
      </c>
      <c r="D5" s="2" t="s">
        <v>13</v>
      </c>
      <c r="E5" s="2" t="s">
        <v>272</v>
      </c>
      <c r="F5" s="8" t="s">
        <v>228</v>
      </c>
      <c r="G5" s="18">
        <v>312500</v>
      </c>
      <c r="H5" s="2">
        <v>50</v>
      </c>
      <c r="I5" s="2">
        <v>100</v>
      </c>
    </row>
    <row r="6" spans="1:9" x14ac:dyDescent="0.25">
      <c r="A6" s="2" t="s">
        <v>262</v>
      </c>
      <c r="B6" s="2">
        <v>100</v>
      </c>
      <c r="C6" s="2">
        <v>78</v>
      </c>
      <c r="D6" s="2" t="s">
        <v>13</v>
      </c>
      <c r="E6" s="2" t="s">
        <v>273</v>
      </c>
      <c r="F6" s="8" t="s">
        <v>228</v>
      </c>
      <c r="G6" s="18">
        <v>312500</v>
      </c>
      <c r="H6" s="2">
        <v>50</v>
      </c>
      <c r="I6" s="2">
        <v>150</v>
      </c>
    </row>
    <row r="7" spans="1:9" x14ac:dyDescent="0.25">
      <c r="A7" s="2" t="s">
        <v>255</v>
      </c>
      <c r="B7" s="2">
        <v>101</v>
      </c>
      <c r="C7" s="2">
        <v>78</v>
      </c>
      <c r="D7" s="8" t="s">
        <v>48</v>
      </c>
      <c r="E7" s="2" t="s">
        <v>264</v>
      </c>
      <c r="F7" s="8" t="s">
        <v>277</v>
      </c>
      <c r="G7" s="18">
        <v>250000</v>
      </c>
      <c r="H7" s="2">
        <v>0</v>
      </c>
      <c r="I7" s="2">
        <v>200</v>
      </c>
    </row>
    <row r="8" spans="1:9" x14ac:dyDescent="0.25">
      <c r="A8" s="2" t="s">
        <v>267</v>
      </c>
      <c r="B8" s="2">
        <v>102</v>
      </c>
      <c r="C8" s="8">
        <v>101</v>
      </c>
      <c r="D8" s="8" t="s">
        <v>48</v>
      </c>
      <c r="E8" s="2" t="s">
        <v>268</v>
      </c>
      <c r="F8" s="8" t="s">
        <v>277</v>
      </c>
      <c r="G8" s="18">
        <v>250000</v>
      </c>
      <c r="H8" s="2">
        <v>50</v>
      </c>
      <c r="I8" s="2">
        <v>200</v>
      </c>
    </row>
    <row r="9" spans="1:9" x14ac:dyDescent="0.25">
      <c r="A9" s="2" t="s">
        <v>288</v>
      </c>
      <c r="B9" s="2">
        <v>103</v>
      </c>
      <c r="C9" s="8">
        <v>102</v>
      </c>
      <c r="D9" s="8" t="s">
        <v>48</v>
      </c>
      <c r="E9" s="2" t="s">
        <v>263</v>
      </c>
      <c r="F9" s="8" t="s">
        <v>277</v>
      </c>
      <c r="G9" s="18">
        <v>250000</v>
      </c>
      <c r="H9" s="2">
        <v>100</v>
      </c>
      <c r="I9" s="2">
        <v>200</v>
      </c>
    </row>
    <row r="10" spans="1:9" x14ac:dyDescent="0.25">
      <c r="A10" s="2" t="s">
        <v>258</v>
      </c>
      <c r="B10" s="2">
        <v>104</v>
      </c>
      <c r="C10" s="8">
        <v>103</v>
      </c>
      <c r="D10" s="8" t="s">
        <v>48</v>
      </c>
      <c r="E10" s="2" t="s">
        <v>269</v>
      </c>
      <c r="F10" s="8" t="s">
        <v>277</v>
      </c>
      <c r="G10" s="18">
        <v>250000</v>
      </c>
      <c r="H10" s="2">
        <v>150</v>
      </c>
      <c r="I10" s="2">
        <v>200</v>
      </c>
    </row>
    <row r="11" spans="1:9" x14ac:dyDescent="0.25">
      <c r="A11" s="2" t="s">
        <v>257</v>
      </c>
      <c r="B11" s="2">
        <v>105</v>
      </c>
      <c r="C11" s="8">
        <v>104</v>
      </c>
      <c r="D11" s="8" t="s">
        <v>48</v>
      </c>
      <c r="E11" s="2" t="s">
        <v>266</v>
      </c>
      <c r="F11" s="8" t="s">
        <v>277</v>
      </c>
      <c r="G11" s="18">
        <v>250000</v>
      </c>
      <c r="H11" s="2">
        <v>200</v>
      </c>
      <c r="I11" s="2">
        <v>200</v>
      </c>
    </row>
    <row r="12" spans="1:9" x14ac:dyDescent="0.25">
      <c r="A12" s="2" t="s">
        <v>256</v>
      </c>
      <c r="B12" s="2">
        <v>106</v>
      </c>
      <c r="C12" s="8">
        <v>105</v>
      </c>
      <c r="D12" s="8" t="s">
        <v>48</v>
      </c>
      <c r="E12" s="2" t="s">
        <v>265</v>
      </c>
      <c r="F12" s="8" t="s">
        <v>277</v>
      </c>
      <c r="G12" s="18">
        <v>250000</v>
      </c>
      <c r="H12" s="2">
        <v>250</v>
      </c>
      <c r="I12" s="2">
        <v>200</v>
      </c>
    </row>
    <row r="13" spans="1:9" x14ac:dyDescent="0.25">
      <c r="A13" s="2" t="s">
        <v>274</v>
      </c>
      <c r="B13" s="2">
        <v>20</v>
      </c>
      <c r="C13" s="2" t="s">
        <v>275</v>
      </c>
      <c r="D13" s="8" t="s">
        <v>48</v>
      </c>
      <c r="E13" s="8" t="s">
        <v>282</v>
      </c>
      <c r="F13" s="8" t="s">
        <v>276</v>
      </c>
      <c r="G13" s="18">
        <v>500000</v>
      </c>
      <c r="H13" s="2">
        <v>150</v>
      </c>
      <c r="I13" s="2">
        <v>100</v>
      </c>
    </row>
    <row r="14" spans="1:9" x14ac:dyDescent="0.25">
      <c r="A14" s="16" t="s">
        <v>475</v>
      </c>
      <c r="B14" s="16">
        <v>113</v>
      </c>
      <c r="C14" s="16">
        <v>20</v>
      </c>
      <c r="D14" s="16" t="s">
        <v>18</v>
      </c>
      <c r="E14" s="16" t="s">
        <v>474</v>
      </c>
      <c r="F14" s="16"/>
      <c r="G14" s="27">
        <v>150000</v>
      </c>
      <c r="H14" s="16">
        <v>200</v>
      </c>
      <c r="I14" s="16">
        <v>100</v>
      </c>
    </row>
    <row r="17" spans="11:11" x14ac:dyDescent="0.25">
      <c r="K17" t="s">
        <v>324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A5D5-F790-4A81-8EDB-AEAE24F79C81}">
  <sheetPr>
    <tabColor theme="4" tint="0.39997558519241921"/>
  </sheetPr>
  <dimension ref="A1:K30"/>
  <sheetViews>
    <sheetView zoomScaleNormal="100" workbookViewId="0">
      <selection activeCell="I5" sqref="I5"/>
    </sheetView>
  </sheetViews>
  <sheetFormatPr defaultRowHeight="15" x14ac:dyDescent="0.25"/>
  <cols>
    <col min="1" max="9" width="20.7109375" customWidth="1"/>
  </cols>
  <sheetData>
    <row r="1" spans="1:9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8</v>
      </c>
      <c r="F1" s="17" t="s">
        <v>10</v>
      </c>
      <c r="G1" s="17" t="s">
        <v>11</v>
      </c>
      <c r="H1" s="17" t="s">
        <v>4</v>
      </c>
      <c r="I1" s="17" t="s">
        <v>5</v>
      </c>
    </row>
    <row r="2" spans="1:9" x14ac:dyDescent="0.25">
      <c r="A2" s="4" t="s">
        <v>23</v>
      </c>
      <c r="B2" s="4">
        <v>17</v>
      </c>
      <c r="C2" s="4">
        <v>18</v>
      </c>
      <c r="D2" s="4" t="s">
        <v>7</v>
      </c>
      <c r="E2" s="4" t="s">
        <v>24</v>
      </c>
      <c r="F2" s="4" t="s">
        <v>25</v>
      </c>
      <c r="G2" s="20">
        <v>1000</v>
      </c>
      <c r="H2" s="20">
        <v>50</v>
      </c>
      <c r="I2" s="20">
        <v>150</v>
      </c>
    </row>
    <row r="3" spans="1:9" x14ac:dyDescent="0.25">
      <c r="A3" s="4" t="s">
        <v>29</v>
      </c>
      <c r="B3" s="4">
        <v>18</v>
      </c>
      <c r="C3" s="4">
        <v>0</v>
      </c>
      <c r="D3" s="4" t="s">
        <v>7</v>
      </c>
      <c r="E3" s="4" t="s">
        <v>30</v>
      </c>
      <c r="F3" s="4" t="s">
        <v>14</v>
      </c>
      <c r="G3" s="20">
        <v>500</v>
      </c>
      <c r="H3" s="20">
        <v>0</v>
      </c>
      <c r="I3" s="20">
        <v>150</v>
      </c>
    </row>
    <row r="4" spans="1:9" x14ac:dyDescent="0.25">
      <c r="A4" s="4" t="s">
        <v>35</v>
      </c>
      <c r="B4" s="4">
        <v>19</v>
      </c>
      <c r="C4" s="20">
        <v>176</v>
      </c>
      <c r="D4" s="4" t="s">
        <v>7</v>
      </c>
      <c r="E4" s="4" t="s">
        <v>36</v>
      </c>
      <c r="F4" s="4" t="s">
        <v>37</v>
      </c>
      <c r="G4" s="20">
        <v>1000</v>
      </c>
      <c r="H4" s="20">
        <v>150</v>
      </c>
      <c r="I4" s="20">
        <v>150</v>
      </c>
    </row>
    <row r="5" spans="1:9" x14ac:dyDescent="0.25">
      <c r="A5" s="4" t="s">
        <v>495</v>
      </c>
      <c r="B5" s="4">
        <v>47</v>
      </c>
      <c r="C5" s="20">
        <v>179</v>
      </c>
      <c r="D5" s="4" t="s">
        <v>13</v>
      </c>
      <c r="E5" s="4" t="s">
        <v>197</v>
      </c>
      <c r="F5" s="4" t="s">
        <v>198</v>
      </c>
      <c r="G5" s="20">
        <v>2000</v>
      </c>
      <c r="H5" s="20">
        <v>150</v>
      </c>
      <c r="I5" s="20">
        <v>250</v>
      </c>
    </row>
    <row r="6" spans="1:9" x14ac:dyDescent="0.25">
      <c r="A6" s="5" t="s">
        <v>71</v>
      </c>
      <c r="B6" s="5">
        <v>24</v>
      </c>
      <c r="C6" s="5">
        <v>0</v>
      </c>
      <c r="D6" s="5" t="s">
        <v>7</v>
      </c>
      <c r="E6" s="5" t="s">
        <v>72</v>
      </c>
      <c r="F6" s="5" t="s">
        <v>73</v>
      </c>
      <c r="G6" s="21">
        <v>500</v>
      </c>
      <c r="H6" s="21">
        <v>0</v>
      </c>
      <c r="I6" s="21">
        <v>100</v>
      </c>
    </row>
    <row r="7" spans="1:9" x14ac:dyDescent="0.25">
      <c r="A7" s="5" t="s">
        <v>79</v>
      </c>
      <c r="B7" s="5">
        <v>25</v>
      </c>
      <c r="C7" s="5">
        <v>24</v>
      </c>
      <c r="D7" s="5" t="s">
        <v>7</v>
      </c>
      <c r="E7" s="5" t="s">
        <v>80</v>
      </c>
      <c r="F7" s="5" t="s">
        <v>81</v>
      </c>
      <c r="G7" s="21">
        <v>1000</v>
      </c>
      <c r="H7" s="21">
        <v>50</v>
      </c>
      <c r="I7" s="21">
        <v>100</v>
      </c>
    </row>
    <row r="8" spans="1:9" x14ac:dyDescent="0.25">
      <c r="A8" s="5" t="s">
        <v>74</v>
      </c>
      <c r="B8" s="5">
        <v>26</v>
      </c>
      <c r="C8" s="5">
        <v>25</v>
      </c>
      <c r="D8" s="5" t="s">
        <v>7</v>
      </c>
      <c r="E8" s="5" t="s">
        <v>75</v>
      </c>
      <c r="F8" s="5" t="s">
        <v>73</v>
      </c>
      <c r="G8" s="21">
        <v>2000</v>
      </c>
      <c r="H8" s="21">
        <v>100</v>
      </c>
      <c r="I8" s="21">
        <v>100</v>
      </c>
    </row>
    <row r="9" spans="1:9" x14ac:dyDescent="0.25">
      <c r="A9" s="5" t="s">
        <v>76</v>
      </c>
      <c r="B9" s="5">
        <v>27</v>
      </c>
      <c r="C9" s="5">
        <v>26</v>
      </c>
      <c r="D9" s="5" t="s">
        <v>7</v>
      </c>
      <c r="E9" s="5" t="s">
        <v>77</v>
      </c>
      <c r="F9" s="5" t="s">
        <v>78</v>
      </c>
      <c r="G9" s="21">
        <v>4000</v>
      </c>
      <c r="H9" s="21">
        <v>150</v>
      </c>
      <c r="I9" s="21">
        <v>100</v>
      </c>
    </row>
    <row r="10" spans="1:9" x14ac:dyDescent="0.25">
      <c r="A10" s="5" t="s">
        <v>82</v>
      </c>
      <c r="B10" s="5">
        <v>28</v>
      </c>
      <c r="C10" s="5">
        <v>27</v>
      </c>
      <c r="D10" s="5" t="s">
        <v>48</v>
      </c>
      <c r="E10" s="5" t="s">
        <v>83</v>
      </c>
      <c r="F10" s="5" t="s">
        <v>84</v>
      </c>
      <c r="G10" s="21">
        <v>8000</v>
      </c>
      <c r="H10" s="21">
        <v>200</v>
      </c>
      <c r="I10" s="21">
        <v>100</v>
      </c>
    </row>
    <row r="11" spans="1:9" x14ac:dyDescent="0.25">
      <c r="A11" s="15" t="s">
        <v>231</v>
      </c>
      <c r="B11" s="15">
        <v>87</v>
      </c>
      <c r="C11" s="15">
        <v>0</v>
      </c>
      <c r="D11" s="15" t="s">
        <v>7</v>
      </c>
      <c r="E11" s="15" t="s">
        <v>232</v>
      </c>
      <c r="F11" s="15" t="s">
        <v>249</v>
      </c>
      <c r="G11" s="22">
        <v>500</v>
      </c>
      <c r="H11" s="22">
        <v>0</v>
      </c>
      <c r="I11" s="22">
        <v>0</v>
      </c>
    </row>
    <row r="12" spans="1:9" x14ac:dyDescent="0.25">
      <c r="A12" s="15" t="s">
        <v>235</v>
      </c>
      <c r="B12" s="15">
        <v>88</v>
      </c>
      <c r="C12" s="15">
        <v>87</v>
      </c>
      <c r="D12" s="15" t="s">
        <v>7</v>
      </c>
      <c r="E12" s="15" t="s">
        <v>237</v>
      </c>
      <c r="F12" s="15" t="s">
        <v>250</v>
      </c>
      <c r="G12" s="15">
        <v>500</v>
      </c>
      <c r="H12" s="15">
        <v>50</v>
      </c>
      <c r="I12" s="15">
        <v>0</v>
      </c>
    </row>
    <row r="13" spans="1:9" x14ac:dyDescent="0.25">
      <c r="A13" s="15" t="s">
        <v>236</v>
      </c>
      <c r="B13" s="15">
        <v>89</v>
      </c>
      <c r="C13" s="15">
        <v>88</v>
      </c>
      <c r="D13" s="15" t="s">
        <v>7</v>
      </c>
      <c r="E13" s="15" t="s">
        <v>234</v>
      </c>
      <c r="F13" s="15" t="s">
        <v>284</v>
      </c>
      <c r="G13" s="15">
        <v>500</v>
      </c>
      <c r="H13" s="15">
        <v>100</v>
      </c>
      <c r="I13" s="15">
        <v>0</v>
      </c>
    </row>
    <row r="14" spans="1:9" x14ac:dyDescent="0.25">
      <c r="A14" s="15" t="s">
        <v>229</v>
      </c>
      <c r="B14" s="15">
        <v>90</v>
      </c>
      <c r="C14" s="15">
        <v>89</v>
      </c>
      <c r="D14" s="15" t="s">
        <v>7</v>
      </c>
      <c r="E14" s="15" t="s">
        <v>242</v>
      </c>
      <c r="F14" s="15" t="s">
        <v>285</v>
      </c>
      <c r="G14" s="15">
        <v>500</v>
      </c>
      <c r="H14" s="15">
        <v>150</v>
      </c>
      <c r="I14" s="15">
        <v>0</v>
      </c>
    </row>
    <row r="15" spans="1:9" x14ac:dyDescent="0.25">
      <c r="A15" s="15" t="s">
        <v>240</v>
      </c>
      <c r="B15" s="15">
        <v>91</v>
      </c>
      <c r="C15" s="15">
        <v>90</v>
      </c>
      <c r="D15" s="15" t="s">
        <v>286</v>
      </c>
      <c r="E15" s="15" t="s">
        <v>247</v>
      </c>
      <c r="F15" s="15" t="s">
        <v>251</v>
      </c>
      <c r="G15" s="15">
        <v>500</v>
      </c>
      <c r="H15" s="15">
        <v>200</v>
      </c>
      <c r="I15" s="15">
        <v>0</v>
      </c>
    </row>
    <row r="16" spans="1:9" x14ac:dyDescent="0.25">
      <c r="A16" s="15" t="s">
        <v>230</v>
      </c>
      <c r="B16" s="15">
        <v>92</v>
      </c>
      <c r="C16" s="15">
        <v>91</v>
      </c>
      <c r="D16" s="15" t="s">
        <v>7</v>
      </c>
      <c r="E16" s="15" t="s">
        <v>233</v>
      </c>
      <c r="F16" s="15" t="s">
        <v>252</v>
      </c>
      <c r="G16" s="15">
        <v>500</v>
      </c>
      <c r="H16" s="15">
        <v>250</v>
      </c>
      <c r="I16" s="15">
        <v>0</v>
      </c>
    </row>
    <row r="17" spans="1:11" x14ac:dyDescent="0.25">
      <c r="A17" s="15" t="s">
        <v>243</v>
      </c>
      <c r="B17" s="15">
        <v>93</v>
      </c>
      <c r="C17" s="15">
        <v>90</v>
      </c>
      <c r="D17" s="15" t="s">
        <v>7</v>
      </c>
      <c r="E17" s="15" t="s">
        <v>244</v>
      </c>
      <c r="F17" s="15" t="s">
        <v>253</v>
      </c>
      <c r="G17" s="15">
        <v>500</v>
      </c>
      <c r="H17" s="15">
        <v>150</v>
      </c>
      <c r="I17" s="15">
        <v>50</v>
      </c>
      <c r="K17" t="s">
        <v>128</v>
      </c>
    </row>
    <row r="18" spans="1:11" x14ac:dyDescent="0.25">
      <c r="A18" s="15" t="s">
        <v>245</v>
      </c>
      <c r="B18" s="15">
        <v>94</v>
      </c>
      <c r="C18" s="15">
        <v>92</v>
      </c>
      <c r="D18" s="15" t="s">
        <v>7</v>
      </c>
      <c r="E18" s="15" t="s">
        <v>246</v>
      </c>
      <c r="F18" s="15" t="s">
        <v>254</v>
      </c>
      <c r="G18" s="15">
        <v>500</v>
      </c>
      <c r="H18" s="15">
        <v>300</v>
      </c>
      <c r="I18" s="15">
        <v>0</v>
      </c>
    </row>
    <row r="19" spans="1:11" x14ac:dyDescent="0.25">
      <c r="A19" s="15" t="s">
        <v>318</v>
      </c>
      <c r="B19" s="15">
        <v>117</v>
      </c>
      <c r="C19" s="15">
        <v>89</v>
      </c>
      <c r="D19" s="15" t="s">
        <v>7</v>
      </c>
      <c r="E19" s="15" t="s">
        <v>316</v>
      </c>
      <c r="F19" s="15" t="s">
        <v>317</v>
      </c>
      <c r="G19" s="15">
        <v>500</v>
      </c>
      <c r="H19" s="15">
        <v>100</v>
      </c>
      <c r="I19" s="15">
        <v>50</v>
      </c>
    </row>
    <row r="20" spans="1:11" x14ac:dyDescent="0.25">
      <c r="A20" s="15" t="s">
        <v>325</v>
      </c>
      <c r="B20" s="15">
        <v>118</v>
      </c>
      <c r="C20" s="15">
        <v>92</v>
      </c>
      <c r="D20" s="15" t="s">
        <v>7</v>
      </c>
      <c r="E20" s="15" t="s">
        <v>425</v>
      </c>
      <c r="F20" s="15" t="s">
        <v>426</v>
      </c>
      <c r="G20" s="15">
        <v>1000</v>
      </c>
      <c r="H20" s="15">
        <v>250</v>
      </c>
      <c r="I20" s="15">
        <v>50</v>
      </c>
    </row>
    <row r="21" spans="1:11" x14ac:dyDescent="0.25">
      <c r="A21" s="15" t="s">
        <v>326</v>
      </c>
      <c r="B21" s="15">
        <v>119</v>
      </c>
      <c r="C21" s="15">
        <v>118</v>
      </c>
      <c r="D21" s="15" t="s">
        <v>7</v>
      </c>
      <c r="E21" s="15" t="s">
        <v>427</v>
      </c>
      <c r="F21" s="15" t="s">
        <v>428</v>
      </c>
      <c r="G21" s="15">
        <v>1000</v>
      </c>
      <c r="H21" s="15">
        <v>300</v>
      </c>
      <c r="I21" s="15">
        <v>50</v>
      </c>
    </row>
    <row r="22" spans="1:11" x14ac:dyDescent="0.25">
      <c r="A22" s="15" t="s">
        <v>491</v>
      </c>
      <c r="B22" s="15">
        <v>175</v>
      </c>
      <c r="C22" s="15">
        <v>91</v>
      </c>
      <c r="D22" s="15" t="s">
        <v>7</v>
      </c>
      <c r="E22" s="15" t="s">
        <v>492</v>
      </c>
      <c r="F22" s="15" t="s">
        <v>515</v>
      </c>
      <c r="G22" s="15">
        <v>1000</v>
      </c>
      <c r="H22" s="15">
        <v>200</v>
      </c>
      <c r="I22" s="15">
        <v>50</v>
      </c>
    </row>
    <row r="23" spans="1:11" x14ac:dyDescent="0.25">
      <c r="A23" s="4" t="s">
        <v>493</v>
      </c>
      <c r="B23" s="4">
        <v>176</v>
      </c>
      <c r="C23" s="4">
        <v>17</v>
      </c>
      <c r="D23" s="4" t="s">
        <v>7</v>
      </c>
      <c r="E23" s="4" t="s">
        <v>510</v>
      </c>
      <c r="F23" s="4" t="s">
        <v>514</v>
      </c>
      <c r="G23" s="4">
        <v>1000</v>
      </c>
      <c r="H23" s="4">
        <v>100</v>
      </c>
      <c r="I23" s="4">
        <v>150</v>
      </c>
      <c r="K23" t="s">
        <v>501</v>
      </c>
    </row>
    <row r="24" spans="1:11" x14ac:dyDescent="0.25">
      <c r="A24" s="4" t="s">
        <v>516</v>
      </c>
      <c r="B24" s="4">
        <v>177</v>
      </c>
      <c r="C24" s="4">
        <v>19</v>
      </c>
      <c r="D24" s="4" t="s">
        <v>7</v>
      </c>
      <c r="E24" s="4" t="s">
        <v>509</v>
      </c>
      <c r="F24" s="4" t="s">
        <v>498</v>
      </c>
      <c r="G24" s="4">
        <v>1000</v>
      </c>
      <c r="H24" s="4">
        <v>200</v>
      </c>
      <c r="I24" s="4">
        <v>150</v>
      </c>
      <c r="K24" t="s">
        <v>502</v>
      </c>
    </row>
    <row r="25" spans="1:11" x14ac:dyDescent="0.25">
      <c r="A25" s="4" t="s">
        <v>494</v>
      </c>
      <c r="B25" s="4">
        <v>178</v>
      </c>
      <c r="C25" s="4">
        <v>177</v>
      </c>
      <c r="D25" s="4" t="s">
        <v>7</v>
      </c>
      <c r="E25" s="4" t="s">
        <v>508</v>
      </c>
      <c r="F25" s="4" t="s">
        <v>497</v>
      </c>
      <c r="G25" s="4">
        <v>1000</v>
      </c>
      <c r="H25" s="4">
        <v>250</v>
      </c>
      <c r="I25" s="4">
        <v>150</v>
      </c>
      <c r="K25" t="s">
        <v>503</v>
      </c>
    </row>
    <row r="26" spans="1:11" x14ac:dyDescent="0.25">
      <c r="A26" s="4" t="s">
        <v>517</v>
      </c>
      <c r="B26" s="4">
        <v>179</v>
      </c>
      <c r="C26" s="4">
        <v>19</v>
      </c>
      <c r="D26" s="4" t="s">
        <v>7</v>
      </c>
      <c r="E26" s="4" t="s">
        <v>506</v>
      </c>
      <c r="F26" s="4" t="s">
        <v>496</v>
      </c>
      <c r="G26" s="4">
        <v>1000</v>
      </c>
      <c r="H26" s="4">
        <v>150</v>
      </c>
      <c r="I26" s="4">
        <v>200</v>
      </c>
    </row>
    <row r="27" spans="1:11" x14ac:dyDescent="0.25">
      <c r="A27" s="4" t="s">
        <v>499</v>
      </c>
      <c r="B27" s="4">
        <v>180</v>
      </c>
      <c r="C27" s="4">
        <v>178</v>
      </c>
      <c r="D27" s="4" t="s">
        <v>7</v>
      </c>
      <c r="E27" s="4" t="s">
        <v>505</v>
      </c>
      <c r="F27" s="4" t="s">
        <v>511</v>
      </c>
      <c r="G27" s="4">
        <v>1000</v>
      </c>
      <c r="H27" s="4">
        <v>250</v>
      </c>
      <c r="I27" s="4">
        <v>200</v>
      </c>
    </row>
    <row r="28" spans="1:11" x14ac:dyDescent="0.25">
      <c r="A28" s="4" t="s">
        <v>518</v>
      </c>
      <c r="B28" s="4">
        <v>181</v>
      </c>
      <c r="C28" s="4">
        <v>178</v>
      </c>
      <c r="D28" s="4" t="s">
        <v>7</v>
      </c>
      <c r="E28" s="4" t="s">
        <v>507</v>
      </c>
      <c r="F28" s="4" t="s">
        <v>512</v>
      </c>
      <c r="G28" s="4">
        <v>1000</v>
      </c>
      <c r="H28" s="4">
        <v>300</v>
      </c>
      <c r="I28" s="4">
        <v>200</v>
      </c>
    </row>
    <row r="29" spans="1:11" x14ac:dyDescent="0.25">
      <c r="A29" s="4" t="s">
        <v>500</v>
      </c>
      <c r="B29" s="4">
        <v>182</v>
      </c>
      <c r="C29" s="4">
        <v>178</v>
      </c>
      <c r="D29" s="4" t="s">
        <v>7</v>
      </c>
      <c r="E29" s="4" t="s">
        <v>504</v>
      </c>
      <c r="F29" s="4" t="s">
        <v>513</v>
      </c>
      <c r="G29" s="4">
        <v>1000</v>
      </c>
      <c r="H29" s="4">
        <v>300</v>
      </c>
      <c r="I29" s="4">
        <v>150</v>
      </c>
    </row>
    <row r="30" spans="1:11" x14ac:dyDescent="0.25">
      <c r="A30" s="40" t="s">
        <v>519</v>
      </c>
      <c r="B30" s="40">
        <v>183</v>
      </c>
      <c r="C30" s="40">
        <v>182</v>
      </c>
      <c r="D30" s="40" t="s">
        <v>7</v>
      </c>
      <c r="E30" s="40" t="s">
        <v>520</v>
      </c>
      <c r="F30" s="40" t="s">
        <v>521</v>
      </c>
      <c r="G30" s="40">
        <v>1500</v>
      </c>
      <c r="H30" s="40">
        <v>350</v>
      </c>
      <c r="I30" s="40">
        <v>150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58949-CA8E-4C0F-A49C-2147FCB4A110}">
  <sheetPr>
    <tabColor rgb="FF9966FF"/>
  </sheetPr>
  <dimension ref="A1:K28"/>
  <sheetViews>
    <sheetView zoomScaleNormal="100" workbookViewId="0">
      <selection activeCell="G15" sqref="G15"/>
    </sheetView>
  </sheetViews>
  <sheetFormatPr defaultRowHeight="15" x14ac:dyDescent="0.25"/>
  <cols>
    <col min="1" max="9" width="20.7109375" customWidth="1"/>
  </cols>
  <sheetData>
    <row r="1" spans="1:9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8</v>
      </c>
      <c r="F1" s="17" t="s">
        <v>10</v>
      </c>
      <c r="G1" s="17" t="s">
        <v>11</v>
      </c>
      <c r="H1" s="17" t="s">
        <v>4</v>
      </c>
      <c r="I1" s="17" t="s">
        <v>5</v>
      </c>
    </row>
    <row r="2" spans="1:9" x14ac:dyDescent="0.25">
      <c r="A2" s="6" t="s">
        <v>241</v>
      </c>
      <c r="B2" s="6">
        <v>96</v>
      </c>
      <c r="C2" s="10">
        <v>134</v>
      </c>
      <c r="D2" s="10" t="s">
        <v>216</v>
      </c>
      <c r="E2" s="10" t="s">
        <v>248</v>
      </c>
      <c r="F2" s="10" t="s">
        <v>385</v>
      </c>
      <c r="G2" s="10">
        <v>1000</v>
      </c>
      <c r="H2" s="10">
        <v>350</v>
      </c>
      <c r="I2" s="10">
        <v>100</v>
      </c>
    </row>
    <row r="3" spans="1:9" x14ac:dyDescent="0.25">
      <c r="A3" s="6" t="s">
        <v>289</v>
      </c>
      <c r="B3" s="6">
        <v>108</v>
      </c>
      <c r="C3" s="10">
        <v>96</v>
      </c>
      <c r="D3" s="10" t="s">
        <v>7</v>
      </c>
      <c r="E3" s="10" t="s">
        <v>290</v>
      </c>
      <c r="F3" s="10" t="s">
        <v>291</v>
      </c>
      <c r="G3" s="10">
        <v>1000</v>
      </c>
      <c r="H3" s="10">
        <v>350</v>
      </c>
      <c r="I3" s="10">
        <v>150</v>
      </c>
    </row>
    <row r="4" spans="1:9" x14ac:dyDescent="0.25">
      <c r="A4" s="14" t="s">
        <v>329</v>
      </c>
      <c r="B4" s="14">
        <v>120</v>
      </c>
      <c r="C4" s="14">
        <v>0</v>
      </c>
      <c r="D4" s="14"/>
      <c r="E4" s="14" t="s">
        <v>376</v>
      </c>
      <c r="F4" s="14" t="s">
        <v>377</v>
      </c>
      <c r="G4" s="14">
        <v>500</v>
      </c>
      <c r="H4" s="14">
        <v>0</v>
      </c>
      <c r="I4" s="14">
        <v>0</v>
      </c>
    </row>
    <row r="5" spans="1:9" x14ac:dyDescent="0.25">
      <c r="A5" s="14" t="s">
        <v>330</v>
      </c>
      <c r="B5" s="14">
        <v>121</v>
      </c>
      <c r="C5" s="14">
        <v>120</v>
      </c>
      <c r="D5" s="14"/>
      <c r="E5" s="14" t="s">
        <v>344</v>
      </c>
      <c r="F5" s="14" t="s">
        <v>378</v>
      </c>
      <c r="G5" s="14">
        <v>500</v>
      </c>
      <c r="H5" s="14">
        <v>50</v>
      </c>
      <c r="I5" s="14">
        <v>0</v>
      </c>
    </row>
    <row r="6" spans="1:9" x14ac:dyDescent="0.25">
      <c r="A6" s="14" t="s">
        <v>331</v>
      </c>
      <c r="B6" s="14">
        <v>122</v>
      </c>
      <c r="C6" s="14">
        <v>121</v>
      </c>
      <c r="D6" s="14"/>
      <c r="E6" s="14" t="s">
        <v>345</v>
      </c>
      <c r="F6" s="14" t="s">
        <v>379</v>
      </c>
      <c r="G6" s="14">
        <v>500</v>
      </c>
      <c r="H6" s="14">
        <v>100</v>
      </c>
      <c r="I6" s="14">
        <v>0</v>
      </c>
    </row>
    <row r="7" spans="1:9" x14ac:dyDescent="0.25">
      <c r="A7" s="14" t="s">
        <v>332</v>
      </c>
      <c r="B7" s="14">
        <v>123</v>
      </c>
      <c r="C7" s="14">
        <v>122</v>
      </c>
      <c r="D7" s="14"/>
      <c r="E7" s="14" t="s">
        <v>346</v>
      </c>
      <c r="F7" s="14" t="s">
        <v>380</v>
      </c>
      <c r="G7" s="14">
        <v>500</v>
      </c>
      <c r="H7" s="14">
        <v>150</v>
      </c>
      <c r="I7" s="14">
        <v>0</v>
      </c>
    </row>
    <row r="8" spans="1:9" x14ac:dyDescent="0.25">
      <c r="A8" s="14" t="s">
        <v>333</v>
      </c>
      <c r="B8" s="14">
        <v>124</v>
      </c>
      <c r="C8" s="14">
        <v>123</v>
      </c>
      <c r="D8" s="14"/>
      <c r="E8" s="14" t="s">
        <v>347</v>
      </c>
      <c r="F8" s="14" t="s">
        <v>381</v>
      </c>
      <c r="G8" s="14">
        <v>500</v>
      </c>
      <c r="H8" s="14">
        <v>150</v>
      </c>
      <c r="I8" s="14">
        <v>50</v>
      </c>
    </row>
    <row r="9" spans="1:9" x14ac:dyDescent="0.25">
      <c r="A9" s="14" t="s">
        <v>334</v>
      </c>
      <c r="B9" s="14">
        <v>125</v>
      </c>
      <c r="C9" s="14">
        <v>124</v>
      </c>
      <c r="D9" s="14"/>
      <c r="E9" s="14" t="s">
        <v>348</v>
      </c>
      <c r="F9" s="14" t="s">
        <v>389</v>
      </c>
      <c r="G9" s="14">
        <v>1000</v>
      </c>
      <c r="H9" s="14">
        <v>150</v>
      </c>
      <c r="I9" s="14">
        <v>100</v>
      </c>
    </row>
    <row r="10" spans="1:9" x14ac:dyDescent="0.25">
      <c r="A10" s="14" t="s">
        <v>335</v>
      </c>
      <c r="B10" s="14">
        <v>126</v>
      </c>
      <c r="C10" s="14">
        <v>125</v>
      </c>
      <c r="D10" s="14"/>
      <c r="E10" s="14" t="s">
        <v>349</v>
      </c>
      <c r="F10" s="14" t="s">
        <v>389</v>
      </c>
      <c r="G10" s="14">
        <v>1000</v>
      </c>
      <c r="H10" s="14">
        <v>200</v>
      </c>
      <c r="I10" s="14">
        <v>100</v>
      </c>
    </row>
    <row r="11" spans="1:9" x14ac:dyDescent="0.25">
      <c r="A11" s="14" t="s">
        <v>336</v>
      </c>
      <c r="B11" s="14">
        <v>127</v>
      </c>
      <c r="C11" s="14">
        <v>123</v>
      </c>
      <c r="D11" s="14"/>
      <c r="E11" s="14" t="s">
        <v>350</v>
      </c>
      <c r="F11" s="14" t="s">
        <v>382</v>
      </c>
      <c r="G11" s="14">
        <v>500</v>
      </c>
      <c r="H11" s="14">
        <v>200</v>
      </c>
      <c r="I11" s="14">
        <v>0</v>
      </c>
    </row>
    <row r="12" spans="1:9" x14ac:dyDescent="0.25">
      <c r="A12" s="14" t="s">
        <v>337</v>
      </c>
      <c r="B12" s="14">
        <v>128</v>
      </c>
      <c r="C12" s="14">
        <v>127</v>
      </c>
      <c r="D12" s="14"/>
      <c r="E12" s="14" t="s">
        <v>351</v>
      </c>
      <c r="F12" s="14"/>
      <c r="G12" s="14">
        <v>500</v>
      </c>
      <c r="H12" s="14">
        <v>200</v>
      </c>
      <c r="I12" s="14">
        <v>50</v>
      </c>
    </row>
    <row r="13" spans="1:9" x14ac:dyDescent="0.25">
      <c r="A13" s="14" t="s">
        <v>338</v>
      </c>
      <c r="B13" s="14">
        <v>129</v>
      </c>
      <c r="C13" s="14">
        <v>128</v>
      </c>
      <c r="D13" s="14"/>
      <c r="E13" s="14" t="s">
        <v>352</v>
      </c>
      <c r="F13" s="14"/>
      <c r="G13" s="14">
        <v>1000</v>
      </c>
      <c r="H13" s="14">
        <v>250</v>
      </c>
      <c r="I13" s="14">
        <v>50</v>
      </c>
    </row>
    <row r="14" spans="1:9" x14ac:dyDescent="0.25">
      <c r="A14" s="14" t="s">
        <v>339</v>
      </c>
      <c r="B14" s="14">
        <v>130</v>
      </c>
      <c r="C14" s="14">
        <v>129</v>
      </c>
      <c r="D14" s="14"/>
      <c r="E14" s="14" t="s">
        <v>353</v>
      </c>
      <c r="F14" s="14"/>
      <c r="G14" s="14">
        <v>1000</v>
      </c>
      <c r="H14" s="14">
        <v>300</v>
      </c>
      <c r="I14" s="14">
        <v>50</v>
      </c>
    </row>
    <row r="15" spans="1:9" x14ac:dyDescent="0.25">
      <c r="A15" s="14" t="s">
        <v>340</v>
      </c>
      <c r="B15" s="14">
        <v>131</v>
      </c>
      <c r="C15" s="14">
        <v>127</v>
      </c>
      <c r="D15" s="14"/>
      <c r="E15" s="14" t="s">
        <v>354</v>
      </c>
      <c r="F15" s="14" t="s">
        <v>383</v>
      </c>
      <c r="G15" s="14">
        <v>500</v>
      </c>
      <c r="H15" s="14">
        <v>250</v>
      </c>
      <c r="I15" s="14">
        <v>0</v>
      </c>
    </row>
    <row r="16" spans="1:9" x14ac:dyDescent="0.25">
      <c r="A16" s="14" t="s">
        <v>341</v>
      </c>
      <c r="B16" s="14">
        <v>132</v>
      </c>
      <c r="C16" s="14">
        <v>131</v>
      </c>
      <c r="D16" s="14"/>
      <c r="E16" s="14" t="s">
        <v>355</v>
      </c>
      <c r="F16" s="14" t="s">
        <v>384</v>
      </c>
      <c r="G16" s="14">
        <v>500</v>
      </c>
      <c r="H16" s="14">
        <v>300</v>
      </c>
      <c r="I16" s="14">
        <v>0</v>
      </c>
    </row>
    <row r="17" spans="1:11" x14ac:dyDescent="0.25">
      <c r="A17" s="14" t="s">
        <v>342</v>
      </c>
      <c r="B17" s="14">
        <v>133</v>
      </c>
      <c r="C17" s="14">
        <v>132</v>
      </c>
      <c r="D17" s="14"/>
      <c r="E17" s="14" t="s">
        <v>356</v>
      </c>
      <c r="F17" s="14"/>
      <c r="G17" s="14">
        <v>500</v>
      </c>
      <c r="H17" s="14">
        <v>350</v>
      </c>
      <c r="I17" s="14">
        <v>0</v>
      </c>
      <c r="K17" t="s">
        <v>128</v>
      </c>
    </row>
    <row r="18" spans="1:11" x14ac:dyDescent="0.25">
      <c r="A18" s="14" t="s">
        <v>343</v>
      </c>
      <c r="B18" s="14">
        <v>134</v>
      </c>
      <c r="C18" s="14">
        <v>133</v>
      </c>
      <c r="D18" s="14"/>
      <c r="E18" s="14" t="s">
        <v>357</v>
      </c>
      <c r="F18" s="14" t="s">
        <v>445</v>
      </c>
      <c r="G18" s="14">
        <v>500</v>
      </c>
      <c r="H18" s="14">
        <v>350</v>
      </c>
      <c r="I18" s="14">
        <v>50</v>
      </c>
    </row>
    <row r="19" spans="1:11" x14ac:dyDescent="0.25">
      <c r="A19" s="10" t="s">
        <v>360</v>
      </c>
      <c r="B19" s="10">
        <v>135</v>
      </c>
      <c r="C19" s="10">
        <v>108</v>
      </c>
      <c r="D19" s="10"/>
      <c r="E19" s="10" t="s">
        <v>358</v>
      </c>
      <c r="F19" s="10" t="s">
        <v>386</v>
      </c>
      <c r="G19" s="10">
        <v>1000</v>
      </c>
      <c r="H19" s="10">
        <v>300</v>
      </c>
      <c r="I19" s="10">
        <v>150</v>
      </c>
    </row>
    <row r="20" spans="1:11" x14ac:dyDescent="0.25">
      <c r="A20" s="10" t="s">
        <v>359</v>
      </c>
      <c r="B20" s="10">
        <v>136</v>
      </c>
      <c r="C20" s="10">
        <v>135</v>
      </c>
      <c r="D20" s="10"/>
      <c r="E20" s="10" t="s">
        <v>367</v>
      </c>
      <c r="F20" s="10" t="s">
        <v>387</v>
      </c>
      <c r="G20" s="10">
        <v>1000</v>
      </c>
      <c r="H20" s="10">
        <v>250</v>
      </c>
      <c r="I20" s="10">
        <v>150</v>
      </c>
    </row>
    <row r="21" spans="1:11" x14ac:dyDescent="0.25">
      <c r="A21" s="10" t="s">
        <v>361</v>
      </c>
      <c r="B21" s="10">
        <v>137</v>
      </c>
      <c r="C21" s="10">
        <v>136</v>
      </c>
      <c r="D21" s="10"/>
      <c r="E21" s="10" t="s">
        <v>370</v>
      </c>
      <c r="F21" s="10"/>
      <c r="G21" s="10">
        <v>1000</v>
      </c>
      <c r="H21" s="10">
        <v>200</v>
      </c>
      <c r="I21" s="10">
        <v>150</v>
      </c>
    </row>
    <row r="22" spans="1:11" x14ac:dyDescent="0.25">
      <c r="A22" s="10" t="s">
        <v>394</v>
      </c>
      <c r="B22" s="10">
        <v>138</v>
      </c>
      <c r="C22" s="10">
        <v>137</v>
      </c>
      <c r="D22" s="6"/>
      <c r="E22" s="10" t="s">
        <v>369</v>
      </c>
      <c r="F22" s="10"/>
      <c r="G22" s="10">
        <v>1000</v>
      </c>
      <c r="H22" s="6">
        <v>200</v>
      </c>
      <c r="I22" s="6">
        <v>200</v>
      </c>
    </row>
    <row r="23" spans="1:11" x14ac:dyDescent="0.25">
      <c r="A23" s="10" t="s">
        <v>395</v>
      </c>
      <c r="B23" s="10">
        <v>139</v>
      </c>
      <c r="C23" s="10">
        <v>138</v>
      </c>
      <c r="D23" s="6"/>
      <c r="E23" s="10" t="s">
        <v>368</v>
      </c>
      <c r="F23" s="10"/>
      <c r="G23" s="10">
        <v>1000</v>
      </c>
      <c r="H23" s="6">
        <v>150</v>
      </c>
      <c r="I23" s="6">
        <v>200</v>
      </c>
    </row>
    <row r="24" spans="1:11" x14ac:dyDescent="0.25">
      <c r="A24" s="10" t="s">
        <v>362</v>
      </c>
      <c r="B24" s="10">
        <v>140</v>
      </c>
      <c r="C24" s="10">
        <v>139</v>
      </c>
      <c r="D24" s="6"/>
      <c r="E24" s="10" t="s">
        <v>371</v>
      </c>
      <c r="F24" s="6" t="s">
        <v>390</v>
      </c>
      <c r="G24" s="10">
        <v>1000</v>
      </c>
      <c r="H24" s="6">
        <v>150</v>
      </c>
      <c r="I24" s="6">
        <v>150</v>
      </c>
    </row>
    <row r="25" spans="1:11" x14ac:dyDescent="0.25">
      <c r="A25" s="10" t="s">
        <v>363</v>
      </c>
      <c r="B25" s="10">
        <v>141</v>
      </c>
      <c r="C25" s="10">
        <v>140</v>
      </c>
      <c r="D25" s="6"/>
      <c r="E25" s="10" t="s">
        <v>372</v>
      </c>
      <c r="F25" s="6" t="s">
        <v>391</v>
      </c>
      <c r="G25" s="10">
        <v>1000</v>
      </c>
      <c r="H25" s="6">
        <v>100</v>
      </c>
      <c r="I25" s="6">
        <v>150</v>
      </c>
    </row>
    <row r="26" spans="1:11" x14ac:dyDescent="0.25">
      <c r="A26" s="10" t="s">
        <v>364</v>
      </c>
      <c r="B26" s="10">
        <v>142</v>
      </c>
      <c r="C26" s="10">
        <v>141</v>
      </c>
      <c r="D26" s="6"/>
      <c r="E26" s="10" t="s">
        <v>373</v>
      </c>
      <c r="F26" s="6" t="s">
        <v>392</v>
      </c>
      <c r="G26" s="10">
        <v>1000</v>
      </c>
      <c r="H26" s="6">
        <v>50</v>
      </c>
      <c r="I26" s="6">
        <v>150</v>
      </c>
    </row>
    <row r="27" spans="1:11" x14ac:dyDescent="0.25">
      <c r="A27" s="10" t="s">
        <v>365</v>
      </c>
      <c r="B27" s="10">
        <v>143</v>
      </c>
      <c r="C27" s="10">
        <v>142</v>
      </c>
      <c r="D27" s="6"/>
      <c r="E27" s="10" t="s">
        <v>374</v>
      </c>
      <c r="F27" s="6" t="s">
        <v>393</v>
      </c>
      <c r="G27" s="10">
        <v>1000</v>
      </c>
      <c r="H27" s="6">
        <v>50</v>
      </c>
      <c r="I27" s="6">
        <v>100</v>
      </c>
    </row>
    <row r="28" spans="1:11" x14ac:dyDescent="0.25">
      <c r="A28" s="34" t="s">
        <v>366</v>
      </c>
      <c r="B28" s="34">
        <v>144</v>
      </c>
      <c r="C28" s="34">
        <v>141</v>
      </c>
      <c r="D28" s="33"/>
      <c r="E28" s="34" t="s">
        <v>375</v>
      </c>
      <c r="F28" s="33" t="s">
        <v>388</v>
      </c>
      <c r="G28" s="34">
        <v>1000</v>
      </c>
      <c r="H28" s="33">
        <v>50</v>
      </c>
      <c r="I28" s="33">
        <v>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Overworld</vt:lpstr>
      <vt:lpstr>Bumblezone</vt:lpstr>
      <vt:lpstr>Nether</vt:lpstr>
      <vt:lpstr>The End</vt:lpstr>
      <vt:lpstr>Atum</vt:lpstr>
      <vt:lpstr>Good Night's Sleep</vt:lpstr>
      <vt:lpstr>Midnight</vt:lpstr>
      <vt:lpstr>Homestead</vt:lpstr>
      <vt:lpstr>Technology</vt:lpstr>
      <vt:lpstr>Summoning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Home</cp:lastModifiedBy>
  <dcterms:created xsi:type="dcterms:W3CDTF">2020-06-28T04:32:02Z</dcterms:created>
  <dcterms:modified xsi:type="dcterms:W3CDTF">2020-07-30T19:45:54Z</dcterms:modified>
</cp:coreProperties>
</file>