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ecution Details" sheetId="1" r:id="rId1"/>
    <sheet name="KPI" sheetId="2" r:id="rId2"/>
    <sheet name="SF report" sheetId="3" r:id="rId3"/>
    <sheet name="SWC VS SF" sheetId="4" r:id="rId4"/>
  </sheets>
  <definedNames>
    <definedName name="_xlnm._FilterDatabase" localSheetId="2" hidden="1">'SF report'!$A$1:$D$5000</definedName>
    <definedName name="_xlnm._FilterDatabase" localSheetId="3" hidden="1">'SWC VS SF'!$A$1:$D$5000</definedName>
  </definedNames>
  <calcPr calcId="124519" fullCalcOnLoad="1"/>
</workbook>
</file>

<file path=xl/sharedStrings.xml><?xml version="1.0" encoding="utf-8"?>
<sst xmlns="http://schemas.openxmlformats.org/spreadsheetml/2006/main" count="525" uniqueCount="343">
  <si>
    <t>System function</t>
  </si>
  <si>
    <t>Status</t>
  </si>
  <si>
    <t>SWC</t>
  </si>
  <si>
    <t>released</t>
  </si>
  <si>
    <t xml:space="preserve">VWMEB-Inv-130819 SftyInvActr 01 
VWMEB-Inv-57210 SFTY SftyAscLinSpi 01 
VWMEB-Inv-108486 SFTY SftyUtils 01 
VWMEB-Inv-45003 SFTY SftyShutOffPahTst 01 
VWMEB-Inv-45920 SFTY SftySbcCtrl 01 
VWMEB-Inv-45948 SFTY SftySbcFs6500 01 
VWMEB-Inv-48015 SFTY SftyModMgr 01 
VWMEB-Inv-134814 LLSW Pwm3Pha 
VWMEB-Inv-209016 LLSW TopAscActr 01 
</t>
  </si>
  <si>
    <t xml:space="preserve">VWMEB-Inv-138553 LLSW InvMon 01.04 
VWMEB-Inv-41842 SFTY SftyDma 01 
VWMEB-Inv-51649 SFTY SftyDcEvln 01 
</t>
  </si>
  <si>
    <t xml:space="preserve">VWMEB-Inv-174597 TqMgr 01 
VWMEB-Inv-224079 (AUTOSAR BSW) BswM 
VWMEB-Inv-135798 DRCO DrvCtrlSeqr 01 
VWMEB-Inv-133220 DRCO SpoMaxEmSpdCalcn 01 
VWMEB-Inv-307850 BSW Emm 01 
</t>
  </si>
  <si>
    <t xml:space="preserve">VWMEB-Inv-181606 BL boot_c_BLU 01 
VWMEB-Inv-227646 BL boot_a BM 01 
VWMEB-Inv-290244 bl_utils 
VWMEB-Inv-290243 SPI 
VWMEB-Inv-290242 watchdog 
VWMEB-Inv-290241 spi_slave 
VWMEB-Inv-290240 NxpBlSysTick 
VWMEB-Inv-290232 flash 
VWMEB-Inv-290236 crc 
VWMEB-Inv-255345 aes 
VWMEB-Inv-255337 BL boot_a BL AES 01 
VWMEB-Inv-255339 BL boot_a BL 01 
</t>
  </si>
  <si>
    <t xml:space="preserve">VWMEB-Inv-181273 BL SBC 01 
VWMEB-Inv-181336 BL SPI 01 
VWMEB-Inv-181606 BL boot_c_BLU 01 
VWMEB-Inv-181165 BL IO 01 
VWMEB-Inv-181380 BL TJA 01 
VWMEB-Inv-280092 BlAdminTblUtils 
VWMEB-Inv-215013 BL HSM 01 
VWMEB-Inv-250105 BlHwRecogn 
VWMEB-Inv-256446 BL decompress 01 
</t>
  </si>
  <si>
    <t xml:space="preserve">VWMEB-Inv-181705 BL boot_c_BM 01 
VWMEB-Inv-306047 BL boot_c BlAdminTblUtils 
VWMEB-Inv-215013 BL HSM 01 
</t>
  </si>
  <si>
    <t xml:space="preserve">VWMEB-Inv-181273 BL SBC 01 
VWMEB-Inv-181336 BL SPI 01 
VWMEB-Inv-181201 BL KEA 01 
VWMEB-Inv-181165 BL IO 01 
VWMEB-Inv-181380 BL TJA 01 
VWMEB-Inv-177103 BL boot_c_CBL 01 
VWMEB-Inv-306047 BL boot_c BlAdminTblUtils 
VWMEB-Inv-305928 BL boot_c BlHwRecogn 
VWMEB-Inv-246576 BL boot_c RWA 01 
VWMEB-Inv-215013 BL HSM 01 
</t>
  </si>
  <si>
    <t xml:space="preserve">VWMEB-Inv-68861 SFTY SftyCrc 01 
VWMEB-Inv-232957 (AUTOSAR BSW) Dio 
VWMEB-Inv-346182 SFTY SftyE2eSmVw 
VWMEB-Inv-346178 SFTY SftyE2eP02Lib 
VWMEB-Inv-346186 SFTY SftyE2eTx 
VWMEB-Inv-346184 SFTY SftyE2eRx 
VWMEB-Inv-340663 SFTY SftyE2eRx_Cfg 02 
VWMEB-Inv-173931 BSW CanTrcv 01 
VWMEB-Inv-299357 BSW Nm_ExtraCallbacks 01 
VWMEB-Inv-341716 CanIf_Callouts 01 
VWMEB-Inv-307953 BSW SigWr 01 
VWMEB-Inv-302119 BSW CanMon 01 
VWMEB-Inv-353409 SFTY SftyE2eTx_Cfg 01 
</t>
  </si>
  <si>
    <t xml:space="preserve">VWMEB-Inv-135272 DRCO SigColl 01 
VWMEB-Inv-135950 DRCO PtLimnCalcn 01 
VWMEB-Inv-288004 DRCO TqPrednIpmSpCalcn 01 
VWMEB-Inv-287985 DRCO TqPrednIpmPwrLoss 01 
VWMEB-Inv-317108 DRCO IpmPwrLossCalcn 01 
VWMEB-Inv-208611 DRCO IdIqReqMux 01 
VWMEB-Inv-208669 DRCO IpmCtrl 01 
VWMEB-Inv-370521 DRCO EmRAdpn_Wrpr 01 
VWMEB-Inv-371848 DRCO HvAcPwrCalcn 01 
VWMEB-Inv-371986 DRCO IdqCalcn 01 
</t>
  </si>
  <si>
    <t xml:space="preserve">VWMEB-Inv-66818 SFTY SftyActvDchaCtrlrIf 01 
VWMEB-Inv-68817 EXTUC ActvDchaAdcHndlr 01 
VWMEB-Inv-68861 SFTY SftyCrc 01 
VWMEB-Inv-69982 EXTUC ActvDchaHndlr 01 
VWMEB-Inv-70124 EXTUC ActvDchaPwmDrvr 01 
VWMEB-Inv-71656 EXTUC ActvDchaSysTick 01 
VWMEB-Inv-71694 EXTUC ActvDchaAdcDrvr 01 
VWMEB-Inv-71580 EXTUC ActvDchaSpiHndlr 01 
VWMEB-Inv-70095 EXTUC ActvDchaPortHndlr 01 
VWMEB-Inv-71940 EXTUC ActvDchaCmn 01 
VWMEB-Inv-70202 EXTUC ActvDchaSpiDrvr 01 
VWMEB-Inv-45883 SFTY SftyQSpi 01 
VWMEB-Inv-66866 SFTY SftyActvDchaCtrl 02 
VWMEB-Inv-179136 LLSW SftyDmaDrvr 01.02 
VWMEB-Inv-41842 SFTY SftyDma 01 
</t>
  </si>
  <si>
    <t xml:space="preserve">VWMEB-Inv-136189 DRCO CooltFlowReqCalcn 01 
VWMEB-Inv-182955 DRCO IvtrThermMdl 01 
VWMEB-Inv-234147 BSW EmTempEvln 01 
</t>
  </si>
  <si>
    <t xml:space="preserve">VWMEB-Inv-136703 DRCO CooltTempReqCalcn 01 
VWMEB-Inv-182955 DRCO IvtrThermMdl 01 
VWMEB-Inv-234147 BSW EmTempEvln 01 
</t>
  </si>
  <si>
    <t xml:space="preserve">VWMEB-Inv-136337 DRCO PerfIndcrCalcn 01 
VWMEB-Inv-174597 TqMgr 01 
VWMEB-Inv-228241 DRCO TqPredn 01 
VWMEB-Inv-137902 DRCO EgyCnsRecCalcnVw  01 
</t>
  </si>
  <si>
    <t xml:space="preserve">VWMEB-Inv-263891 DRCO IvtrDcLinkTempDrtg 01 
VWMEB-Inv-286886 DRCO IvtrDcLinkThermMdl_Wrpr 01 
VWMEB-Inv-270608 DRCO IvtrHvDcBusBarTempDrtg 01 
VWMEB-Inv-342970 BSW IvtrSleepTiCalcn 01 
</t>
  </si>
  <si>
    <t xml:space="preserve">VWMEB-Inv-142057 LLSW Vadc 01.04 
VWMEB-Inv-234147 BSW EmTempEvln 01 
</t>
  </si>
  <si>
    <t xml:space="preserve">VWMEB-Inv-286907 DRCO IvtrHvAcBusBarThermMdl_Wrpr 01 
VWMEB-Inv-272765 DRCO IvtrHvAcBusBarTempDrtg 01 
</t>
  </si>
  <si>
    <t xml:space="preserve">VWMEB-Inv-108486 SFTY SftyUtils 01 
VWMEB-Inv-135249 DRCO HvAcIMeas 01 
VWMEB-Inv-135814 DRCO HvAcICalcn 01 
VWMEB-Inv-138879 DRCO HvAcIFndmtlCptAmpCalcn 01 
VWMEB-Inv-139301 LLSW DSADC 01.01 
VWMEB-Inv-138553 LLSW InvMon 01.04 
VWMEB-Inv-325941 DRCO PhaFailDetn 01 
VWMEB-Inv-208669 DRCO IpmCtrl 01 
VWMEB-Inv-41842 SFTY SftyDma 01 
VWMEB-Inv-220664 LLSW GtmDrv 01.02 
VWMEB-Inv-60674 SFTY SftyAcEvln 01 
</t>
  </si>
  <si>
    <t xml:space="preserve">VWMEB-Inv-198145 DRCO IvtrHvAcI2tDrtg 01 
</t>
  </si>
  <si>
    <t xml:space="preserve">VWMEB-Inv-142241 DRCO HvDcICalcn 01 
</t>
  </si>
  <si>
    <t xml:space="preserve">VWMEB-Inv-198167 DRCO IvtrHvDcI2tDrtg 01 
</t>
  </si>
  <si>
    <t xml:space="preserve">VWMEB-Inv-66818 SFTY SftyActvDchaCtrlrIf 01 
VWMEB-Inv-68817 EXTUC ActvDchaAdcHndlr 01 
VWMEB-Inv-71694 EXTUC ActvDchaAdcDrvr 01 
VWMEB-Inv-71580 EXTUC ActvDchaSpiHndlr 01 
VWMEB-Inv-70202 EXTUC ActvDchaSpiDrvr 01 
VWMEB-Inv-108486 SFTY SftyUtils 01 
VWMEB-Inv-45883 SFTY SftyQSpi 01 
VWMEB-Inv-66866 SFTY SftyActvDchaCtrl 02 
VWMEB-Inv-139301 LLSW DSADC 01.01 
VWMEB-Inv-132951 DRCO HvDcUMeas 01 
VWMEB-Inv-138553 LLSW InvMon 01.04 
VWMEB-Inv-41842 SFTY SftyDma 01 
VWMEB-Inv-220664 LLSW GtmDrv 01.02 
VWMEB-Inv-51649 SFTY SftyDcEvln 01 
</t>
  </si>
  <si>
    <t xml:space="preserve">VWMEB-Inv-108486 SFTY SftyUtils 01 
VWMEB-Inv-48015 SFTY SftyModMgr 01 
VWMEB-Inv-41842 SFTY SftyDma 01 
VWMEB-Inv-51649 SFTY SftyDcEvln 01 
</t>
  </si>
  <si>
    <t xml:space="preserve">VWMEB-Inv-135261 DRCO PmTempCalcnThermNetVw 01 
</t>
  </si>
  <si>
    <t xml:space="preserve">VWMEB-Inv-66818 SFTY SftyActvDchaCtrlrIf 01 
VWMEB-Inv-45883 SFTY SftyQSpi 01 
VWMEB-Inv-318820 DRCO TqPrednIvtrPwrLoss_Wrpr 01 
VWMEB-Inv-182955 DRCO IvtrThermMdl 01 
VWMEB-Inv-183098 BSW IvtrIgbtTempEvln 01 
VWMEB-Inv-203259 DRCO IvtrIgbtNtcTempDrtg 01 
VWMEB-Inv-41842 SFTY SftyDma 01 
</t>
  </si>
  <si>
    <t xml:space="preserve">VWMEB-Inv-130819 SftyInvActr 01 
VWMEB-Inv-108486 SFTY SftyUtils 01 
VWMEB-Inv-134747 DRCO EncCalcn 01 
VWMEB-Inv-134782 DRCO RslvrCalcn 01 
VWMEB-Inv-48015 SFTY SftyModMgr 01 
VWMEB-Inv-177928 DRCO RotorAgSpdCalcn 01 
VWMEB-Inv-139301 LLSW DSADC 01.01 
VWMEB-Inv-134757 DRCO EncFil 01 
VWMEB-Inv-138553 LLSW InvMon 01.04 
VWMEB-Inv-60731 SFTY SftyRslvrEvln 01 
VWMEB-Inv-41842 SFTY SftyDma 01 
VWMEB-Inv-44038 SFTY SftySpdMon 01 
VWMEB-Inv-97010 SFTY SftyRslvrCalcn 01 
</t>
  </si>
  <si>
    <t xml:space="preserve">VWMEB-Inv-68861 SFTY SftyCrc 01 
VWMEB-Inv-47969 SFTY SftyRslvrOffsHndlr 01 
VWMEB-Inv-135352 DRCO RslvrOffsDetn 01 
VWMEB-Inv-48015 SFTY SftyModMgr 01 
VWMEB-Inv-307850 BSW Emm 01 
</t>
  </si>
  <si>
    <t xml:space="preserve">VWMEB-Inv-108486 SFTY SftyUtils 01 
VWMEB-Inv-65482 SFTY SftyTqMon 01 
VWMEB-Inv-41842 SFTY SftyDma 01 
VWMEB-Inv-330204 SFTY SftyTqEstimrCurMdl 03 
VWMEB-Inv-121867 SFTY SftyTqEstimrPwrMdl 01 
</t>
  </si>
  <si>
    <t xml:space="preserve">VWMEB-Inv-44956 SFTY SftyTEvln 01 
VWMEB-Inv-41842 SFTY SftyDma 01 
</t>
  </si>
  <si>
    <t xml:space="preserve">VWMEB-Inv-174597 TqMgr 01 
VWMEB-Inv-141473 DRCO ExtdTqLim 01 
</t>
  </si>
  <si>
    <t xml:space="preserve">VWMEB-Inv-181738 (External SWC)PECGlb_Decopl_C0_tiMpl 
VWMEB-Inv-77797 LLSW WhlSpdSnsrIf 01 
VWMEB-Inv-220664 LLSW GtmDrv 01.02 
</t>
  </si>
  <si>
    <t xml:space="preserve">VWMEB-Inv-228241 DRCO TqPredn 01 
VWMEB-Inv-135727 DRCO HvDcILimn 01 
VWMEB-Inv-319216 DRCO TqPrednTqLimCalcn 01 
VWMEB-Inv-65482 SFTY SftyTqMon 01 
VWMEB-Inv-136011 DRCO HvDcULimn 01 
</t>
  </si>
  <si>
    <t xml:space="preserve">VWMEB-Inv-181738 (External SWC)PECGlb_Decopl_C0_tiMpl 
VWMEB-Inv-232319 DRCO EmSpdLimn 01 
VWMEB-Inv-44038 SFTY SftySpdMon 01 
</t>
  </si>
  <si>
    <t xml:space="preserve">VWMEB-Inv-135571 DRCO EmRotorTempDrtg 01 
VWMEB-Inv-135541 DRCO EmStatorTempDrtg 01 
VWMEB-Inv-373885 DRCO EmStatorThermMdl 01 
</t>
  </si>
  <si>
    <t xml:space="preserve">VWMEB-Inv-130819 SftyInvActr 01 
VWMEB-Inv-66818 SFTY SftyActvDchaCtrlrIf 01 
VWMEB-Inv-108486 SFTY SftyUtils 01 
VWMEB-Inv-48015 SFTY SftyModMgr 01 
VWMEB-Inv-41842 SFTY SftyDma 01 
VWMEB-Inv-51649 SFTY SftyDcEvln 01 
</t>
  </si>
  <si>
    <t xml:space="preserve">VWMEB-Inv-346182 SFTY SftyE2eSmVw 
VWMEB-Inv-346178 SFTY SftyE2eP02Lib 
VWMEB-Inv-346184 SFTY SftyE2eRx 
VWMEB-Inv-340663 SFTY SftyE2eRx_Cfg 02 
VWMEB-Inv-66866 SFTY SftyActvDchaCtrl 02 
</t>
  </si>
  <si>
    <t xml:space="preserve">VWMEB-Inv-135936 DRCO HvAcILimCalcn 01 
VWMEB-Inv-182955 DRCO IvtrThermMdl 01 
VWMEB-Inv-198145 DRCO IvtrHvAcI2tDrtg 01 
VWMEB-Inv-198187 DRCO IvtrPwmFrqDrtg 01 
VWMEB-Inv-198167 DRCO IvtrHvDcI2tDrtg 01 
VWMEB-Inv-202191 DRCO IvtrCooltTempDrtg 01 
VWMEB-Inv-203259 DRCO IvtrIgbtNtcTempDrtg 01 
VWMEB-Inv-203304 DRCO IvtrIgbtJcnTempCooltTempDeltaDrtg 01 
VWMEB-Inv-203283 DRCO IvtrIgbtJcnTempDrtg 01 
</t>
  </si>
  <si>
    <t xml:space="preserve">VWMEB-Inv-243702 (AUTOSAR BSW) Xcp	 
VWMEB-Inv-61751 BSW Xetk 01 
VWMEB-Inv-302462 BSW ecum_callouts 01 
VWMEB-Inv-301624 BSW DemExt 01 
VWMEB-Inv-311851 BSW Cmr 01 
VWMEB-Inv-312348 BSW CustomMemCpy 01 
VWMEB-Inv-307953 BSW SigWr 01 
VWMEB-Inv-297358 BSW Xcp_Callouts 01 
</t>
  </si>
  <si>
    <t xml:space="preserve">VWMEB-Inv-186529 BswErrDeb 
VWMEB-Inv-186495 DRCO DrvCtrlErrDeb 01 
VWMEB-Inv-174328 BSW Rtm 01.02 
VWMEB-Inv-297698 BSW Tdp 01 
VWMEB-Inv-305817 BSW DcmExt 01 
VWMEB-Inv-234147 BSW EmTempEvln 01 
VWMEB-Inv-60859 SFTY SftyErrDeb 01 
</t>
  </si>
  <si>
    <t xml:space="preserve">VWMEB-Inv-135798 DRCO DrvCtrlSeqr 01 
VWMEB-Inv-177908 DRCO Mod3Pha 01 
VWMEB-Inv-135635 DRCO SoftAscActr 01 
VWMEB-Inv-134814 LLSW Pwm3Pha 
VWMEB-Inv-286692 DRCO PwmSpMgr 01 
VWMEB-Inv-313841 DRCO PwmSpCalcn 01 
VWMEB-Inv-325886 DRCO PwmSpMux 01 
VWMEB-Inv-212196 DRCO DrvCtrlSdl 01 
</t>
  </si>
  <si>
    <t xml:space="preserve">VWMEB-Inv-140389 SFTY SftySmuTstHdl 
VWMEB-Inv-140299 SFTY SftyTstMgr 
VWMEB-Inv-152627 SFTY SftyFlshVldt 
VWMEB-Inv-57210 SFTY SftyAscLinSpi 01 
VWMEB-Inv-57827 SFTY SftyEccMonEov 01 
VWMEB-Inv-57081 SFTY SftySdl 01 
VWMEB-Inv-108486 SFTY SftyUtils 01 
VWMEB-Inv-45920 SFTY SftySbcCtrl 01 
VWMEB-Inv-45948 SFTY SftySbcFs6500 01 
VWMEB-Inv-139963 SFTY SftySramEccTstMgr 01 
VWMEB-Inv-136904 SFTY SftyLibApp 01 
VWMEB-Inv-157552 BSW RstHndlr 01 
VWMEB-Inv-307407 BSW Exc 01 
</t>
  </si>
  <si>
    <t xml:space="preserve">VWMEB-Inv-48015 SFTY SftyModMgr 01 
VWMEB-Inv-307850 BSW Emm 01 
VWMEB-Inv-121867 SFTY SftyTqEstimrPwrMdl 01 
</t>
  </si>
  <si>
    <t xml:space="preserve">VWMEB-Inv-65482 SFTY SftyTqMon 01 
VWMEB-Inv-44038 SFTY SftySpdMon 01 
</t>
  </si>
  <si>
    <t xml:space="preserve">VWMEB-Inv-108486 SFTY SftyUtils 01 
VWMEB-Inv-65482 SFTY SftyTqMon 01 
</t>
  </si>
  <si>
    <t xml:space="preserve">VWMEB-Inv-224079 (AUTOSAR BSW) BswM 
VWMEB-Inv-301140 BSW Psr 01 
VWMEB-Inv-307850 BSW Emm 01 
</t>
  </si>
  <si>
    <t xml:space="preserve">VWMEB-Inv-227217 (AUTOSAR BSW) Dcm	 
VWMEB-Inv-223833 (AUTOSAR BSW) Dem 
VWMEB-Inv-228853 (AUTOSAR BSW) Nvm 
VWMEB-Inv-299093 BSW Obd 01 
VWMEB-Inv-297698 BSW Tdp 01 
VWMEB-Inv-61518 BSW Rsh 01 
VWMEB-Inv-61937 BSW DidUtil 01 
VWMEB-Inv-305817 BSW DcmExt 01 
VWMEB-Inv-301624 BSW DemExt 01 
VWMEB-Inv-303488 BSW Idp 01 
VWMEB-Inv-312348 BSW CustomMemCpy 01 
VWMEB-Inv-94121 BSW Oru 01 
</t>
  </si>
  <si>
    <t xml:space="preserve">VWMEB-Inv-51649 SFTY SftyDcEvln 01 
</t>
  </si>
  <si>
    <t xml:space="preserve">VWMEB-Inv-303488 BSW Idp 01 
</t>
  </si>
  <si>
    <t xml:space="preserve">VWMEB-Inv-186529 BswErrDeb 
VWMEB-Inv-174597 TqMgr 01 
VWMEB-Inv-227217 (AUTOSAR BSW) Dcm	 
VWMEB-Inv-223833 (AUTOSAR BSW) Dem 
VWMEB-Inv-245246 SecuSrv 
VWMEB-Inv-256749 ImoWr 
VWMEB-Inv-257547 WFS(Imo_Lib) 
VWMEB-Inv-174443 BSW BswM_UserCallouts 01.02 
VWMEB-Inv-170131 BSW Psr 01.02 
VWMEB-Inv-142296 BSW SigWr 01.01 
VWMEB-Inv-253032 BSW Idp 01.03 
VWMEB-Inv-61518 BSW Rsh 01 
VWMEB-Inv-307850 BSW Emm 01 
VWMEB-Inv-258559 (AUTOSAR) ComStack 
</t>
  </si>
  <si>
    <t xml:space="preserve">VWMEB-Inv-228853 (AUTOSAR BSW) Nvm 
VWMEB-Inv-230036 (AUTOSAR BSW) Fee 
VWMEB-Inv-230037 (AUTOSAR BSW) Fls 
VWMEB-Inv-254437 BSW BswM_UserCallouts 01.03 
VWMEB-Inv-218958 BSW NvM_SMs 01.02 
</t>
  </si>
  <si>
    <t xml:space="preserve">VWMEB-Inv-186529 BswErrDeb 
VWMEB-Inv-328181 CryIf 
VWMEB-Inv-328180 CSM 
VWMEB-Inv-328174 Crypto 
VWMEB-Inv-327430 SecuSrvEnc 
VWMEB-Inv-228853 (AUTOSAR BSW) Nvm 
VWMEB-Inv-299010 SecuSrv 
VWMEB-Inv-245262 SecuSrv_EventLog 
VWMEB-Inv-245244 SecuSrv_SilentAlarm 
VWMEB-Inv-245240 SecuSrv_Rtmd 
VWMEB-Inv-245259 SecuSrv_SwitchOver 
VWMEB-Inv-66818 SFTY SftyActvDchaCtrlrIf 01 
VWMEB-Inv-381560 CRC 
VWMEB-Inv-330058 SFD 
VWMEB-Inv-337217 SecOC 
VWMEB-Inv-337207 SokFm 
VWMEB-Inv-293568 BSW SecuVldtnWr 01 
VWMEB-Inv-298010 BSW SecuSrvWr 01 
VWMEB-Inv-299693 BSW SecDiagWr 01 
VWMEB-Inv-335363 VKMS 01 
VWMEB-Inv-307953 BSW SigWr 01 
VWMEB-Inv-284590 SEC SecuSrvVldtn 01 
</t>
  </si>
  <si>
    <t xml:space="preserve">VWMEB-Inv-174597 TqMgr 01 
VWMEB-Inv-135798 DRCO DrvCtrlSeqr 01 
</t>
  </si>
  <si>
    <t>Total SF</t>
  </si>
  <si>
    <t>Released SF</t>
  </si>
  <si>
    <t>Non Released SF</t>
  </si>
  <si>
    <t>Exection Date</t>
  </si>
  <si>
    <t>06/21/2022, 12:06:56</t>
  </si>
  <si>
    <t xml:space="preserve">Generated By </t>
  </si>
  <si>
    <t>melmohta</t>
  </si>
  <si>
    <t>SWA Baseline</t>
  </si>
  <si>
    <t>24_11_1_19_p330</t>
  </si>
  <si>
    <t>Software Component</t>
  </si>
  <si>
    <t xml:space="preserve">VWMEB-Inv-130819 SftyInvActr 01 
</t>
  </si>
  <si>
    <t xml:space="preserve">ActeSafeSt 01_P330
DetmnRotSpdAg 01_P330
GenSysSplyU 01_P330
</t>
  </si>
  <si>
    <t xml:space="preserve">VWMEB-Inv-57210 SFTY SftyAscLinSpi 01 
</t>
  </si>
  <si>
    <t xml:space="preserve">ActeSafeSt 01_P330
MonMcu 01_P330
</t>
  </si>
  <si>
    <t xml:space="preserve">VWMEB-Inv-108486 SFTY SftyUtils 01 
</t>
  </si>
  <si>
    <t xml:space="preserve">ActeSafeSt 01_P330
DetmnHvAcI 01_P330
DetmnHvDcU 01_P330
DetmnLvU 01_P330
DetmnRotSpdAg 01_P330
DetmnSafeTq 01_P330
GenSysSplyU 01_P330
MonMcu 01_P330
MonTq 01_P330
</t>
  </si>
  <si>
    <t xml:space="preserve">VWMEB-Inv-45003 SFTY SftyShutOffPahTst 01 
</t>
  </si>
  <si>
    <t xml:space="preserve">ActeSafeSt 01_P330
</t>
  </si>
  <si>
    <t xml:space="preserve">VWMEB-Inv-45920 SFTY SftySbcCtrl 01 
</t>
  </si>
  <si>
    <t xml:space="preserve">VWMEB-Inv-45948 SFTY SftySbcFs6500 01 
</t>
  </si>
  <si>
    <t xml:space="preserve">VWMEB-Inv-48015 SFTY SftyModMgr 01 
</t>
  </si>
  <si>
    <t xml:space="preserve">ActeSafeSt 01_P330
DetmnLvU 01_P330
DetmnRotSpdAg 01_P330
DetmnRslvrOffs 01_P330
GenSysSplyU 01_P330
MonMod 01_P330
</t>
  </si>
  <si>
    <t xml:space="preserve">VWMEB-Inv-134814 LLSW Pwm3Pha 
</t>
  </si>
  <si>
    <t xml:space="preserve">ActeSafeSt 01_P330
ModlSwtgSig 01_P330
</t>
  </si>
  <si>
    <t xml:space="preserve">VWMEB-Inv-209016 LLSW TopAscActr 01 
</t>
  </si>
  <si>
    <t xml:space="preserve">VWMEB-Inv-138553 LLSW InvMon 01.04 
</t>
  </si>
  <si>
    <t xml:space="preserve">ActeSwtgSig 01_P330
DetmnHvAcI 01_P330
DetmnHvDcU 01_P330
DetmnRotSpdAg 01_P330
</t>
  </si>
  <si>
    <t xml:space="preserve">VWMEB-Inv-41842 SFTY SftyDma 01 
</t>
  </si>
  <si>
    <t xml:space="preserve">ActeSwtgSig 01_P330
DchaDcLink 01_P330
DetmnHvAcI 01_P330
DetmnHvDcU 01_P330
DetmnLvU 01_P330
DetmnPwrStgTemp 01_P330
DetmnRotSpdAg 01_P330
DetmnSafeTq 01_P330
DetmnSftyTemp 01_P330
GenSysSplyU 01_P330
</t>
  </si>
  <si>
    <t xml:space="preserve">ActeSwtgSig 01_P330
DetmnHvDcU 01_P330
DetmnLvU 01_P330
GenSysSplyU 01_P330
PrvdHvSftyFct 01_P330
</t>
  </si>
  <si>
    <t xml:space="preserve">VWMEB-Inv-174597 TqMgr 01 
</t>
  </si>
  <si>
    <t xml:space="preserve">ActvMod 01_P330
DetmnCstrReqVal 01_P330
DetmnTqLim 01_P330
PrvdImmo 01_P330
SelTqReq 01_P330
</t>
  </si>
  <si>
    <t xml:space="preserve">VWMEB-Inv-224079 (AUTOSAR BSW) BswM 
</t>
  </si>
  <si>
    <t xml:space="preserve">ActvMod 01_P330
PasMod 01_P330
</t>
  </si>
  <si>
    <t xml:space="preserve">VWMEB-Inv-135798 DRCO DrvCtrlSeqr 01 
</t>
  </si>
  <si>
    <t xml:space="preserve">ActvMod 01_P330
ModlSwtgSig 01_P330
SelTqReq 01_P330
</t>
  </si>
  <si>
    <t xml:space="preserve">VWMEB-Inv-133220 DRCO SpoMaxEmSpdCalcn 01 
</t>
  </si>
  <si>
    <t xml:space="preserve">ActvMod 01_P330
</t>
  </si>
  <si>
    <t xml:space="preserve">VWMEB-Inv-307850 BSW Emm 01 
</t>
  </si>
  <si>
    <t xml:space="preserve">ActvMod 01_P330
DetmnRslvrOffs 01_P330
MonMod 01_P330
PasMod 01_P330
PrvdImmo 01_P330
</t>
  </si>
  <si>
    <t xml:space="preserve">VWMEB-Inv-181606 BL boot_c_BLU 01 
</t>
  </si>
  <si>
    <t xml:space="preserve">boot_a 02_P330
boot_c BLU 02_P330
</t>
  </si>
  <si>
    <t xml:space="preserve">VWMEB-Inv-227646 BL boot_a BM 01 
</t>
  </si>
  <si>
    <t xml:space="preserve">boot_a 02_P330
</t>
  </si>
  <si>
    <t xml:space="preserve">VWMEB-Inv-290244 bl_utils 
</t>
  </si>
  <si>
    <t xml:space="preserve">VWMEB-Inv-290243 SPI 
</t>
  </si>
  <si>
    <t xml:space="preserve">VWMEB-Inv-290242 watchdog 
</t>
  </si>
  <si>
    <t xml:space="preserve">VWMEB-Inv-290241 spi_slave 
</t>
  </si>
  <si>
    <t xml:space="preserve">VWMEB-Inv-290240 NxpBlSysTick 
</t>
  </si>
  <si>
    <t xml:space="preserve">VWMEB-Inv-290232 flash 
</t>
  </si>
  <si>
    <t xml:space="preserve">VWMEB-Inv-290236 crc 
</t>
  </si>
  <si>
    <t xml:space="preserve">VWMEB-Inv-255345 aes 
</t>
  </si>
  <si>
    <t xml:space="preserve">VWMEB-Inv-255337 BL boot_a BL AES 01 
</t>
  </si>
  <si>
    <t xml:space="preserve">VWMEB-Inv-255339 BL boot_a BL 01 
</t>
  </si>
  <si>
    <t xml:space="preserve">VWMEB-Inv-181273 BL SBC 01 
</t>
  </si>
  <si>
    <t xml:space="preserve">boot_c BLU 02_P330
boot_c CBL 03_P330
</t>
  </si>
  <si>
    <t xml:space="preserve">VWMEB-Inv-181336 BL SPI 01 
</t>
  </si>
  <si>
    <t xml:space="preserve">VWMEB-Inv-181165 BL IO 01 
</t>
  </si>
  <si>
    <t xml:space="preserve">VWMEB-Inv-181380 BL TJA 01 
</t>
  </si>
  <si>
    <t xml:space="preserve">VWMEB-Inv-280092 BlAdminTblUtils 
</t>
  </si>
  <si>
    <t xml:space="preserve">boot_c BLU 02_P330
</t>
  </si>
  <si>
    <t xml:space="preserve">VWMEB-Inv-215013 BL HSM 01 
</t>
  </si>
  <si>
    <t xml:space="preserve">boot_c BLU 02_P330
boot_c BM 01_P330
boot_c CBL 03_P330
</t>
  </si>
  <si>
    <t xml:space="preserve">VWMEB-Inv-250105 BlHwRecogn 
</t>
  </si>
  <si>
    <t xml:space="preserve">VWMEB-Inv-256446 BL decompress 01 
</t>
  </si>
  <si>
    <t xml:space="preserve">VWMEB-Inv-181705 BL boot_c_BM 01 
</t>
  </si>
  <si>
    <t xml:space="preserve">boot_c BM 01_P330
</t>
  </si>
  <si>
    <t xml:space="preserve">VWMEB-Inv-306047 BL boot_c BlAdminTblUtils 
</t>
  </si>
  <si>
    <t xml:space="preserve">boot_c BM 01_P330
boot_c CBL 03_P330
</t>
  </si>
  <si>
    <t xml:space="preserve">VWMEB-Inv-181201 BL KEA 01 
</t>
  </si>
  <si>
    <t xml:space="preserve">boot_c CBL 03_P330
</t>
  </si>
  <si>
    <t xml:space="preserve">VWMEB-Inv-177103 BL boot_c_CBL 01 
</t>
  </si>
  <si>
    <t xml:space="preserve">VWMEB-Inv-305928 BL boot_c BlHwRecogn 
</t>
  </si>
  <si>
    <t xml:space="preserve">VWMEB-Inv-246576 BL boot_c RWA 01 
</t>
  </si>
  <si>
    <t xml:space="preserve">VWMEB-Inv-68861 SFTY SftyCrc 01 
</t>
  </si>
  <si>
    <t xml:space="preserve">CanCom 01_P330
DchaDcLink 01_P330
DetmnRslvrOffs 01_P330
</t>
  </si>
  <si>
    <t xml:space="preserve">VWMEB-Inv-232957 (AUTOSAR BSW) Dio 
</t>
  </si>
  <si>
    <t xml:space="preserve">CanCom 01_P330
</t>
  </si>
  <si>
    <t xml:space="preserve">VWMEB-Inv-346182 SFTY SftyE2eSmVw 
</t>
  </si>
  <si>
    <t xml:space="preserve">CanCom 01_P330
HndlCrashReq 01_P330
</t>
  </si>
  <si>
    <t xml:space="preserve">VWMEB-Inv-346178 SFTY SftyE2eP02Lib 
</t>
  </si>
  <si>
    <t xml:space="preserve">VWMEB-Inv-346186 SFTY SftyE2eTx 
</t>
  </si>
  <si>
    <t xml:space="preserve">VWMEB-Inv-346184 SFTY SftyE2eRx 
</t>
  </si>
  <si>
    <t xml:space="preserve">VWMEB-Inv-340663 SFTY SftyE2eRx_Cfg 02 
</t>
  </si>
  <si>
    <t xml:space="preserve">VWMEB-Inv-173931 BSW CanTrcv 01 
</t>
  </si>
  <si>
    <t xml:space="preserve">VWMEB-Inv-299357 BSW Nm_ExtraCallbacks 01 
</t>
  </si>
  <si>
    <t xml:space="preserve">VWMEB-Inv-341716 CanIf_Callouts 01 
</t>
  </si>
  <si>
    <t xml:space="preserve">VWMEB-Inv-307953 BSW SigWr 01 
</t>
  </si>
  <si>
    <t xml:space="preserve">CanCom 01_P330
MeasAndCal 01_P330
PrvdSecuSrv 01_P330
</t>
  </si>
  <si>
    <t xml:space="preserve">VWMEB-Inv-302119 BSW CanMon 01 
</t>
  </si>
  <si>
    <t xml:space="preserve">VWMEB-Inv-353409 SFTY SftyE2eTx_Cfg 01 
</t>
  </si>
  <si>
    <t xml:space="preserve">VWMEB-Inv-135272 DRCO SigColl 01 
</t>
  </si>
  <si>
    <t xml:space="preserve">CtrlEm 01_P330
</t>
  </si>
  <si>
    <t xml:space="preserve">VWMEB-Inv-135950 DRCO PtLimnCalcn 01 
</t>
  </si>
  <si>
    <t xml:space="preserve">VWMEB-Inv-288004 DRCO TqPrednIpmSpCalcn 01 
</t>
  </si>
  <si>
    <t xml:space="preserve">VWMEB-Inv-287985 DRCO TqPrednIpmPwrLoss 01 
</t>
  </si>
  <si>
    <t xml:space="preserve">VWMEB-Inv-317108 DRCO IpmPwrLossCalcn 01 
</t>
  </si>
  <si>
    <t xml:space="preserve">VWMEB-Inv-208611 DRCO IdIqReqMux 01 
</t>
  </si>
  <si>
    <t xml:space="preserve">VWMEB-Inv-208669 DRCO IpmCtrl 01 
</t>
  </si>
  <si>
    <t xml:space="preserve">CtrlEm 01_P330
DetmnHvAcI 01_P330
</t>
  </si>
  <si>
    <t xml:space="preserve">VWMEB-Inv-370521 DRCO EmRAdpn_Wrpr 01 
</t>
  </si>
  <si>
    <t xml:space="preserve">VWMEB-Inv-371848 DRCO HvAcPwrCalcn 01 
</t>
  </si>
  <si>
    <t xml:space="preserve">VWMEB-Inv-371986 DRCO IdqCalcn 01 
</t>
  </si>
  <si>
    <t xml:space="preserve">VWMEB-Inv-66818 SFTY SftyActvDchaCtrlrIf 01 
</t>
  </si>
  <si>
    <t xml:space="preserve">DchaDcLink 01_P330
DetmnHvDcU 01_P330
DetmnPwrStgTemp 01_P330
GenSysSplyU 01_P330
PrvdSecuSrv 01_P330
</t>
  </si>
  <si>
    <t xml:space="preserve">VWMEB-Inv-68817 EXTUC ActvDchaAdcHndlr 01 
</t>
  </si>
  <si>
    <t xml:space="preserve">DchaDcLink 01_P330
DetmnHvDcU 01_P330
</t>
  </si>
  <si>
    <t xml:space="preserve">VWMEB-Inv-69982 EXTUC ActvDchaHndlr 01 
</t>
  </si>
  <si>
    <t xml:space="preserve">DchaDcLink 01_P330
</t>
  </si>
  <si>
    <t xml:space="preserve">VWMEB-Inv-70124 EXTUC ActvDchaPwmDrvr 01 
</t>
  </si>
  <si>
    <t xml:space="preserve">VWMEB-Inv-71656 EXTUC ActvDchaSysTick 01 
</t>
  </si>
  <si>
    <t xml:space="preserve">VWMEB-Inv-71694 EXTUC ActvDchaAdcDrvr 01 
</t>
  </si>
  <si>
    <t xml:space="preserve">VWMEB-Inv-71580 EXTUC ActvDchaSpiHndlr 01 
</t>
  </si>
  <si>
    <t xml:space="preserve">VWMEB-Inv-70095 EXTUC ActvDchaPortHndlr 01 
</t>
  </si>
  <si>
    <t xml:space="preserve">VWMEB-Inv-71940 EXTUC ActvDchaCmn 01 
</t>
  </si>
  <si>
    <t xml:space="preserve">VWMEB-Inv-70202 EXTUC ActvDchaSpiDrvr 01 
</t>
  </si>
  <si>
    <t xml:space="preserve">VWMEB-Inv-45883 SFTY SftyQSpi 01 
</t>
  </si>
  <si>
    <t xml:space="preserve">DchaDcLink 01_P330
DetmnHvDcU 01_P330
DetmnPwrStgTemp 01_P330
</t>
  </si>
  <si>
    <t xml:space="preserve">VWMEB-Inv-66866 SFTY SftyActvDchaCtrl 02 
</t>
  </si>
  <si>
    <t xml:space="preserve">DchaDcLink 01_P330
DetmnHvDcU 01_P330
HndlCrashReq 01_P330
</t>
  </si>
  <si>
    <t xml:space="preserve">VWMEB-Inv-179136 LLSW SftyDmaDrvr 01.02 
</t>
  </si>
  <si>
    <t xml:space="preserve">VWMEB-Inv-136189 DRCO CooltFlowReqCalcn 01 
</t>
  </si>
  <si>
    <t xml:space="preserve">DetmnCooltFlow 01_P330
</t>
  </si>
  <si>
    <t xml:space="preserve">VWMEB-Inv-182955 DRCO IvtrThermMdl 01 
</t>
  </si>
  <si>
    <t xml:space="preserve">DetmnCooltFlow 01_P330
DetmnCooltInletTemp 01_P330
DetmnPwrStgTemp 01_P330
IvtrThermProtn 01_P330
</t>
  </si>
  <si>
    <t xml:space="preserve">VWMEB-Inv-234147 BSW EmTempEvln 01 
</t>
  </si>
  <si>
    <t xml:space="preserve">DetmnCooltFlow 01_P330
DetmnCooltInletTemp 01_P330
DetmnEmStatorTemp 01_P330
MngFailr 01_P330
</t>
  </si>
  <si>
    <t xml:space="preserve">VWMEB-Inv-136703 DRCO CooltTempReqCalcn 01 
</t>
  </si>
  <si>
    <t xml:space="preserve">DetmnCooltInletTemp 01_P330
</t>
  </si>
  <si>
    <t xml:space="preserve">VWMEB-Inv-136337 DRCO PerfIndcrCalcn 01 
</t>
  </si>
  <si>
    <t xml:space="preserve">DetmnCstrReqVal 01_P330
</t>
  </si>
  <si>
    <t xml:space="preserve">VWMEB-Inv-228241 DRCO TqPredn 01 
</t>
  </si>
  <si>
    <t xml:space="preserve">DetmnCstrReqVal 01_P330
ElecProtnExtDrtg 01_P330
</t>
  </si>
  <si>
    <t xml:space="preserve">VWMEB-Inv-137902 DRCO EgyCnsRecCalcnVw  01 
</t>
  </si>
  <si>
    <t xml:space="preserve">VWMEB-Inv-263891 DRCO IvtrDcLinkTempDrtg 01 
</t>
  </si>
  <si>
    <t xml:space="preserve">DetmnDcLinkTemp 01_P330
</t>
  </si>
  <si>
    <t xml:space="preserve">VWMEB-Inv-286886 DRCO IvtrDcLinkThermMdl_Wrpr 01 
</t>
  </si>
  <si>
    <t xml:space="preserve">VWMEB-Inv-270608 DRCO IvtrHvDcBusBarTempDrtg 01 
</t>
  </si>
  <si>
    <t xml:space="preserve">VWMEB-Inv-342970 BSW IvtrSleepTiCalcn 01 
</t>
  </si>
  <si>
    <t xml:space="preserve">VWMEB-Inv-142057 LLSW Vadc 01.04 
</t>
  </si>
  <si>
    <t xml:space="preserve">DetmnEmStatorTemp 01_P330
</t>
  </si>
  <si>
    <t xml:space="preserve">VWMEB-Inv-286907 DRCO IvtrHvAcBusBarThermMdl_Wrpr 01 
</t>
  </si>
  <si>
    <t xml:space="preserve">DetmnHvAcBusbarTemp 01_P330
</t>
  </si>
  <si>
    <t xml:space="preserve">VWMEB-Inv-272765 DRCO IvtrHvAcBusBarTempDrtg 01 
</t>
  </si>
  <si>
    <t xml:space="preserve">VWMEB-Inv-135249 DRCO HvAcIMeas 01 
</t>
  </si>
  <si>
    <t xml:space="preserve">DetmnHvAcI 01_P330
</t>
  </si>
  <si>
    <t xml:space="preserve">VWMEB-Inv-135814 DRCO HvAcICalcn 01 
</t>
  </si>
  <si>
    <t xml:space="preserve">VWMEB-Inv-138879 DRCO HvAcIFndmtlCptAmpCalcn 01 
</t>
  </si>
  <si>
    <t xml:space="preserve">VWMEB-Inv-139301 LLSW DSADC 01.01 
</t>
  </si>
  <si>
    <t xml:space="preserve">DetmnHvAcI 01_P330
DetmnHvDcU 01_P330
DetmnRotSpdAg 01_P330
</t>
  </si>
  <si>
    <t xml:space="preserve">VWMEB-Inv-325941 DRCO PhaFailDetn 01 
</t>
  </si>
  <si>
    <t xml:space="preserve">VWMEB-Inv-220664 LLSW GtmDrv 01.02 
</t>
  </si>
  <si>
    <t xml:space="preserve">DetmnHvAcI 01_P330
DetmnHvDcU 01_P330
DetmnWhlSpd 01_P330
</t>
  </si>
  <si>
    <t xml:space="preserve">VWMEB-Inv-60674 SFTY SftyAcEvln 01 
</t>
  </si>
  <si>
    <t xml:space="preserve">DetmnHvAcThermLoad 01_P330
IvtrThermProtn 01_P330
</t>
  </si>
  <si>
    <t xml:space="preserve">DetmnHvDcl 01_P330
</t>
  </si>
  <si>
    <t xml:space="preserve">DetmnHvDcThermLoad 01_P330
IvtrThermProtn 01_P330
</t>
  </si>
  <si>
    <t xml:space="preserve">VWMEB-Inv-132951 DRCO HvDcUMeas 01 
</t>
  </si>
  <si>
    <t xml:space="preserve">DetmnHvDcU 01_P330
</t>
  </si>
  <si>
    <t xml:space="preserve">DetmnPmTemp 01_P330
</t>
  </si>
  <si>
    <t xml:space="preserve">VWMEB-Inv-318820 DRCO TqPrednIvtrPwrLoss_Wrpr 01 
</t>
  </si>
  <si>
    <t xml:space="preserve">DetmnPwrStgTemp 01_P330
</t>
  </si>
  <si>
    <t xml:space="preserve">VWMEB-Inv-183098 BSW IvtrIgbtTempEvln 01 
</t>
  </si>
  <si>
    <t xml:space="preserve">VWMEB-Inv-203259 DRCO IvtrIgbtNtcTempDrtg 01 
</t>
  </si>
  <si>
    <t xml:space="preserve">DetmnPwrStgTemp 01_P330
IvtrThermProtn 01_P330
</t>
  </si>
  <si>
    <t xml:space="preserve">VWMEB-Inv-134747 DRCO EncCalcn 01 
</t>
  </si>
  <si>
    <t xml:space="preserve">DetmnRotSpdAg 01_P330
</t>
  </si>
  <si>
    <t xml:space="preserve">VWMEB-Inv-134782 DRCO RslvrCalcn 01 
</t>
  </si>
  <si>
    <t xml:space="preserve">VWMEB-Inv-177928 DRCO RotorAgSpdCalcn 01 
</t>
  </si>
  <si>
    <t xml:space="preserve">VWMEB-Inv-134757 DRCO EncFil 01 
</t>
  </si>
  <si>
    <t xml:space="preserve">VWMEB-Inv-60731 SFTY SftyRslvrEvln 01 
</t>
  </si>
  <si>
    <t xml:space="preserve">VWMEB-Inv-44038 SFTY SftySpdMon 01 
</t>
  </si>
  <si>
    <t xml:space="preserve">DetmnRotSpdAg 01_P330
EmMeclProtn 01_P330
MonSpd 01_P330
</t>
  </si>
  <si>
    <t xml:space="preserve">VWMEB-Inv-97010 SFTY SftyRslvrCalcn 01 
</t>
  </si>
  <si>
    <t xml:space="preserve">VWMEB-Inv-47969 SFTY SftyRslvrOffsHndlr 01 
</t>
  </si>
  <si>
    <t xml:space="preserve">DetmnRslvrOffs 01_P330
</t>
  </si>
  <si>
    <t xml:space="preserve">VWMEB-Inv-135352 DRCO RslvrOffsDetn 01 
</t>
  </si>
  <si>
    <t xml:space="preserve">VWMEB-Inv-65482 SFTY SftyTqMon 01 
</t>
  </si>
  <si>
    <t xml:space="preserve">DetmnSafeTq 01_P330
ElecProtnExtDrtg 01_P330
MonSpd 01_P330
MonTq 01_P330
</t>
  </si>
  <si>
    <t xml:space="preserve">VWMEB-Inv-330204 SFTY SftyTqEstimrCurMdl 03 
</t>
  </si>
  <si>
    <t xml:space="preserve">DetmnSafeTq 01_P330
</t>
  </si>
  <si>
    <t xml:space="preserve">VWMEB-Inv-121867 SFTY SftyTqEstimrPwrMdl 01 
</t>
  </si>
  <si>
    <t xml:space="preserve">DetmnSafeTq 01_P330
MonMod 01_P330
</t>
  </si>
  <si>
    <t xml:space="preserve">VWMEB-Inv-44956 SFTY SftyTEvln 01 
</t>
  </si>
  <si>
    <t xml:space="preserve">DetmnSftyTemp 01_P330
</t>
  </si>
  <si>
    <t xml:space="preserve">VWMEB-Inv-141473 DRCO ExtdTqLim 01 
</t>
  </si>
  <si>
    <t xml:space="preserve">DetmnTqLim 01_P330
</t>
  </si>
  <si>
    <t xml:space="preserve">VWMEB-Inv-181738 (External SWC)PECGlb_Decopl_C0_tiMpl 
</t>
  </si>
  <si>
    <t xml:space="preserve">DetmnWhlSpd 01_P330
EmMeclProtn 01_P330
</t>
  </si>
  <si>
    <t xml:space="preserve">VWMEB-Inv-77797 LLSW WhlSpdSnsrIf 01 
</t>
  </si>
  <si>
    <t xml:space="preserve">DetmnWhlSpd 01_P330
</t>
  </si>
  <si>
    <t xml:space="preserve">VWMEB-Inv-135727 DRCO HvDcILimn 01 
</t>
  </si>
  <si>
    <t xml:space="preserve">ElecProtnExtDrtg 01_P330
</t>
  </si>
  <si>
    <t xml:space="preserve">VWMEB-Inv-319216 DRCO TqPrednTqLimCalcn 01 
</t>
  </si>
  <si>
    <t xml:space="preserve">VWMEB-Inv-136011 DRCO HvDcULimn 01 
</t>
  </si>
  <si>
    <t xml:space="preserve">VWMEB-Inv-232319 DRCO EmSpdLimn 01 
</t>
  </si>
  <si>
    <t xml:space="preserve">EmMeclProtn 01_P330
</t>
  </si>
  <si>
    <t xml:space="preserve">VWMEB-Inv-135571 DRCO EmRotorTempDrtg 01 
</t>
  </si>
  <si>
    <t xml:space="preserve">EmThermProtn 01_P330
</t>
  </si>
  <si>
    <t xml:space="preserve">VWMEB-Inv-135541 DRCO EmStatorTempDrtg 01 
</t>
  </si>
  <si>
    <t xml:space="preserve">VWMEB-Inv-373885 DRCO EmStatorThermMdl 01 
</t>
  </si>
  <si>
    <t xml:space="preserve">VWMEB-Inv-135936 DRCO HvAcILimCalcn 01 
</t>
  </si>
  <si>
    <t xml:space="preserve">IvtrThermProtn 01_P330
</t>
  </si>
  <si>
    <t xml:space="preserve">VWMEB-Inv-198187 DRCO IvtrPwmFrqDrtg 01 
</t>
  </si>
  <si>
    <t xml:space="preserve">VWMEB-Inv-202191 DRCO IvtrCooltTempDrtg 01 
</t>
  </si>
  <si>
    <t xml:space="preserve">VWMEB-Inv-203304 DRCO IvtrIgbtJcnTempCooltTempDeltaDrtg 01 
</t>
  </si>
  <si>
    <t xml:space="preserve">VWMEB-Inv-203283 DRCO IvtrIgbtJcnTempDrtg 01 
</t>
  </si>
  <si>
    <t xml:space="preserve">VWMEB-Inv-243702 (AUTOSAR BSW) Xcp	 
</t>
  </si>
  <si>
    <t xml:space="preserve">MeasAndCal 01_P330
</t>
  </si>
  <si>
    <t xml:space="preserve">VWMEB-Inv-61751 BSW Xetk 01 
</t>
  </si>
  <si>
    <t xml:space="preserve">VWMEB-Inv-302462 BSW ecum_callouts 01 
</t>
  </si>
  <si>
    <t xml:space="preserve">VWMEB-Inv-301624 BSW DemExt 01 
</t>
  </si>
  <si>
    <t xml:space="preserve">MeasAndCal 01_P330
PrvdDiagSrv 01_P330
</t>
  </si>
  <si>
    <t xml:space="preserve">VWMEB-Inv-311851 BSW Cmr 01 
</t>
  </si>
  <si>
    <t xml:space="preserve">VWMEB-Inv-312348 BSW CustomMemCpy 01 
</t>
  </si>
  <si>
    <t xml:space="preserve">VWMEB-Inv-297358 BSW Xcp_Callouts 01 
</t>
  </si>
  <si>
    <t xml:space="preserve">VWMEB-Inv-186529 BswErrDeb 
</t>
  </si>
  <si>
    <t xml:space="preserve">MngFailr 01_P330
PrvdImmo 01_P330
PrvdSecuSrv 01_P330
</t>
  </si>
  <si>
    <t xml:space="preserve">VWMEB-Inv-186495 DRCO DrvCtrlErrDeb 01 
</t>
  </si>
  <si>
    <t xml:space="preserve">MngFailr 01_P330
</t>
  </si>
  <si>
    <t xml:space="preserve">VWMEB-Inv-174328 BSW Rtm 01.02 
</t>
  </si>
  <si>
    <t xml:space="preserve">VWMEB-Inv-297698 BSW Tdp 01 
</t>
  </si>
  <si>
    <t xml:space="preserve">MngFailr 01_P330
PrvdDiagSrv 01_P330
</t>
  </si>
  <si>
    <t xml:space="preserve">VWMEB-Inv-305817 BSW DcmExt 01 
</t>
  </si>
  <si>
    <t xml:space="preserve">VWMEB-Inv-60859 SFTY SftyErrDeb 01 
</t>
  </si>
  <si>
    <t xml:space="preserve">VWMEB-Inv-177908 DRCO Mod3Pha 01 
</t>
  </si>
  <si>
    <t xml:space="preserve">ModlSwtgSig 01_P330
</t>
  </si>
  <si>
    <t xml:space="preserve">VWMEB-Inv-135635 DRCO SoftAscActr 01 
</t>
  </si>
  <si>
    <t xml:space="preserve">VWMEB-Inv-286692 DRCO PwmSpMgr 01 
</t>
  </si>
  <si>
    <t xml:space="preserve">VWMEB-Inv-313841 DRCO PwmSpCalcn 01 
</t>
  </si>
  <si>
    <t xml:space="preserve">VWMEB-Inv-325886 DRCO PwmSpMux 01 
</t>
  </si>
  <si>
    <t xml:space="preserve">VWMEB-Inv-212196 DRCO DrvCtrlSdl 01 
</t>
  </si>
  <si>
    <t xml:space="preserve">VWMEB-Inv-140389 SFTY SftySmuTstHdl 
</t>
  </si>
  <si>
    <t xml:space="preserve">MonMcu 01_P330
</t>
  </si>
  <si>
    <t xml:space="preserve">VWMEB-Inv-140299 SFTY SftyTstMgr 
</t>
  </si>
  <si>
    <t xml:space="preserve">VWMEB-Inv-152627 SFTY SftyFlshVldt 
</t>
  </si>
  <si>
    <t xml:space="preserve">VWMEB-Inv-57827 SFTY SftyEccMonEov 01 
</t>
  </si>
  <si>
    <t xml:space="preserve">VWMEB-Inv-57081 SFTY SftySdl 01 
</t>
  </si>
  <si>
    <t xml:space="preserve">VWMEB-Inv-139963 SFTY SftySramEccTstMgr 01 
</t>
  </si>
  <si>
    <t xml:space="preserve">VWMEB-Inv-136904 SFTY SftyLibApp 01 
</t>
  </si>
  <si>
    <t xml:space="preserve">VWMEB-Inv-157552 BSW RstHndlr 01 
</t>
  </si>
  <si>
    <t xml:space="preserve">VWMEB-Inv-307407 BSW Exc 01 
</t>
  </si>
  <si>
    <t xml:space="preserve">VWMEB-Inv-301140 BSW Psr 01 
</t>
  </si>
  <si>
    <t xml:space="preserve">PasMod 01_P330
</t>
  </si>
  <si>
    <t xml:space="preserve">VWMEB-Inv-227217 (AUTOSAR BSW) Dcm	 
</t>
  </si>
  <si>
    <t xml:space="preserve">PrvdDiagSrv 01_P330
PrvdImmo 01_P330
</t>
  </si>
  <si>
    <t xml:space="preserve">VWMEB-Inv-223833 (AUTOSAR BSW) Dem 
</t>
  </si>
  <si>
    <t xml:space="preserve">VWMEB-Inv-228853 (AUTOSAR BSW) Nvm 
</t>
  </si>
  <si>
    <t xml:space="preserve">PrvdDiagSrv 01_P330
PrvdNvm 01_P330
PrvdSecuSrv 01_P330
</t>
  </si>
  <si>
    <t xml:space="preserve">VWMEB-Inv-299093 BSW Obd 01 
</t>
  </si>
  <si>
    <t xml:space="preserve">PrvdDiagSrv 01_P330
</t>
  </si>
  <si>
    <t xml:space="preserve">VWMEB-Inv-61518 BSW Rsh 01 
</t>
  </si>
  <si>
    <t xml:space="preserve">VWMEB-Inv-61937 BSW DidUtil 01 
</t>
  </si>
  <si>
    <t xml:space="preserve">PrvdDiagSrv 01_P330
PrvdIdInfo 01_P330
</t>
  </si>
  <si>
    <t xml:space="preserve">VWMEB-Inv-94121 BSW Oru 01 
</t>
  </si>
  <si>
    <t xml:space="preserve">VWMEB-Inv-245246 SecuSrv 
</t>
  </si>
  <si>
    <t xml:space="preserve">PrvdImmo 01_P330
</t>
  </si>
  <si>
    <t xml:space="preserve">VWMEB-Inv-256749 ImoWr 
</t>
  </si>
  <si>
    <t xml:space="preserve">VWMEB-Inv-257547 WFS(Imo_Lib) 
</t>
  </si>
  <si>
    <t xml:space="preserve">VWMEB-Inv-174443 BSW BswM_UserCallouts 01.02 
</t>
  </si>
  <si>
    <t xml:space="preserve">VWMEB-Inv-170131 BSW Psr 01.02 
</t>
  </si>
  <si>
    <t xml:space="preserve">VWMEB-Inv-142296 BSW SigWr 01.01 
</t>
  </si>
  <si>
    <t xml:space="preserve">VWMEB-Inv-253032 BSW Idp 01.03 
</t>
  </si>
  <si>
    <t xml:space="preserve">VWMEB-Inv-258559 (AUTOSAR) ComStack 
</t>
  </si>
  <si>
    <t xml:space="preserve">VWMEB-Inv-230036 (AUTOSAR BSW) Fee 
</t>
  </si>
  <si>
    <t xml:space="preserve">PrvdNvm 01_P330
</t>
  </si>
  <si>
    <t xml:space="preserve">VWMEB-Inv-230037 (AUTOSAR BSW) Fls 
</t>
  </si>
  <si>
    <t xml:space="preserve">VWMEB-Inv-254437 BSW BswM_UserCallouts 01.03 
</t>
  </si>
  <si>
    <t xml:space="preserve">VWMEB-Inv-218958 BSW NvM_SMs 01.02 
</t>
  </si>
  <si>
    <t xml:space="preserve">VWMEB-Inv-328181 CryIf 
</t>
  </si>
  <si>
    <t xml:space="preserve">PrvdSecuSrv 01_P330
</t>
  </si>
  <si>
    <t xml:space="preserve">VWMEB-Inv-328180 CSM 
</t>
  </si>
  <si>
    <t xml:space="preserve">VWMEB-Inv-328174 Crypto 
</t>
  </si>
  <si>
    <t xml:space="preserve">VWMEB-Inv-327430 SecuSrvEnc 
</t>
  </si>
  <si>
    <t xml:space="preserve">VWMEB-Inv-299010 SecuSrv 
</t>
  </si>
  <si>
    <t xml:space="preserve">VWMEB-Inv-245262 SecuSrv_EventLog 
</t>
  </si>
  <si>
    <t xml:space="preserve">VWMEB-Inv-245244 SecuSrv_SilentAlarm 
</t>
  </si>
  <si>
    <t xml:space="preserve">VWMEB-Inv-245240 SecuSrv_Rtmd 
</t>
  </si>
  <si>
    <t xml:space="preserve">VWMEB-Inv-245259 SecuSrv_SwitchOver 
</t>
  </si>
  <si>
    <t xml:space="preserve">VWMEB-Inv-381560 CRC 
</t>
  </si>
  <si>
    <t xml:space="preserve">VWMEB-Inv-330058 SFD 
</t>
  </si>
  <si>
    <t xml:space="preserve">VWMEB-Inv-337217 SecOC 
</t>
  </si>
  <si>
    <t xml:space="preserve">VWMEB-Inv-337207 SokFm 
</t>
  </si>
  <si>
    <t xml:space="preserve">VWMEB-Inv-293568 BSW SecuVldtnWr 01 
</t>
  </si>
  <si>
    <t xml:space="preserve">VWMEB-Inv-298010 BSW SecuSrvWr 01 
</t>
  </si>
  <si>
    <t xml:space="preserve">VWMEB-Inv-299693 BSW SecDiagWr 01 
</t>
  </si>
  <si>
    <t xml:space="preserve">VWMEB-Inv-335363 VKMS 01 
</t>
  </si>
  <si>
    <t xml:space="preserve">VWMEB-Inv-284590 SEC SecuSrvVldtn 01 
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</si>
</sst>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 s="1" t="s">
        <v>58</v>
      </c>
      <c r="B1" t="s">
        <v>59</v>
      </c>
    </row>
    <row r="2" spans="1:2">
      <c r="A2" s="1" t="s">
        <v>60</v>
      </c>
      <c r="B2" t="s">
        <v>61</v>
      </c>
    </row>
    <row r="3" spans="1:2">
      <c r="A3" s="1" t="s">
        <v>62</v>
      </c>
      <c r="B3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s="1" t="s">
        <v>55</v>
      </c>
      <c r="B1">
        <v>54</v>
      </c>
    </row>
    <row r="2" spans="1:2">
      <c r="A2" s="1" t="s">
        <v>56</v>
      </c>
      <c r="B2">
        <v>54</v>
      </c>
    </row>
    <row r="3" spans="1:2">
      <c r="A3" s="1" t="s">
        <v>57</v>
      </c>
      <c r="B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5"/>
  <sheetViews>
    <sheetView workbookViewId="0"/>
  </sheetViews>
  <sheetFormatPr defaultRowHeight="15"/>
  <cols>
    <col min="3" max="3" width="20.7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2">
        <f>HYPERLINK("https://vseapolarion.vnet.valeo.com/polarion/#/project/VW_MEB_Inverter/wiki/ActeSafeSt 01_P330","ActeSafeSt 01_P330")</f>
        <v>0</v>
      </c>
      <c r="B2" s="2" t="s">
        <v>3</v>
      </c>
      <c r="C2" s="2" t="s">
        <v>4</v>
      </c>
    </row>
    <row r="3" spans="1:3">
      <c r="A3" s="2">
        <f>HYPERLINK("https://vseapolarion.vnet.valeo.com/polarion/#/project/VW_MEB_Inverter/wiki/ActeSwtgSig 01_P330","ActeSwtgSig 01_P330")</f>
        <v>0</v>
      </c>
      <c r="B3" s="2" t="s">
        <v>3</v>
      </c>
      <c r="C3" s="2" t="s">
        <v>5</v>
      </c>
    </row>
    <row r="4" spans="1:3">
      <c r="A4" s="2">
        <f>HYPERLINK("https://vseapolarion.vnet.valeo.com/polarion/#/project/VW_MEB_Inverter/wiki/ActvMod 01_P330","ActvMod 01_P330")</f>
        <v>0</v>
      </c>
      <c r="B4" s="2" t="s">
        <v>3</v>
      </c>
      <c r="C4" s="2" t="s">
        <v>6</v>
      </c>
    </row>
    <row r="5" spans="1:3">
      <c r="A5" s="2">
        <f>HYPERLINK("https://vseapolarion.vnet.valeo.com/polarion/#/project/VW_MEB_Inverter/wiki/boot_a 02_P330","boot_a 02_P330")</f>
        <v>0</v>
      </c>
      <c r="B5" s="2" t="s">
        <v>3</v>
      </c>
      <c r="C5" s="2" t="s">
        <v>7</v>
      </c>
    </row>
    <row r="6" spans="1:3">
      <c r="A6" s="2">
        <f>HYPERLINK("https://vseapolarion.vnet.valeo.com/polarion/#/project/VW_MEB_Inverter/wiki/boot_c BLU 02_P330","boot_c BLU 02_P330")</f>
        <v>0</v>
      </c>
      <c r="B6" s="2" t="s">
        <v>3</v>
      </c>
      <c r="C6" s="2" t="s">
        <v>8</v>
      </c>
    </row>
    <row r="7" spans="1:3">
      <c r="A7" s="2">
        <f>HYPERLINK("https://vseapolarion.vnet.valeo.com/polarion/#/project/VW_MEB_Inverter/wiki/boot_c BM 01_P330","boot_c BM 01_P330")</f>
        <v>0</v>
      </c>
      <c r="B7" s="2" t="s">
        <v>3</v>
      </c>
      <c r="C7" s="2" t="s">
        <v>9</v>
      </c>
    </row>
    <row r="8" spans="1:3">
      <c r="A8" s="2">
        <f>HYPERLINK("https://vseapolarion.vnet.valeo.com/polarion/#/project/VW_MEB_Inverter/wiki/boot_c CBL 03_P330","boot_c CBL 03_P330")</f>
        <v>0</v>
      </c>
      <c r="B8" s="2" t="s">
        <v>3</v>
      </c>
      <c r="C8" s="2" t="s">
        <v>10</v>
      </c>
    </row>
    <row r="9" spans="1:3">
      <c r="A9" s="2">
        <f>HYPERLINK("https://vseapolarion.vnet.valeo.com/polarion/#/project/VW_MEB_Inverter/wiki/CanCom 01_P330","CanCom 01_P330")</f>
        <v>0</v>
      </c>
      <c r="B9" s="2" t="s">
        <v>3</v>
      </c>
      <c r="C9" s="2" t="s">
        <v>11</v>
      </c>
    </row>
    <row r="10" spans="1:3">
      <c r="A10" s="2">
        <f>HYPERLINK("https://vseapolarion.vnet.valeo.com/polarion/#/project/VW_MEB_Inverter/wiki/CtrlEm 01_P330","CtrlEm 01_P330")</f>
        <v>0</v>
      </c>
      <c r="B10" s="2" t="s">
        <v>3</v>
      </c>
      <c r="C10" s="2" t="s">
        <v>12</v>
      </c>
    </row>
    <row r="11" spans="1:3">
      <c r="A11" s="2">
        <f>HYPERLINK("https://vseapolarion.vnet.valeo.com/polarion/#/project/VW_MEB_Inverter/wiki/DchaDcLink 01_P330","DchaDcLink 01_P330")</f>
        <v>0</v>
      </c>
      <c r="B11" s="2" t="s">
        <v>3</v>
      </c>
      <c r="C11" s="2" t="s">
        <v>13</v>
      </c>
    </row>
    <row r="12" spans="1:3">
      <c r="A12" s="2">
        <f>HYPERLINK("https://vseapolarion.vnet.valeo.com/polarion/#/project/VW_MEB_Inverter/wiki/DetmnCooltFlow 01_P330","DetmnCooltFlow 01_P330")</f>
        <v>0</v>
      </c>
      <c r="B12" s="2" t="s">
        <v>3</v>
      </c>
      <c r="C12" s="2" t="s">
        <v>14</v>
      </c>
    </row>
    <row r="13" spans="1:3">
      <c r="A13" s="2">
        <f>HYPERLINK("https://vseapolarion.vnet.valeo.com/polarion/#/project/VW_MEB_Inverter/wiki/DetmnCooltInletTemp 01_P330","DetmnCooltInletTemp 01_P330")</f>
        <v>0</v>
      </c>
      <c r="B13" s="2" t="s">
        <v>3</v>
      </c>
      <c r="C13" s="2" t="s">
        <v>15</v>
      </c>
    </row>
    <row r="14" spans="1:3">
      <c r="A14" s="2">
        <f>HYPERLINK("https://vseapolarion.vnet.valeo.com/polarion/#/project/VW_MEB_Inverter/wiki/DetmnCstrReqVal 01_P330","DetmnCstrReqVal 01_P330")</f>
        <v>0</v>
      </c>
      <c r="B14" s="2" t="s">
        <v>3</v>
      </c>
      <c r="C14" s="2" t="s">
        <v>16</v>
      </c>
    </row>
    <row r="15" spans="1:3">
      <c r="A15" s="2">
        <f>HYPERLINK("https://vseapolarion.vnet.valeo.com/polarion/#/project/VW_MEB_Inverter/wiki/DetmnDcLinkTemp 01_P330","DetmnDcLinkTemp 01_P330")</f>
        <v>0</v>
      </c>
      <c r="B15" s="2" t="s">
        <v>3</v>
      </c>
      <c r="C15" s="2" t="s">
        <v>17</v>
      </c>
    </row>
    <row r="16" spans="1:3">
      <c r="A16" s="2">
        <f>HYPERLINK("https://vseapolarion.vnet.valeo.com/polarion/#/project/VW_MEB_Inverter/wiki/DetmnEmStatorTemp 01_P330","DetmnEmStatorTemp 01_P330")</f>
        <v>0</v>
      </c>
      <c r="B16" s="2" t="s">
        <v>3</v>
      </c>
      <c r="C16" s="2" t="s">
        <v>18</v>
      </c>
    </row>
    <row r="17" spans="1:3">
      <c r="A17" s="2">
        <f>HYPERLINK("https://vseapolarion.vnet.valeo.com/polarion/#/project/VW_MEB_Inverter/wiki/DetmnHvAcBusbarTemp 01_P330","DetmnHvAcBusbarTemp 01_P330")</f>
        <v>0</v>
      </c>
      <c r="B17" s="2" t="s">
        <v>3</v>
      </c>
      <c r="C17" s="2" t="s">
        <v>19</v>
      </c>
    </row>
    <row r="18" spans="1:3">
      <c r="A18" s="2">
        <f>HYPERLINK("https://vseapolarion.vnet.valeo.com/polarion/#/project/VW_MEB_Inverter/wiki/DetmnHvAcI 01_P330","DetmnHvAcI 01_P330")</f>
        <v>0</v>
      </c>
      <c r="B18" s="2" t="s">
        <v>3</v>
      </c>
      <c r="C18" s="2" t="s">
        <v>20</v>
      </c>
    </row>
    <row r="19" spans="1:3">
      <c r="A19" s="2">
        <f>HYPERLINK("https://vseapolarion.vnet.valeo.com/polarion/#/project/VW_MEB_Inverter/wiki/DetmnHvAcThermLoad 01_P330","DetmnHvAcThermLoad 01_P330")</f>
        <v>0</v>
      </c>
      <c r="B19" s="2" t="s">
        <v>3</v>
      </c>
      <c r="C19" s="2" t="s">
        <v>21</v>
      </c>
    </row>
    <row r="20" spans="1:3">
      <c r="A20" s="2">
        <f>HYPERLINK("https://vseapolarion.vnet.valeo.com/polarion/#/project/VW_MEB_Inverter/wiki/DetmnHvDcl 01_P330","DetmnHvDcl 01_P330")</f>
        <v>0</v>
      </c>
      <c r="B20" s="2" t="s">
        <v>3</v>
      </c>
      <c r="C20" s="2" t="s">
        <v>22</v>
      </c>
    </row>
    <row r="21" spans="1:3">
      <c r="A21" s="2">
        <f>HYPERLINK("https://vseapolarion.vnet.valeo.com/polarion/#/project/VW_MEB_Inverter/wiki/DetmnHvDcThermLoad 01_P330","DetmnHvDcThermLoad 01_P330")</f>
        <v>0</v>
      </c>
      <c r="B21" s="2" t="s">
        <v>3</v>
      </c>
      <c r="C21" s="2" t="s">
        <v>23</v>
      </c>
    </row>
    <row r="22" spans="1:3">
      <c r="A22" s="2">
        <f>HYPERLINK("https://vseapolarion.vnet.valeo.com/polarion/#/project/VW_MEB_Inverter/wiki/DetmnHvDcU 01_P330","DetmnHvDcU 01_P330")</f>
        <v>0</v>
      </c>
      <c r="B22" s="2" t="s">
        <v>3</v>
      </c>
      <c r="C22" s="2" t="s">
        <v>24</v>
      </c>
    </row>
    <row r="23" spans="1:3">
      <c r="A23" s="2">
        <f>HYPERLINK("https://vseapolarion.vnet.valeo.com/polarion/#/project/VW_MEB_Inverter/wiki/DetmnLvU 01_P330","DetmnLvU 01_P330")</f>
        <v>0</v>
      </c>
      <c r="B23" s="2" t="s">
        <v>3</v>
      </c>
      <c r="C23" s="2" t="s">
        <v>25</v>
      </c>
    </row>
    <row r="24" spans="1:3">
      <c r="A24" s="2">
        <f>HYPERLINK("https://vseapolarion.vnet.valeo.com/polarion/#/project/VW_MEB_Inverter/wiki/DetmnPmTemp 01_P330","DetmnPmTemp 01_P330")</f>
        <v>0</v>
      </c>
      <c r="B24" s="2" t="s">
        <v>3</v>
      </c>
      <c r="C24" s="2" t="s">
        <v>26</v>
      </c>
    </row>
    <row r="25" spans="1:3">
      <c r="A25" s="2">
        <f>HYPERLINK("https://vseapolarion.vnet.valeo.com/polarion/#/project/VW_MEB_Inverter/wiki/DetmnPwrStgTemp 01_P330","DetmnPwrStgTemp 01_P330")</f>
        <v>0</v>
      </c>
      <c r="B25" s="2" t="s">
        <v>3</v>
      </c>
      <c r="C25" s="2" t="s">
        <v>27</v>
      </c>
    </row>
    <row r="26" spans="1:3">
      <c r="A26" s="2">
        <f>HYPERLINK("https://vseapolarion.vnet.valeo.com/polarion/#/project/VW_MEB_Inverter/wiki/DetmnRotSpdAg 01_P330","DetmnRotSpdAg 01_P330")</f>
        <v>0</v>
      </c>
      <c r="B26" s="2" t="s">
        <v>3</v>
      </c>
      <c r="C26" s="2" t="s">
        <v>28</v>
      </c>
    </row>
    <row r="27" spans="1:3">
      <c r="A27" s="2">
        <f>HYPERLINK("https://vseapolarion.vnet.valeo.com/polarion/#/project/VW_MEB_Inverter/wiki/DetmnRslvrOffs 01_P330","DetmnRslvrOffs 01_P330")</f>
        <v>0</v>
      </c>
      <c r="B27" s="2" t="s">
        <v>3</v>
      </c>
      <c r="C27" s="2" t="s">
        <v>29</v>
      </c>
    </row>
    <row r="28" spans="1:3">
      <c r="A28" s="2">
        <f>HYPERLINK("https://vseapolarion.vnet.valeo.com/polarion/#/project/VW_MEB_Inverter/wiki/DetmnSafeTq 01_P330","DetmnSafeTq 01_P330")</f>
        <v>0</v>
      </c>
      <c r="B28" s="2" t="s">
        <v>3</v>
      </c>
      <c r="C28" s="2" t="s">
        <v>30</v>
      </c>
    </row>
    <row r="29" spans="1:3">
      <c r="A29" s="2">
        <f>HYPERLINK("https://vseapolarion.vnet.valeo.com/polarion/#/project/VW_MEB_Inverter/wiki/DetmnSftyTemp 01_P330","DetmnSftyTemp 01_P330")</f>
        <v>0</v>
      </c>
      <c r="B29" s="2" t="s">
        <v>3</v>
      </c>
      <c r="C29" s="2" t="s">
        <v>31</v>
      </c>
    </row>
    <row r="30" spans="1:3">
      <c r="A30" s="2">
        <f>HYPERLINK("https://vseapolarion.vnet.valeo.com/polarion/#/project/VW_MEB_Inverter/wiki/DetmnTqLim 01_P330","DetmnTqLim 01_P330")</f>
        <v>0</v>
      </c>
      <c r="B30" s="2" t="s">
        <v>3</v>
      </c>
      <c r="C30" s="2" t="s">
        <v>32</v>
      </c>
    </row>
    <row r="31" spans="1:3">
      <c r="A31" s="2">
        <f>HYPERLINK("https://vseapolarion.vnet.valeo.com/polarion/#/project/VW_MEB_Inverter/wiki/DetmnWhlSpd 01_P330","DetmnWhlSpd 01_P330")</f>
        <v>0</v>
      </c>
      <c r="B31" s="2" t="s">
        <v>3</v>
      </c>
      <c r="C31" s="2" t="s">
        <v>33</v>
      </c>
    </row>
    <row r="32" spans="1:3">
      <c r="A32" s="2">
        <f>HYPERLINK("https://vseapolarion.vnet.valeo.com/polarion/#/project/VW_MEB_Inverter/wiki/ElecProtnExtDrtg 01_P330","ElecProtnExtDrtg 01_P330")</f>
        <v>0</v>
      </c>
      <c r="B32" s="2" t="s">
        <v>3</v>
      </c>
      <c r="C32" s="2" t="s">
        <v>34</v>
      </c>
    </row>
    <row r="33" spans="1:3">
      <c r="A33" s="2">
        <f>HYPERLINK("https://vseapolarion.vnet.valeo.com/polarion/#/project/VW_MEB_Inverter/wiki/EmMeclProtn 01_P330","EmMeclProtn 01_P330")</f>
        <v>0</v>
      </c>
      <c r="B33" s="2" t="s">
        <v>3</v>
      </c>
      <c r="C33" s="2" t="s">
        <v>35</v>
      </c>
    </row>
    <row r="34" spans="1:3">
      <c r="A34" s="2">
        <f>HYPERLINK("https://vseapolarion.vnet.valeo.com/polarion/#/project/VW_MEB_Inverter/wiki/EmThermProtn 01_P330","EmThermProtn 01_P330")</f>
        <v>0</v>
      </c>
      <c r="B34" s="2" t="s">
        <v>3</v>
      </c>
      <c r="C34" s="2" t="s">
        <v>36</v>
      </c>
    </row>
    <row r="35" spans="1:3">
      <c r="A35" s="2">
        <f>HYPERLINK("https://vseapolarion.vnet.valeo.com/polarion/#/project/VW_MEB_Inverter/wiki/GenSysSplyU 01_P330","GenSysSplyU 01_P330")</f>
        <v>0</v>
      </c>
      <c r="B35" s="2" t="s">
        <v>3</v>
      </c>
      <c r="C35" s="2" t="s">
        <v>37</v>
      </c>
    </row>
    <row r="36" spans="1:3">
      <c r="A36" s="2">
        <f>HYPERLINK("https://vseapolarion.vnet.valeo.com/polarion/#/project/VW_MEB_Inverter/wiki/HndlCrashReq 01_P330","HndlCrashReq 01_P330")</f>
        <v>0</v>
      </c>
      <c r="B36" s="2" t="s">
        <v>3</v>
      </c>
      <c r="C36" s="2" t="s">
        <v>38</v>
      </c>
    </row>
    <row r="37" spans="1:3">
      <c r="A37" s="2">
        <f>HYPERLINK("https://vseapolarion.vnet.valeo.com/polarion/#/project/VW_MEB_Inverter/wiki/IvtrThermProtn 01_P330","IvtrThermProtn 01_P330")</f>
        <v>0</v>
      </c>
      <c r="B37" s="2" t="s">
        <v>3</v>
      </c>
      <c r="C37" s="2" t="s">
        <v>39</v>
      </c>
    </row>
    <row r="38" spans="1:3">
      <c r="A38" s="2">
        <f>HYPERLINK("https://vseapolarion.vnet.valeo.com/polarion/#/project/VW_MEB_Inverter/wiki/MeasAndCal 01_P330","MeasAndCal 01_P330")</f>
        <v>0</v>
      </c>
      <c r="B38" s="2" t="s">
        <v>3</v>
      </c>
      <c r="C38" s="2" t="s">
        <v>40</v>
      </c>
    </row>
    <row r="39" spans="1:3">
      <c r="A39" s="2">
        <f>HYPERLINK("https://vseapolarion.vnet.valeo.com/polarion/#/project/VW_MEB_Inverter/wiki/MngFailr 01_P330","MngFailr 01_P330")</f>
        <v>0</v>
      </c>
      <c r="B39" s="2" t="s">
        <v>3</v>
      </c>
      <c r="C39" s="2" t="s">
        <v>41</v>
      </c>
    </row>
    <row r="40" spans="1:3">
      <c r="A40" s="2">
        <f>HYPERLINK("https://vseapolarion.vnet.valeo.com/polarion/#/project/VW_MEB_Inverter/wiki/ModlSwtgSig 01_P330","ModlSwtgSig 01_P330")</f>
        <v>0</v>
      </c>
      <c r="B40" s="2" t="s">
        <v>3</v>
      </c>
      <c r="C40" s="2" t="s">
        <v>42</v>
      </c>
    </row>
    <row r="41" spans="1:3">
      <c r="A41" s="2">
        <f>HYPERLINK("https://vseapolarion.vnet.valeo.com/polarion/#/project/VW_MEB_Inverter/wiki/MonMcu 01_P330","MonMcu 01_P330")</f>
        <v>0</v>
      </c>
      <c r="B41" s="2" t="s">
        <v>3</v>
      </c>
      <c r="C41" s="2" t="s">
        <v>43</v>
      </c>
    </row>
    <row r="42" spans="1:3">
      <c r="A42" s="2">
        <f>HYPERLINK("https://vseapolarion.vnet.valeo.com/polarion/#/project/VW_MEB_Inverter/wiki/MonMod 01_P330","MonMod 01_P330")</f>
        <v>0</v>
      </c>
      <c r="B42" s="2" t="s">
        <v>3</v>
      </c>
      <c r="C42" s="2" t="s">
        <v>44</v>
      </c>
    </row>
    <row r="43" spans="1:3">
      <c r="A43" s="2">
        <f>HYPERLINK("https://vseapolarion.vnet.valeo.com/polarion/#/project/VW_MEB_Inverter/wiki/MonSpd 01_P330","MonSpd 01_P330")</f>
        <v>0</v>
      </c>
      <c r="B43" s="2" t="s">
        <v>3</v>
      </c>
      <c r="C43" s="2" t="s">
        <v>45</v>
      </c>
    </row>
    <row r="44" spans="1:3">
      <c r="A44" s="2">
        <f>HYPERLINK("https://vseapolarion.vnet.valeo.com/polarion/#/project/VW_MEB_Inverter/wiki/MonTq 01_P330","MonTq 01_P330")</f>
        <v>0</v>
      </c>
      <c r="B44" s="2" t="s">
        <v>3</v>
      </c>
      <c r="C44" s="2" t="s">
        <v>46</v>
      </c>
    </row>
    <row r="45" spans="1:3">
      <c r="A45" s="2">
        <f>HYPERLINK("https://vseapolarion.vnet.valeo.com/polarion/#/project/VW_MEB_Inverter/wiki/OvvSysSt 01_P330","OvvSysSt 01_P330")</f>
        <v>0</v>
      </c>
      <c r="B45" s="2" t="s">
        <v>3</v>
      </c>
      <c r="C45" s="2"/>
    </row>
    <row r="46" spans="1:3">
      <c r="A46" s="2">
        <f>HYPERLINK("https://vseapolarion.vnet.valeo.com/polarion/#/project/VW_MEB_Inverter/wiki/PasMod 01_P330","PasMod 01_P330")</f>
        <v>0</v>
      </c>
      <c r="B46" s="2" t="s">
        <v>3</v>
      </c>
      <c r="C46" s="2" t="s">
        <v>47</v>
      </c>
    </row>
    <row r="47" spans="1:3">
      <c r="A47" s="2">
        <f>HYPERLINK("https://vseapolarion.vnet.valeo.com/polarion/#/project/VW_MEB_Inverter/wiki/PrvdDbgSrv 01_P330","PrvdDbgSrv 01_P330")</f>
        <v>0</v>
      </c>
      <c r="B47" s="2" t="s">
        <v>3</v>
      </c>
      <c r="C47" s="2"/>
    </row>
    <row r="48" spans="1:3">
      <c r="A48" s="2">
        <f>HYPERLINK("https://vseapolarion.vnet.valeo.com/polarion/#/project/VW_MEB_Inverter/wiki/PrvdDiagSrv 01_P330","PrvdDiagSrv 01_P330")</f>
        <v>0</v>
      </c>
      <c r="B48" s="2" t="s">
        <v>3</v>
      </c>
      <c r="C48" s="2" t="s">
        <v>48</v>
      </c>
    </row>
    <row r="49" spans="1:3">
      <c r="A49" s="2">
        <f>HYPERLINK("https://vseapolarion.vnet.valeo.com/polarion/#/project/VW_MEB_Inverter/wiki/PrvdHvSftyFct 01_P330","PrvdHvSftyFct 01_P330")</f>
        <v>0</v>
      </c>
      <c r="B49" s="2" t="s">
        <v>3</v>
      </c>
      <c r="C49" s="2" t="s">
        <v>49</v>
      </c>
    </row>
    <row r="50" spans="1:3">
      <c r="A50" s="2">
        <f>HYPERLINK("https://vseapolarion.vnet.valeo.com/polarion/#/project/VW_MEB_Inverter/wiki/PrvdIdInfo 01_P330","PrvdIdInfo 01_P330")</f>
        <v>0</v>
      </c>
      <c r="B50" s="2" t="s">
        <v>3</v>
      </c>
      <c r="C50" s="2" t="s">
        <v>50</v>
      </c>
    </row>
    <row r="51" spans="1:3">
      <c r="A51" s="2">
        <f>HYPERLINK("https://vseapolarion.vnet.valeo.com/polarion/#/project/VW_MEB_Inverter/wiki/PrvdImmo 01_P330","PrvdImmo 01_P330")</f>
        <v>0</v>
      </c>
      <c r="B51" s="2" t="s">
        <v>3</v>
      </c>
      <c r="C51" s="2" t="s">
        <v>51</v>
      </c>
    </row>
    <row r="52" spans="1:3">
      <c r="A52" s="2">
        <f>HYPERLINK("https://vseapolarion.vnet.valeo.com/polarion/#/project/VW_MEB_Inverter/wiki/PrvdNvm 01_P330","PrvdNvm 01_P330")</f>
        <v>0</v>
      </c>
      <c r="B52" s="2" t="s">
        <v>3</v>
      </c>
      <c r="C52" s="2" t="s">
        <v>52</v>
      </c>
    </row>
    <row r="53" spans="1:3">
      <c r="A53" s="2">
        <f>HYPERLINK("https://vseapolarion.vnet.valeo.com/polarion/#/project/VW_MEB_Inverter/wiki/PrvdSecuSrv 01_P330","PrvdSecuSrv 01_P330")</f>
        <v>0</v>
      </c>
      <c r="B53" s="2" t="s">
        <v>3</v>
      </c>
      <c r="C53" s="2" t="s">
        <v>53</v>
      </c>
    </row>
    <row r="54" spans="1:3">
      <c r="A54" s="2">
        <f>HYPERLINK("https://vseapolarion.vnet.valeo.com/polarion/#/project/VW_MEB_Inverter/wiki/SelTqReq 01_P330","SelTqReq 01_P330")</f>
        <v>0</v>
      </c>
      <c r="B54" s="2" t="s">
        <v>3</v>
      </c>
      <c r="C54" s="2" t="s">
        <v>54</v>
      </c>
    </row>
    <row r="55" spans="1:3">
      <c r="A55" s="2">
        <f>HYPERLINK("https://vseapolarion.vnet.valeo.com/polarion/#/project/VW_MEB_Inverter/wiki/Software Architecture Specification 01_P330","Software Architecture Specification 01_P330")</f>
        <v>0</v>
      </c>
      <c r="B55" s="2" t="s">
        <v>3</v>
      </c>
      <c r="C55" s="2"/>
    </row>
  </sheetData>
  <autoFilter ref="A1:D500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04"/>
  <sheetViews>
    <sheetView workbookViewId="0"/>
  </sheetViews>
  <sheetFormatPr defaultRowHeight="15"/>
  <cols>
    <col min="2" max="2" width="20.7109375" customWidth="1"/>
  </cols>
  <sheetData>
    <row r="1" spans="1:2">
      <c r="A1" t="s">
        <v>64</v>
      </c>
      <c r="B1" t="s">
        <v>0</v>
      </c>
    </row>
    <row r="2" spans="1:2">
      <c r="A2" s="2" t="s">
        <v>65</v>
      </c>
      <c r="B2" s="2" t="s">
        <v>66</v>
      </c>
    </row>
    <row r="3" spans="1:2">
      <c r="A3" s="2" t="s">
        <v>67</v>
      </c>
      <c r="B3" s="2" t="s">
        <v>68</v>
      </c>
    </row>
    <row r="4" spans="1:2">
      <c r="A4" s="2" t="s">
        <v>69</v>
      </c>
      <c r="B4" s="2" t="s">
        <v>70</v>
      </c>
    </row>
    <row r="5" spans="1:2">
      <c r="A5" s="2" t="s">
        <v>71</v>
      </c>
      <c r="B5" s="2" t="s">
        <v>72</v>
      </c>
    </row>
    <row r="6" spans="1:2">
      <c r="A6" s="2" t="s">
        <v>73</v>
      </c>
      <c r="B6" s="2" t="s">
        <v>68</v>
      </c>
    </row>
    <row r="7" spans="1:2">
      <c r="A7" s="2" t="s">
        <v>74</v>
      </c>
      <c r="B7" s="2" t="s">
        <v>68</v>
      </c>
    </row>
    <row r="8" spans="1:2">
      <c r="A8" s="2" t="s">
        <v>75</v>
      </c>
      <c r="B8" s="2" t="s">
        <v>76</v>
      </c>
    </row>
    <row r="9" spans="1:2">
      <c r="A9" s="2" t="s">
        <v>77</v>
      </c>
      <c r="B9" s="2" t="s">
        <v>78</v>
      </c>
    </row>
    <row r="10" spans="1:2">
      <c r="A10" s="2" t="s">
        <v>79</v>
      </c>
      <c r="B10" s="2" t="s">
        <v>72</v>
      </c>
    </row>
    <row r="11" spans="1:2">
      <c r="A11" s="2" t="s">
        <v>80</v>
      </c>
      <c r="B11" s="2" t="s">
        <v>81</v>
      </c>
    </row>
    <row r="12" spans="1:2">
      <c r="A12" s="2" t="s">
        <v>82</v>
      </c>
      <c r="B12" s="2" t="s">
        <v>83</v>
      </c>
    </row>
    <row r="13" spans="1:2">
      <c r="A13" s="2" t="s">
        <v>49</v>
      </c>
      <c r="B13" s="2" t="s">
        <v>84</v>
      </c>
    </row>
    <row r="14" spans="1:2">
      <c r="A14" s="2" t="s">
        <v>85</v>
      </c>
      <c r="B14" s="2" t="s">
        <v>86</v>
      </c>
    </row>
    <row r="15" spans="1:2">
      <c r="A15" s="2" t="s">
        <v>87</v>
      </c>
      <c r="B15" s="2" t="s">
        <v>88</v>
      </c>
    </row>
    <row r="16" spans="1:2">
      <c r="A16" s="2" t="s">
        <v>89</v>
      </c>
      <c r="B16" s="2" t="s">
        <v>90</v>
      </c>
    </row>
    <row r="17" spans="1:2">
      <c r="A17" s="2" t="s">
        <v>91</v>
      </c>
      <c r="B17" s="2" t="s">
        <v>92</v>
      </c>
    </row>
    <row r="18" spans="1:2">
      <c r="A18" s="2" t="s">
        <v>93</v>
      </c>
      <c r="B18" s="2" t="s">
        <v>94</v>
      </c>
    </row>
    <row r="19" spans="1:2">
      <c r="A19" s="2" t="s">
        <v>95</v>
      </c>
      <c r="B19" s="2" t="s">
        <v>96</v>
      </c>
    </row>
    <row r="20" spans="1:2">
      <c r="A20" s="2" t="s">
        <v>97</v>
      </c>
      <c r="B20" s="2" t="s">
        <v>98</v>
      </c>
    </row>
    <row r="21" spans="1:2">
      <c r="A21" s="2" t="s">
        <v>99</v>
      </c>
      <c r="B21" s="2" t="s">
        <v>98</v>
      </c>
    </row>
    <row r="22" spans="1:2">
      <c r="A22" s="2" t="s">
        <v>100</v>
      </c>
      <c r="B22" s="2" t="s">
        <v>98</v>
      </c>
    </row>
    <row r="23" spans="1:2">
      <c r="A23" s="2" t="s">
        <v>101</v>
      </c>
      <c r="B23" s="2" t="s">
        <v>98</v>
      </c>
    </row>
    <row r="24" spans="1:2">
      <c r="A24" s="2" t="s">
        <v>102</v>
      </c>
      <c r="B24" s="2" t="s">
        <v>98</v>
      </c>
    </row>
    <row r="25" spans="1:2">
      <c r="A25" s="2" t="s">
        <v>103</v>
      </c>
      <c r="B25" s="2" t="s">
        <v>98</v>
      </c>
    </row>
    <row r="26" spans="1:2">
      <c r="A26" s="2" t="s">
        <v>104</v>
      </c>
      <c r="B26" s="2" t="s">
        <v>98</v>
      </c>
    </row>
    <row r="27" spans="1:2">
      <c r="A27" s="2" t="s">
        <v>105</v>
      </c>
      <c r="B27" s="2" t="s">
        <v>98</v>
      </c>
    </row>
    <row r="28" spans="1:2">
      <c r="A28" s="2" t="s">
        <v>106</v>
      </c>
      <c r="B28" s="2" t="s">
        <v>98</v>
      </c>
    </row>
    <row r="29" spans="1:2">
      <c r="A29" s="2" t="s">
        <v>107</v>
      </c>
      <c r="B29" s="2" t="s">
        <v>98</v>
      </c>
    </row>
    <row r="30" spans="1:2">
      <c r="A30" s="2" t="s">
        <v>108</v>
      </c>
      <c r="B30" s="2" t="s">
        <v>98</v>
      </c>
    </row>
    <row r="31" spans="1:2">
      <c r="A31" s="2" t="s">
        <v>109</v>
      </c>
      <c r="B31" s="2" t="s">
        <v>110</v>
      </c>
    </row>
    <row r="32" spans="1:2">
      <c r="A32" s="2" t="s">
        <v>111</v>
      </c>
      <c r="B32" s="2" t="s">
        <v>110</v>
      </c>
    </row>
    <row r="33" spans="1:2">
      <c r="A33" s="2" t="s">
        <v>112</v>
      </c>
      <c r="B33" s="2" t="s">
        <v>110</v>
      </c>
    </row>
    <row r="34" spans="1:2">
      <c r="A34" s="2" t="s">
        <v>113</v>
      </c>
      <c r="B34" s="2" t="s">
        <v>110</v>
      </c>
    </row>
    <row r="35" spans="1:2">
      <c r="A35" s="2" t="s">
        <v>114</v>
      </c>
      <c r="B35" s="2" t="s">
        <v>115</v>
      </c>
    </row>
    <row r="36" spans="1:2">
      <c r="A36" s="2" t="s">
        <v>116</v>
      </c>
      <c r="B36" s="2" t="s">
        <v>117</v>
      </c>
    </row>
    <row r="37" spans="1:2">
      <c r="A37" s="2" t="s">
        <v>118</v>
      </c>
      <c r="B37" s="2" t="s">
        <v>115</v>
      </c>
    </row>
    <row r="38" spans="1:2">
      <c r="A38" s="2" t="s">
        <v>119</v>
      </c>
      <c r="B38" s="2" t="s">
        <v>115</v>
      </c>
    </row>
    <row r="39" spans="1:2">
      <c r="A39" s="2" t="s">
        <v>120</v>
      </c>
      <c r="B39" s="2" t="s">
        <v>121</v>
      </c>
    </row>
    <row r="40" spans="1:2">
      <c r="A40" s="2" t="s">
        <v>122</v>
      </c>
      <c r="B40" s="2" t="s">
        <v>123</v>
      </c>
    </row>
    <row r="41" spans="1:2">
      <c r="A41" s="2" t="s">
        <v>124</v>
      </c>
      <c r="B41" s="2" t="s">
        <v>125</v>
      </c>
    </row>
    <row r="42" spans="1:2">
      <c r="A42" s="2" t="s">
        <v>126</v>
      </c>
      <c r="B42" s="2" t="s">
        <v>125</v>
      </c>
    </row>
    <row r="43" spans="1:2">
      <c r="A43" s="2" t="s">
        <v>127</v>
      </c>
      <c r="B43" s="2" t="s">
        <v>125</v>
      </c>
    </row>
    <row r="44" spans="1:2">
      <c r="A44" s="2" t="s">
        <v>128</v>
      </c>
      <c r="B44" s="2" t="s">
        <v>125</v>
      </c>
    </row>
    <row r="45" spans="1:2">
      <c r="A45" s="2" t="s">
        <v>129</v>
      </c>
      <c r="B45" s="2" t="s">
        <v>130</v>
      </c>
    </row>
    <row r="46" spans="1:2">
      <c r="A46" s="2" t="s">
        <v>131</v>
      </c>
      <c r="B46" s="2" t="s">
        <v>132</v>
      </c>
    </row>
    <row r="47" spans="1:2">
      <c r="A47" s="2" t="s">
        <v>133</v>
      </c>
      <c r="B47" s="2" t="s">
        <v>134</v>
      </c>
    </row>
    <row r="48" spans="1:2">
      <c r="A48" s="2" t="s">
        <v>135</v>
      </c>
      <c r="B48" s="2" t="s">
        <v>134</v>
      </c>
    </row>
    <row r="49" spans="1:2">
      <c r="A49" s="2" t="s">
        <v>136</v>
      </c>
      <c r="B49" s="2" t="s">
        <v>132</v>
      </c>
    </row>
    <row r="50" spans="1:2">
      <c r="A50" s="2" t="s">
        <v>137</v>
      </c>
      <c r="B50" s="2" t="s">
        <v>134</v>
      </c>
    </row>
    <row r="51" spans="1:2">
      <c r="A51" s="2" t="s">
        <v>138</v>
      </c>
      <c r="B51" s="2" t="s">
        <v>134</v>
      </c>
    </row>
    <row r="52" spans="1:2">
      <c r="A52" s="2" t="s">
        <v>139</v>
      </c>
      <c r="B52" s="2" t="s">
        <v>132</v>
      </c>
    </row>
    <row r="53" spans="1:2">
      <c r="A53" s="2" t="s">
        <v>140</v>
      </c>
      <c r="B53" s="2" t="s">
        <v>132</v>
      </c>
    </row>
    <row r="54" spans="1:2">
      <c r="A54" s="2" t="s">
        <v>141</v>
      </c>
      <c r="B54" s="2" t="s">
        <v>132</v>
      </c>
    </row>
    <row r="55" spans="1:2">
      <c r="A55" s="2" t="s">
        <v>142</v>
      </c>
      <c r="B55" s="2" t="s">
        <v>143</v>
      </c>
    </row>
    <row r="56" spans="1:2">
      <c r="A56" s="2" t="s">
        <v>144</v>
      </c>
      <c r="B56" s="2" t="s">
        <v>132</v>
      </c>
    </row>
    <row r="57" spans="1:2">
      <c r="A57" s="2" t="s">
        <v>145</v>
      </c>
      <c r="B57" s="2" t="s">
        <v>132</v>
      </c>
    </row>
    <row r="58" spans="1:2">
      <c r="A58" s="2" t="s">
        <v>146</v>
      </c>
      <c r="B58" s="2" t="s">
        <v>147</v>
      </c>
    </row>
    <row r="59" spans="1:2">
      <c r="A59" s="2" t="s">
        <v>148</v>
      </c>
      <c r="B59" s="2" t="s">
        <v>147</v>
      </c>
    </row>
    <row r="60" spans="1:2">
      <c r="A60" s="2" t="s">
        <v>149</v>
      </c>
      <c r="B60" s="2" t="s">
        <v>147</v>
      </c>
    </row>
    <row r="61" spans="1:2">
      <c r="A61" s="2" t="s">
        <v>150</v>
      </c>
      <c r="B61" s="2" t="s">
        <v>147</v>
      </c>
    </row>
    <row r="62" spans="1:2">
      <c r="A62" s="2" t="s">
        <v>151</v>
      </c>
      <c r="B62" s="2" t="s">
        <v>147</v>
      </c>
    </row>
    <row r="63" spans="1:2">
      <c r="A63" s="2" t="s">
        <v>152</v>
      </c>
      <c r="B63" s="2" t="s">
        <v>147</v>
      </c>
    </row>
    <row r="64" spans="1:2">
      <c r="A64" s="2" t="s">
        <v>153</v>
      </c>
      <c r="B64" s="2" t="s">
        <v>154</v>
      </c>
    </row>
    <row r="65" spans="1:2">
      <c r="A65" s="2" t="s">
        <v>155</v>
      </c>
      <c r="B65" s="2" t="s">
        <v>147</v>
      </c>
    </row>
    <row r="66" spans="1:2">
      <c r="A66" s="2" t="s">
        <v>156</v>
      </c>
      <c r="B66" s="2" t="s">
        <v>147</v>
      </c>
    </row>
    <row r="67" spans="1:2">
      <c r="A67" s="2" t="s">
        <v>157</v>
      </c>
      <c r="B67" s="2" t="s">
        <v>147</v>
      </c>
    </row>
    <row r="68" spans="1:2">
      <c r="A68" s="2" t="s">
        <v>158</v>
      </c>
      <c r="B68" s="2" t="s">
        <v>159</v>
      </c>
    </row>
    <row r="69" spans="1:2">
      <c r="A69" s="2" t="s">
        <v>160</v>
      </c>
      <c r="B69" s="2" t="s">
        <v>161</v>
      </c>
    </row>
    <row r="70" spans="1:2">
      <c r="A70" s="2" t="s">
        <v>162</v>
      </c>
      <c r="B70" s="2" t="s">
        <v>163</v>
      </c>
    </row>
    <row r="71" spans="1:2">
      <c r="A71" s="2" t="s">
        <v>164</v>
      </c>
      <c r="B71" s="2" t="s">
        <v>163</v>
      </c>
    </row>
    <row r="72" spans="1:2">
      <c r="A72" s="2" t="s">
        <v>165</v>
      </c>
      <c r="B72" s="2" t="s">
        <v>163</v>
      </c>
    </row>
    <row r="73" spans="1:2">
      <c r="A73" s="2" t="s">
        <v>166</v>
      </c>
      <c r="B73" s="2" t="s">
        <v>161</v>
      </c>
    </row>
    <row r="74" spans="1:2">
      <c r="A74" s="2" t="s">
        <v>167</v>
      </c>
      <c r="B74" s="2" t="s">
        <v>161</v>
      </c>
    </row>
    <row r="75" spans="1:2">
      <c r="A75" s="2" t="s">
        <v>168</v>
      </c>
      <c r="B75" s="2" t="s">
        <v>163</v>
      </c>
    </row>
    <row r="76" spans="1:2">
      <c r="A76" s="2" t="s">
        <v>169</v>
      </c>
      <c r="B76" s="2" t="s">
        <v>163</v>
      </c>
    </row>
    <row r="77" spans="1:2">
      <c r="A77" s="2" t="s">
        <v>170</v>
      </c>
      <c r="B77" s="2" t="s">
        <v>161</v>
      </c>
    </row>
    <row r="78" spans="1:2">
      <c r="A78" s="2" t="s">
        <v>171</v>
      </c>
      <c r="B78" s="2" t="s">
        <v>172</v>
      </c>
    </row>
    <row r="79" spans="1:2">
      <c r="A79" s="2" t="s">
        <v>173</v>
      </c>
      <c r="B79" s="2" t="s">
        <v>174</v>
      </c>
    </row>
    <row r="80" spans="1:2">
      <c r="A80" s="2" t="s">
        <v>175</v>
      </c>
      <c r="B80" s="2" t="s">
        <v>163</v>
      </c>
    </row>
    <row r="81" spans="1:2">
      <c r="A81" s="2" t="s">
        <v>176</v>
      </c>
      <c r="B81" s="2" t="s">
        <v>177</v>
      </c>
    </row>
    <row r="82" spans="1:2">
      <c r="A82" s="2" t="s">
        <v>178</v>
      </c>
      <c r="B82" s="2" t="s">
        <v>179</v>
      </c>
    </row>
    <row r="83" spans="1:2">
      <c r="A83" s="2" t="s">
        <v>180</v>
      </c>
      <c r="B83" s="2" t="s">
        <v>181</v>
      </c>
    </row>
    <row r="84" spans="1:2">
      <c r="A84" s="2" t="s">
        <v>182</v>
      </c>
      <c r="B84" s="2" t="s">
        <v>183</v>
      </c>
    </row>
    <row r="85" spans="1:2">
      <c r="A85" s="2" t="s">
        <v>184</v>
      </c>
      <c r="B85" s="2" t="s">
        <v>185</v>
      </c>
    </row>
    <row r="86" spans="1:2">
      <c r="A86" s="2" t="s">
        <v>186</v>
      </c>
      <c r="B86" s="2" t="s">
        <v>187</v>
      </c>
    </row>
    <row r="87" spans="1:2">
      <c r="A87" s="2" t="s">
        <v>188</v>
      </c>
      <c r="B87" s="2" t="s">
        <v>185</v>
      </c>
    </row>
    <row r="88" spans="1:2">
      <c r="A88" s="2" t="s">
        <v>189</v>
      </c>
      <c r="B88" s="2" t="s">
        <v>190</v>
      </c>
    </row>
    <row r="89" spans="1:2">
      <c r="A89" s="2" t="s">
        <v>191</v>
      </c>
      <c r="B89" s="2" t="s">
        <v>190</v>
      </c>
    </row>
    <row r="90" spans="1:2">
      <c r="A90" s="2" t="s">
        <v>192</v>
      </c>
      <c r="B90" s="2" t="s">
        <v>190</v>
      </c>
    </row>
    <row r="91" spans="1:2">
      <c r="A91" s="2" t="s">
        <v>193</v>
      </c>
      <c r="B91" s="2" t="s">
        <v>190</v>
      </c>
    </row>
    <row r="92" spans="1:2">
      <c r="A92" s="2" t="s">
        <v>194</v>
      </c>
      <c r="B92" s="2" t="s">
        <v>195</v>
      </c>
    </row>
    <row r="93" spans="1:2">
      <c r="A93" s="2" t="s">
        <v>196</v>
      </c>
      <c r="B93" s="2" t="s">
        <v>197</v>
      </c>
    </row>
    <row r="94" spans="1:2">
      <c r="A94" s="2" t="s">
        <v>198</v>
      </c>
      <c r="B94" s="2" t="s">
        <v>197</v>
      </c>
    </row>
    <row r="95" spans="1:2">
      <c r="A95" s="2" t="s">
        <v>199</v>
      </c>
      <c r="B95" s="2" t="s">
        <v>200</v>
      </c>
    </row>
    <row r="96" spans="1:2">
      <c r="A96" s="2" t="s">
        <v>201</v>
      </c>
      <c r="B96" s="2" t="s">
        <v>200</v>
      </c>
    </row>
    <row r="97" spans="1:2">
      <c r="A97" s="2" t="s">
        <v>202</v>
      </c>
      <c r="B97" s="2" t="s">
        <v>200</v>
      </c>
    </row>
    <row r="98" spans="1:2">
      <c r="A98" s="2" t="s">
        <v>203</v>
      </c>
      <c r="B98" s="2" t="s">
        <v>204</v>
      </c>
    </row>
    <row r="99" spans="1:2">
      <c r="A99" s="2" t="s">
        <v>205</v>
      </c>
      <c r="B99" s="2" t="s">
        <v>200</v>
      </c>
    </row>
    <row r="100" spans="1:2">
      <c r="A100" s="2" t="s">
        <v>206</v>
      </c>
      <c r="B100" s="2" t="s">
        <v>207</v>
      </c>
    </row>
    <row r="101" spans="1:2">
      <c r="A101" s="2" t="s">
        <v>208</v>
      </c>
      <c r="B101" s="2" t="s">
        <v>200</v>
      </c>
    </row>
    <row r="102" spans="1:2">
      <c r="A102" s="2" t="s">
        <v>21</v>
      </c>
      <c r="B102" s="2" t="s">
        <v>209</v>
      </c>
    </row>
    <row r="103" spans="1:2">
      <c r="A103" s="2" t="s">
        <v>22</v>
      </c>
      <c r="B103" s="2" t="s">
        <v>210</v>
      </c>
    </row>
    <row r="104" spans="1:2">
      <c r="A104" s="2" t="s">
        <v>23</v>
      </c>
      <c r="B104" s="2" t="s">
        <v>211</v>
      </c>
    </row>
    <row r="105" spans="1:2">
      <c r="A105" s="2" t="s">
        <v>212</v>
      </c>
      <c r="B105" s="2" t="s">
        <v>213</v>
      </c>
    </row>
    <row r="106" spans="1:2">
      <c r="A106" s="2" t="s">
        <v>26</v>
      </c>
      <c r="B106" s="2" t="s">
        <v>214</v>
      </c>
    </row>
    <row r="107" spans="1:2">
      <c r="A107" s="2" t="s">
        <v>215</v>
      </c>
      <c r="B107" s="2" t="s">
        <v>216</v>
      </c>
    </row>
    <row r="108" spans="1:2">
      <c r="A108" s="2" t="s">
        <v>217</v>
      </c>
      <c r="B108" s="2" t="s">
        <v>216</v>
      </c>
    </row>
    <row r="109" spans="1:2">
      <c r="A109" s="2" t="s">
        <v>218</v>
      </c>
      <c r="B109" s="2" t="s">
        <v>219</v>
      </c>
    </row>
    <row r="110" spans="1:2">
      <c r="A110" s="2" t="s">
        <v>220</v>
      </c>
      <c r="B110" s="2" t="s">
        <v>221</v>
      </c>
    </row>
    <row r="111" spans="1:2">
      <c r="A111" s="2" t="s">
        <v>222</v>
      </c>
      <c r="B111" s="2" t="s">
        <v>221</v>
      </c>
    </row>
    <row r="112" spans="1:2">
      <c r="A112" s="2" t="s">
        <v>223</v>
      </c>
      <c r="B112" s="2" t="s">
        <v>221</v>
      </c>
    </row>
    <row r="113" spans="1:2">
      <c r="A113" s="2" t="s">
        <v>224</v>
      </c>
      <c r="B113" s="2" t="s">
        <v>221</v>
      </c>
    </row>
    <row r="114" spans="1:2">
      <c r="A114" s="2" t="s">
        <v>225</v>
      </c>
      <c r="B114" s="2" t="s">
        <v>221</v>
      </c>
    </row>
    <row r="115" spans="1:2">
      <c r="A115" s="2" t="s">
        <v>226</v>
      </c>
      <c r="B115" s="2" t="s">
        <v>227</v>
      </c>
    </row>
    <row r="116" spans="1:2">
      <c r="A116" s="2" t="s">
        <v>228</v>
      </c>
      <c r="B116" s="2" t="s">
        <v>221</v>
      </c>
    </row>
    <row r="117" spans="1:2">
      <c r="A117" s="2" t="s">
        <v>229</v>
      </c>
      <c r="B117" s="2" t="s">
        <v>230</v>
      </c>
    </row>
    <row r="118" spans="1:2">
      <c r="A118" s="2" t="s">
        <v>231</v>
      </c>
      <c r="B118" s="2" t="s">
        <v>230</v>
      </c>
    </row>
    <row r="119" spans="1:2">
      <c r="A119" s="2" t="s">
        <v>232</v>
      </c>
      <c r="B119" s="2" t="s">
        <v>233</v>
      </c>
    </row>
    <row r="120" spans="1:2">
      <c r="A120" s="2" t="s">
        <v>234</v>
      </c>
      <c r="B120" s="2" t="s">
        <v>235</v>
      </c>
    </row>
    <row r="121" spans="1:2">
      <c r="A121" s="2" t="s">
        <v>236</v>
      </c>
      <c r="B121" s="2" t="s">
        <v>237</v>
      </c>
    </row>
    <row r="122" spans="1:2">
      <c r="A122" s="2" t="s">
        <v>238</v>
      </c>
      <c r="B122" s="2" t="s">
        <v>239</v>
      </c>
    </row>
    <row r="123" spans="1:2">
      <c r="A123" s="2" t="s">
        <v>240</v>
      </c>
      <c r="B123" s="2" t="s">
        <v>241</v>
      </c>
    </row>
    <row r="124" spans="1:2">
      <c r="A124" s="2" t="s">
        <v>242</v>
      </c>
      <c r="B124" s="2" t="s">
        <v>243</v>
      </c>
    </row>
    <row r="125" spans="1:2">
      <c r="A125" s="2" t="s">
        <v>244</v>
      </c>
      <c r="B125" s="2" t="s">
        <v>245</v>
      </c>
    </row>
    <row r="126" spans="1:2">
      <c r="A126" s="2" t="s">
        <v>246</v>
      </c>
      <c r="B126" s="2" t="s">
        <v>247</v>
      </c>
    </row>
    <row r="127" spans="1:2">
      <c r="A127" s="2" t="s">
        <v>248</v>
      </c>
      <c r="B127" s="2" t="s">
        <v>247</v>
      </c>
    </row>
    <row r="128" spans="1:2">
      <c r="A128" s="2" t="s">
        <v>249</v>
      </c>
      <c r="B128" s="2" t="s">
        <v>247</v>
      </c>
    </row>
    <row r="129" spans="1:2">
      <c r="A129" s="2" t="s">
        <v>250</v>
      </c>
      <c r="B129" s="2" t="s">
        <v>251</v>
      </c>
    </row>
    <row r="130" spans="1:2">
      <c r="A130" s="2" t="s">
        <v>252</v>
      </c>
      <c r="B130" s="2" t="s">
        <v>253</v>
      </c>
    </row>
    <row r="131" spans="1:2">
      <c r="A131" s="2" t="s">
        <v>254</v>
      </c>
      <c r="B131" s="2" t="s">
        <v>253</v>
      </c>
    </row>
    <row r="132" spans="1:2">
      <c r="A132" s="2" t="s">
        <v>255</v>
      </c>
      <c r="B132" s="2" t="s">
        <v>253</v>
      </c>
    </row>
    <row r="133" spans="1:2">
      <c r="A133" s="2" t="s">
        <v>256</v>
      </c>
      <c r="B133" s="2" t="s">
        <v>257</v>
      </c>
    </row>
    <row r="134" spans="1:2">
      <c r="A134" s="2" t="s">
        <v>258</v>
      </c>
      <c r="B134" s="2" t="s">
        <v>257</v>
      </c>
    </row>
    <row r="135" spans="1:2">
      <c r="A135" s="2" t="s">
        <v>259</v>
      </c>
      <c r="B135" s="2" t="s">
        <v>257</v>
      </c>
    </row>
    <row r="136" spans="1:2">
      <c r="A136" s="2" t="s">
        <v>260</v>
      </c>
      <c r="B136" s="2" t="s">
        <v>257</v>
      </c>
    </row>
    <row r="137" spans="1:2">
      <c r="A137" s="2" t="s">
        <v>261</v>
      </c>
      <c r="B137" s="2" t="s">
        <v>257</v>
      </c>
    </row>
    <row r="138" spans="1:2">
      <c r="A138" s="2" t="s">
        <v>262</v>
      </c>
      <c r="B138" s="2" t="s">
        <v>263</v>
      </c>
    </row>
    <row r="139" spans="1:2">
      <c r="A139" s="2" t="s">
        <v>264</v>
      </c>
      <c r="B139" s="2" t="s">
        <v>263</v>
      </c>
    </row>
    <row r="140" spans="1:2">
      <c r="A140" s="2" t="s">
        <v>265</v>
      </c>
      <c r="B140" s="2" t="s">
        <v>263</v>
      </c>
    </row>
    <row r="141" spans="1:2">
      <c r="A141" s="2" t="s">
        <v>266</v>
      </c>
      <c r="B141" s="2" t="s">
        <v>267</v>
      </c>
    </row>
    <row r="142" spans="1:2">
      <c r="A142" s="2" t="s">
        <v>268</v>
      </c>
      <c r="B142" s="2" t="s">
        <v>263</v>
      </c>
    </row>
    <row r="143" spans="1:2">
      <c r="A143" s="2" t="s">
        <v>269</v>
      </c>
      <c r="B143" s="2" t="s">
        <v>267</v>
      </c>
    </row>
    <row r="144" spans="1:2">
      <c r="A144" s="2" t="s">
        <v>270</v>
      </c>
      <c r="B144" s="2" t="s">
        <v>263</v>
      </c>
    </row>
    <row r="145" spans="1:2">
      <c r="A145" s="2" t="s">
        <v>271</v>
      </c>
      <c r="B145" s="2" t="s">
        <v>272</v>
      </c>
    </row>
    <row r="146" spans="1:2">
      <c r="A146" s="2" t="s">
        <v>273</v>
      </c>
      <c r="B146" s="2" t="s">
        <v>274</v>
      </c>
    </row>
    <row r="147" spans="1:2">
      <c r="A147" s="2" t="s">
        <v>275</v>
      </c>
      <c r="B147" s="2" t="s">
        <v>274</v>
      </c>
    </row>
    <row r="148" spans="1:2">
      <c r="A148" s="2" t="s">
        <v>276</v>
      </c>
      <c r="B148" s="2" t="s">
        <v>277</v>
      </c>
    </row>
    <row r="149" spans="1:2">
      <c r="A149" s="2" t="s">
        <v>278</v>
      </c>
      <c r="B149" s="2" t="s">
        <v>277</v>
      </c>
    </row>
    <row r="150" spans="1:2">
      <c r="A150" s="2" t="s">
        <v>279</v>
      </c>
      <c r="B150" s="2" t="s">
        <v>274</v>
      </c>
    </row>
    <row r="151" spans="1:2">
      <c r="A151" s="2" t="s">
        <v>280</v>
      </c>
      <c r="B151" s="2" t="s">
        <v>281</v>
      </c>
    </row>
    <row r="152" spans="1:2">
      <c r="A152" s="2" t="s">
        <v>282</v>
      </c>
      <c r="B152" s="2" t="s">
        <v>281</v>
      </c>
    </row>
    <row r="153" spans="1:2">
      <c r="A153" s="2" t="s">
        <v>283</v>
      </c>
      <c r="B153" s="2" t="s">
        <v>281</v>
      </c>
    </row>
    <row r="154" spans="1:2">
      <c r="A154" s="2" t="s">
        <v>284</v>
      </c>
      <c r="B154" s="2" t="s">
        <v>281</v>
      </c>
    </row>
    <row r="155" spans="1:2">
      <c r="A155" s="2" t="s">
        <v>285</v>
      </c>
      <c r="B155" s="2" t="s">
        <v>281</v>
      </c>
    </row>
    <row r="156" spans="1:2">
      <c r="A156" s="2" t="s">
        <v>286</v>
      </c>
      <c r="B156" s="2" t="s">
        <v>281</v>
      </c>
    </row>
    <row r="157" spans="1:2">
      <c r="A157" s="2" t="s">
        <v>287</v>
      </c>
      <c r="B157" s="2" t="s">
        <v>288</v>
      </c>
    </row>
    <row r="158" spans="1:2">
      <c r="A158" s="2" t="s">
        <v>289</v>
      </c>
      <c r="B158" s="2" t="s">
        <v>288</v>
      </c>
    </row>
    <row r="159" spans="1:2">
      <c r="A159" s="2" t="s">
        <v>290</v>
      </c>
      <c r="B159" s="2" t="s">
        <v>288</v>
      </c>
    </row>
    <row r="160" spans="1:2">
      <c r="A160" s="2" t="s">
        <v>291</v>
      </c>
      <c r="B160" s="2" t="s">
        <v>288</v>
      </c>
    </row>
    <row r="161" spans="1:2">
      <c r="A161" s="2" t="s">
        <v>292</v>
      </c>
      <c r="B161" s="2" t="s">
        <v>288</v>
      </c>
    </row>
    <row r="162" spans="1:2">
      <c r="A162" s="2" t="s">
        <v>293</v>
      </c>
      <c r="B162" s="2" t="s">
        <v>288</v>
      </c>
    </row>
    <row r="163" spans="1:2">
      <c r="A163" s="2" t="s">
        <v>294</v>
      </c>
      <c r="B163" s="2" t="s">
        <v>288</v>
      </c>
    </row>
    <row r="164" spans="1:2">
      <c r="A164" s="2" t="s">
        <v>295</v>
      </c>
      <c r="B164" s="2" t="s">
        <v>288</v>
      </c>
    </row>
    <row r="165" spans="1:2">
      <c r="A165" s="2" t="s">
        <v>296</v>
      </c>
      <c r="B165" s="2" t="s">
        <v>288</v>
      </c>
    </row>
    <row r="166" spans="1:2">
      <c r="A166" s="2" t="s">
        <v>297</v>
      </c>
      <c r="B166" s="2" t="s">
        <v>298</v>
      </c>
    </row>
    <row r="167" spans="1:2">
      <c r="A167" s="2" t="s">
        <v>299</v>
      </c>
      <c r="B167" s="2" t="s">
        <v>300</v>
      </c>
    </row>
    <row r="168" spans="1:2">
      <c r="A168" s="2" t="s">
        <v>301</v>
      </c>
      <c r="B168" s="2" t="s">
        <v>300</v>
      </c>
    </row>
    <row r="169" spans="1:2">
      <c r="A169" s="2" t="s">
        <v>302</v>
      </c>
      <c r="B169" s="2" t="s">
        <v>303</v>
      </c>
    </row>
    <row r="170" spans="1:2">
      <c r="A170" s="2" t="s">
        <v>304</v>
      </c>
      <c r="B170" s="2" t="s">
        <v>305</v>
      </c>
    </row>
    <row r="171" spans="1:2">
      <c r="A171" s="2" t="s">
        <v>306</v>
      </c>
      <c r="B171" s="2" t="s">
        <v>300</v>
      </c>
    </row>
    <row r="172" spans="1:2">
      <c r="A172" s="2" t="s">
        <v>307</v>
      </c>
      <c r="B172" s="2" t="s">
        <v>305</v>
      </c>
    </row>
    <row r="173" spans="1:2">
      <c r="A173" s="2" t="s">
        <v>50</v>
      </c>
      <c r="B173" s="2" t="s">
        <v>308</v>
      </c>
    </row>
    <row r="174" spans="1:2">
      <c r="A174" s="2" t="s">
        <v>309</v>
      </c>
      <c r="B174" s="2" t="s">
        <v>305</v>
      </c>
    </row>
    <row r="175" spans="1:2">
      <c r="A175" s="2" t="s">
        <v>310</v>
      </c>
      <c r="B175" s="2" t="s">
        <v>311</v>
      </c>
    </row>
    <row r="176" spans="1:2">
      <c r="A176" s="2" t="s">
        <v>312</v>
      </c>
      <c r="B176" s="2" t="s">
        <v>311</v>
      </c>
    </row>
    <row r="177" spans="1:2">
      <c r="A177" s="2" t="s">
        <v>313</v>
      </c>
      <c r="B177" s="2" t="s">
        <v>311</v>
      </c>
    </row>
    <row r="178" spans="1:2">
      <c r="A178" s="2" t="s">
        <v>314</v>
      </c>
      <c r="B178" s="2" t="s">
        <v>311</v>
      </c>
    </row>
    <row r="179" spans="1:2">
      <c r="A179" s="2" t="s">
        <v>315</v>
      </c>
      <c r="B179" s="2" t="s">
        <v>311</v>
      </c>
    </row>
    <row r="180" spans="1:2">
      <c r="A180" s="2" t="s">
        <v>316</v>
      </c>
      <c r="B180" s="2" t="s">
        <v>311</v>
      </c>
    </row>
    <row r="181" spans="1:2">
      <c r="A181" s="2" t="s">
        <v>317</v>
      </c>
      <c r="B181" s="2" t="s">
        <v>311</v>
      </c>
    </row>
    <row r="182" spans="1:2">
      <c r="A182" s="2" t="s">
        <v>318</v>
      </c>
      <c r="B182" s="2" t="s">
        <v>311</v>
      </c>
    </row>
    <row r="183" spans="1:2">
      <c r="A183" s="2" t="s">
        <v>319</v>
      </c>
      <c r="B183" s="2" t="s">
        <v>320</v>
      </c>
    </row>
    <row r="184" spans="1:2">
      <c r="A184" s="2" t="s">
        <v>321</v>
      </c>
      <c r="B184" s="2" t="s">
        <v>320</v>
      </c>
    </row>
    <row r="185" spans="1:2">
      <c r="A185" s="2" t="s">
        <v>322</v>
      </c>
      <c r="B185" s="2" t="s">
        <v>320</v>
      </c>
    </row>
    <row r="186" spans="1:2">
      <c r="A186" s="2" t="s">
        <v>323</v>
      </c>
      <c r="B186" s="2" t="s">
        <v>320</v>
      </c>
    </row>
    <row r="187" spans="1:2">
      <c r="A187" s="2" t="s">
        <v>324</v>
      </c>
      <c r="B187" s="2" t="s">
        <v>325</v>
      </c>
    </row>
    <row r="188" spans="1:2">
      <c r="A188" s="2" t="s">
        <v>326</v>
      </c>
      <c r="B188" s="2" t="s">
        <v>325</v>
      </c>
    </row>
    <row r="189" spans="1:2">
      <c r="A189" s="2" t="s">
        <v>327</v>
      </c>
      <c r="B189" s="2" t="s">
        <v>325</v>
      </c>
    </row>
    <row r="190" spans="1:2">
      <c r="A190" s="2" t="s">
        <v>328</v>
      </c>
      <c r="B190" s="2" t="s">
        <v>325</v>
      </c>
    </row>
    <row r="191" spans="1:2">
      <c r="A191" s="2" t="s">
        <v>329</v>
      </c>
      <c r="B191" s="2" t="s">
        <v>325</v>
      </c>
    </row>
    <row r="192" spans="1:2">
      <c r="A192" s="2" t="s">
        <v>330</v>
      </c>
      <c r="B192" s="2" t="s">
        <v>325</v>
      </c>
    </row>
    <row r="193" spans="1:2">
      <c r="A193" s="2" t="s">
        <v>331</v>
      </c>
      <c r="B193" s="2" t="s">
        <v>325</v>
      </c>
    </row>
    <row r="194" spans="1:2">
      <c r="A194" s="2" t="s">
        <v>332</v>
      </c>
      <c r="B194" s="2" t="s">
        <v>325</v>
      </c>
    </row>
    <row r="195" spans="1:2">
      <c r="A195" s="2" t="s">
        <v>333</v>
      </c>
      <c r="B195" s="2" t="s">
        <v>325</v>
      </c>
    </row>
    <row r="196" spans="1:2">
      <c r="A196" s="2" t="s">
        <v>334</v>
      </c>
      <c r="B196" s="2" t="s">
        <v>325</v>
      </c>
    </row>
    <row r="197" spans="1:2">
      <c r="A197" s="2" t="s">
        <v>335</v>
      </c>
      <c r="B197" s="2" t="s">
        <v>325</v>
      </c>
    </row>
    <row r="198" spans="1:2">
      <c r="A198" s="2" t="s">
        <v>336</v>
      </c>
      <c r="B198" s="2" t="s">
        <v>325</v>
      </c>
    </row>
    <row r="199" spans="1:2">
      <c r="A199" s="2" t="s">
        <v>337</v>
      </c>
      <c r="B199" s="2" t="s">
        <v>325</v>
      </c>
    </row>
    <row r="200" spans="1:2">
      <c r="A200" s="2" t="s">
        <v>338</v>
      </c>
      <c r="B200" s="2" t="s">
        <v>325</v>
      </c>
    </row>
    <row r="201" spans="1:2">
      <c r="A201" s="2" t="s">
        <v>339</v>
      </c>
      <c r="B201" s="2" t="s">
        <v>325</v>
      </c>
    </row>
    <row r="202" spans="1:2">
      <c r="A202" s="2" t="s">
        <v>340</v>
      </c>
      <c r="B202" s="2" t="s">
        <v>325</v>
      </c>
    </row>
    <row r="203" spans="1:2">
      <c r="A203" s="2" t="s">
        <v>341</v>
      </c>
      <c r="B203" s="2" t="s">
        <v>325</v>
      </c>
    </row>
    <row r="204" spans="1:2">
      <c r="A204" s="2" t="s">
        <v>342</v>
      </c>
      <c r="B204" s="2" t="s">
        <v>325</v>
      </c>
    </row>
  </sheetData>
  <autoFilter ref="A1:D500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Execution Details</vt:lpstr>
      <vt:lpstr>KPI</vt:lpstr>
      <vt:lpstr>SF report</vt:lpstr>
      <vt:lpstr>SWC VS SF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2022-06-21T10:06:56Z</dcterms:created>
  <dcterms:modified xsi:type="dcterms:W3CDTF">2022-06-21T10:06:56Z</dcterms:modified>
</cp:coreProperties>
</file>