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hidePivotFieldList="1"/>
  <mc:AlternateContent xmlns:mc="http://schemas.openxmlformats.org/markup-compatibility/2006">
    <mc:Choice Requires="x15">
      <x15ac:absPath xmlns:x15ac="http://schemas.microsoft.com/office/spreadsheetml/2010/11/ac" url="D:\دراسه\excel\Final Project\"/>
    </mc:Choice>
  </mc:AlternateContent>
  <xr:revisionPtr revIDLastSave="0" documentId="13_ncr:1_{B9EE18F7-7CFD-480D-894B-3F6F5826D46A}" xr6:coauthVersionLast="36" xr6:coauthVersionMax="36" xr10:uidLastSave="{00000000-0000-0000-0000-000000000000}"/>
  <bookViews>
    <workbookView xWindow="0" yWindow="0" windowWidth="22260" windowHeight="12645" activeTab="1" xr2:uid="{00000000-000D-0000-FFFF-FFFF00000000}"/>
  </bookViews>
  <sheets>
    <sheet name="Sheet1" sheetId="2" r:id="rId1"/>
    <sheet name="Dashboard1" sheetId="3" r:id="rId2"/>
    <sheet name="Dashboard 2" sheetId="5" r:id="rId3"/>
    <sheet name="Dashboard 3" sheetId="6" r:id="rId4"/>
  </sheets>
  <definedNames>
    <definedName name="Slicer_Category">#N/A</definedName>
    <definedName name="Slicer_Order_Date__Year">#N/A</definedName>
    <definedName name="Slicer_Region">#N/A</definedName>
    <definedName name="Slicer_Segment">#N/A</definedName>
    <definedName name="Slicer_Ship_Mod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Breakdown_1a6caad3-408c-45e6-96b6-b72c76193301" name="OrderBreakdown" connection="Query - OrderBreakdown"/>
          <x15:modelTable id="ListOfOrders_14d89076-a1ed-42da-a518-54af1330aa4a" name="ListOfOrders" connection="Query - ListOfOrders"/>
        </x15:modelTables>
        <x15:modelRelationships>
          <x15:modelRelationship fromTable="OrderBreakdown" fromColumn="Order ID" toTable="ListOfOrders" toColumn="Order ID"/>
        </x15:modelRelationships>
        <x15:extLst>
          <ext xmlns:x16="http://schemas.microsoft.com/office/spreadsheetml/2014/11/main" uri="{9835A34E-60A6-4A7C-AAB8-D5F71C897F49}">
            <x16:modelTimeGroupings>
              <x16:modelTimeGrouping tableName="ListOf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X1" i="3" l="1"/>
  <c r="T1" i="3"/>
  <c r="P1" i="3"/>
  <c r="L1" i="3"/>
  <c r="H1" i="3"/>
  <c r="D1" i="3"/>
  <c r="AB1" i="3"/>
  <c r="AB1" i="6"/>
  <c r="T1" i="6"/>
  <c r="P1" i="6"/>
  <c r="L1" i="6"/>
  <c r="H1" i="6"/>
  <c r="D1" i="6"/>
  <c r="X1" i="6"/>
  <c r="AB1" i="5"/>
  <c r="L1" i="5"/>
  <c r="D1" i="5"/>
  <c r="X1" i="5"/>
  <c r="P1" i="5"/>
  <c r="H1" i="5"/>
  <c r="T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B4103E-151B-46FA-B461-1A413C30738D}" name="Query - ListOfOrders" description="Connection to the 'ListOfOrders' query in the workbook." type="100" refreshedVersion="6" minRefreshableVersion="5">
    <extLst>
      <ext xmlns:x15="http://schemas.microsoft.com/office/spreadsheetml/2010/11/main" uri="{DE250136-89BD-433C-8126-D09CA5730AF9}">
        <x15:connection id="0b474e1a-eec3-4f9f-8cd7-ea8083306356"/>
      </ext>
    </extLst>
  </connection>
  <connection id="2" xr16:uid="{2179D404-0B6C-4515-8307-C9F3DEB4E63D}" name="Query - OrderBreakdown" description="Connection to the 'OrderBreakdown' query in the workbook." type="100" refreshedVersion="6" minRefreshableVersion="5">
    <extLst>
      <ext xmlns:x15="http://schemas.microsoft.com/office/spreadsheetml/2010/11/main" uri="{DE250136-89BD-433C-8126-D09CA5730AF9}">
        <x15:connection id="d68d94a5-7111-4540-ab17-7f9e9f0c2a58"/>
      </ext>
    </extLst>
  </connection>
  <connection id="3" xr16:uid="{29A51FA6-253A-473A-9B89-4EA20F6EB56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<sst xmlns="http://schemas.openxmlformats.org/spreadsheetml/2006/main" count="147" uniqueCount="106">
  <si>
    <t>Sum of Order Value</t>
  </si>
  <si>
    <t>Sum of Profit</t>
  </si>
  <si>
    <t>Sum of Quantity</t>
  </si>
  <si>
    <t>Average of Order Value2</t>
  </si>
  <si>
    <t>Profit margin_(%)</t>
  </si>
  <si>
    <t>Sum of Discount Value</t>
  </si>
  <si>
    <t>Average of Discount Value</t>
  </si>
  <si>
    <t>Average of Shipping Duration</t>
  </si>
  <si>
    <t>Grand Total</t>
  </si>
  <si>
    <t>Count of Order ID</t>
  </si>
  <si>
    <t>Central</t>
  </si>
  <si>
    <t>North</t>
  </si>
  <si>
    <t>South</t>
  </si>
  <si>
    <t>Region</t>
  </si>
  <si>
    <t>Order Date (Year)</t>
  </si>
  <si>
    <t>Order Date (Month)</t>
  </si>
  <si>
    <t>2011</t>
  </si>
  <si>
    <t>2012</t>
  </si>
  <si>
    <t>2013</t>
  </si>
  <si>
    <t>2014</t>
  </si>
  <si>
    <t>Jan</t>
  </si>
  <si>
    <t>Feb</t>
  </si>
  <si>
    <t>Mar</t>
  </si>
  <si>
    <t>Apr</t>
  </si>
  <si>
    <t>May</t>
  </si>
  <si>
    <t>Jun</t>
  </si>
  <si>
    <t>Jul</t>
  </si>
  <si>
    <t>Aug</t>
  </si>
  <si>
    <t>Sep</t>
  </si>
  <si>
    <t>Oct</t>
  </si>
  <si>
    <t>Nov</t>
  </si>
  <si>
    <t>Dec</t>
  </si>
  <si>
    <t>Key Performance Indicators (KPIS)</t>
  </si>
  <si>
    <t>Geographic Analysis</t>
  </si>
  <si>
    <t>Sales and Profit by Month</t>
  </si>
  <si>
    <t>Sales and Profit by Year</t>
  </si>
  <si>
    <t>Sales and Profit across Regions</t>
  </si>
  <si>
    <t>Category</t>
  </si>
  <si>
    <t>Furniture</t>
  </si>
  <si>
    <t>Office Supplies</t>
  </si>
  <si>
    <t>Technology</t>
  </si>
  <si>
    <t>Product Name</t>
  </si>
  <si>
    <t>Avery Index Tab, Clear</t>
  </si>
  <si>
    <t>Binney &amp; Smith Sketch Pad, Blue</t>
  </si>
  <si>
    <t>Boston Canvas, Fluorescent</t>
  </si>
  <si>
    <t>Boston Pencil Sharpener, Water Color</t>
  </si>
  <si>
    <t>Cuisinart Microwave, Black</t>
  </si>
  <si>
    <t>Cuisinart Refrigerator, White</t>
  </si>
  <si>
    <t>Eldon File Cart, Single Width</t>
  </si>
  <si>
    <t>Harbour Creations Bag Chairs, Set of Two</t>
  </si>
  <si>
    <t>Ibico Index Tab, Clear</t>
  </si>
  <si>
    <t>Jiffy Manila Envelope, Recycled</t>
  </si>
  <si>
    <t>Lesro Training Table, Adjustable Height</t>
  </si>
  <si>
    <t>Office Star Chairmat, Set of Two</t>
  </si>
  <si>
    <t>Panasonic Card Printer, Wireless</t>
  </si>
  <si>
    <t>Rogers File Cart, Single Width</t>
  </si>
  <si>
    <t>Sanford Markers, Water Color</t>
  </si>
  <si>
    <t>Sauder Stackable Bookrack, Mobile</t>
  </si>
  <si>
    <t>Stanley Pencil Sharpener, Water Color</t>
  </si>
  <si>
    <t>Stiletto Shears, Steel</t>
  </si>
  <si>
    <t>Tenex File Cart, Single Width</t>
  </si>
  <si>
    <t>Xerox Message Books, Multicolor</t>
  </si>
  <si>
    <t>Sub-Category</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</si>
  <si>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</si>
  <si>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</si>
  <si>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</si>
  <si>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</si>
  <si>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</si>
  <si>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</si>
  <si>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</si>
  <si>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</si>
  <si>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</si>
  <si>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</si>
  <si>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</si>
  <si>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</si>
  <si>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</si>
  <si>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</si>
  <si>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</si>
  <si>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</si>
  <si>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</si>
  <si>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Segment</t>
  </si>
  <si>
    <t>Consumer</t>
  </si>
  <si>
    <t>Corporate</t>
  </si>
  <si>
    <t>Home Office</t>
  </si>
  <si>
    <t>Customer Name</t>
  </si>
  <si>
    <t>Aaron Bootman</t>
  </si>
  <si>
    <t>Georgina Garner</t>
  </si>
  <si>
    <t>Hayden Perkins</t>
  </si>
  <si>
    <t>Jason Roger</t>
  </si>
  <si>
    <t>Jessica Paramor</t>
  </si>
  <si>
    <t>Jose Gambino</t>
  </si>
  <si>
    <t>Kayla Tearle</t>
  </si>
  <si>
    <t>Lilly Le Grand</t>
  </si>
  <si>
    <t>Lori Miller</t>
  </si>
  <si>
    <t>Mark Washington</t>
  </si>
  <si>
    <t>Ship Mode</t>
  </si>
  <si>
    <t>Economy</t>
  </si>
  <si>
    <t>Economy Plus</t>
  </si>
  <si>
    <t>Immediate</t>
  </si>
  <si>
    <t>Priority</t>
  </si>
  <si>
    <t>Total Sales</t>
  </si>
  <si>
    <t>Total Profits</t>
  </si>
  <si>
    <t>Total Quantities</t>
  </si>
  <si>
    <t>Average Of Orders</t>
  </si>
  <si>
    <t>Profit Margin</t>
  </si>
  <si>
    <t xml:space="preserve">Average of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</si>
</sst>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1"/>
      <color theme="1"/>
      <name val="Calibri"/>
      <family val="2"/>
      <scheme val="minor"/>
    </font>
    <font>
      <sz val="11"/>
      <color theme="1"/>
      <name val="Calibri"/>
      <family val="2"/>
      <scheme val="minor"/>
    </font>
    <font>
      <sz val="20"/>
      <color theme="0"/>
      <name val="Calibri"/>
      <family val="2"/>
      <scheme val="minor"/>
    </font>
    <font>
      <sz val="20"/>
      <color theme="4" tint="-0.499984740745262"/>
      <name val="Calibri"/>
      <family val="2"/>
      <scheme val="minor"/>
    </font>
    <font>
      <sz val="18"/>
      <color theme="0"/>
      <name val="Calibri"/>
      <family val="2"/>
      <scheme val="minor"/>
    </font>
    <font>
      <sz val="14"/>
      <color theme="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rgb="FF8AB8E2"/>
        <bgColor indexed="64"/>
      </patternFill>
    </fill>
  </fills>
  <borders count="2">
    <border>
      <left/>
      <right/>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NumberFormat="1"/>
    <xf numFmtId="9" fontId="0" fillId="0" borderId="0" xfId="0" applyNumberFormat="1"/>
    <xf numFmtId="0" fontId="0" fillId="0" borderId="0" xfId="0" pivotButton="1"/>
    <xf numFmtId="0" fontId="0" fillId="2" borderId="0" xfId="0" applyFill="1"/>
    <xf numFmtId="0" fontId="0" fillId="3" borderId="0" xfId="0" applyFill="1"/>
    <xf numFmtId="0" fontId="0" fillId="0" borderId="0" xfId="0" applyAlignment="1">
      <alignment horizontal="center"/>
    </xf>
    <xf numFmtId="0" fontId="4" fillId="4" borderId="0" xfId="0" applyFont="1" applyFill="1" applyAlignment="1">
      <alignment horizontal="center" vertical="center" wrapText="1"/>
    </xf>
    <xf numFmtId="43" fontId="3" fillId="3" borderId="1" xfId="1" applyFont="1" applyFill="1" applyBorder="1" applyAlignment="1">
      <alignment horizontal="center" vertical="center"/>
    </xf>
    <xf numFmtId="43" fontId="3" fillId="3" borderId="0" xfId="1" applyFont="1" applyFill="1" applyBorder="1" applyAlignment="1">
      <alignment horizontal="center" vertical="center"/>
    </xf>
    <xf numFmtId="0" fontId="5" fillId="4" borderId="0" xfId="0" applyFont="1" applyFill="1" applyAlignment="1">
      <alignment horizontal="center" vertical="center" wrapText="1"/>
    </xf>
    <xf numFmtId="43" fontId="3" fillId="2" borderId="1" xfId="1" applyFont="1" applyFill="1" applyBorder="1" applyAlignment="1">
      <alignment horizontal="center" vertical="center"/>
    </xf>
    <xf numFmtId="0" fontId="2" fillId="4" borderId="0" xfId="0" applyFont="1" applyFill="1" applyAlignment="1">
      <alignment horizontal="center" vertical="center"/>
    </xf>
    <xf numFmtId="0" fontId="3" fillId="3"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0" xfId="0" applyFont="1" applyFill="1" applyAlignment="1">
      <alignment horizontal="center" vertical="center"/>
    </xf>
    <xf numFmtId="0" fontId="2" fillId="4" borderId="0" xfId="0" applyFont="1" applyFill="1" applyAlignment="1">
      <alignment horizontal="center" vertical="center" wrapText="1"/>
    </xf>
    <xf numFmtId="9" fontId="3" fillId="3" borderId="1" xfId="2" applyFont="1" applyFill="1" applyBorder="1" applyAlignment="1">
      <alignment horizontal="center" vertical="center"/>
    </xf>
    <xf numFmtId="9" fontId="3" fillId="3" borderId="0" xfId="2" applyFont="1" applyFill="1" applyBorder="1" applyAlignment="1">
      <alignment horizontal="center" vertical="center"/>
    </xf>
  </cellXfs>
  <cellStyles count="3">
    <cellStyle name="Comma" xfId="1" builtinId="3"/>
    <cellStyle name="Normal" xfId="0" builtinId="0"/>
    <cellStyle name="Percent" xfId="2" builtinId="5"/>
  </cellStyles>
  <dxfs count="1">
    <dxf>
      <numFmt numFmtId="13" formatCode="0%"/>
    </dxf>
  </dxfs>
  <tableStyles count="0" defaultTableStyle="TableStyleMedium2" defaultPivotStyle="PivotStyleLight16"/>
  <colors>
    <mruColors>
      <color rgb="FF8AB8E2"/>
      <color rgb="FF5C72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5.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4.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Sheet1!$L$4</c:f>
              <c:strCache>
                <c:ptCount val="1"/>
                <c:pt idx="0">
                  <c:v>Count of Order ID</c:v>
                </c:pt>
              </c:strCache>
            </c:strRef>
          </c:tx>
          <c:spPr>
            <a:solidFill>
              <a:schemeClr val="accent1"/>
            </a:solidFill>
            <a:ln>
              <a:noFill/>
            </a:ln>
            <a:effectLst/>
          </c:spPr>
          <c:invertIfNegative val="0"/>
          <c:cat>
            <c:strRef>
              <c:f>Sheet1!$K$5:$K$8</c:f>
              <c:strCache>
                <c:ptCount val="3"/>
                <c:pt idx="0">
                  <c:v>Central</c:v>
                </c:pt>
                <c:pt idx="1">
                  <c:v>North</c:v>
                </c:pt>
                <c:pt idx="2">
                  <c:v>South</c:v>
                </c:pt>
              </c:strCache>
            </c:strRef>
          </c:cat>
          <c:val>
            <c:numRef>
              <c:f>Sheet1!$L$5:$L$8</c:f>
              <c:numCache>
                <c:formatCode>General</c:formatCode>
                <c:ptCount val="3"/>
                <c:pt idx="0">
                  <c:v>2234</c:v>
                </c:pt>
                <c:pt idx="1">
                  <c:v>950</c:v>
                </c:pt>
                <c:pt idx="2">
                  <c:v>933</c:v>
                </c:pt>
              </c:numCache>
            </c:numRef>
          </c:val>
          <c:extLst>
            <c:ext xmlns:c16="http://schemas.microsoft.com/office/drawing/2014/chart" uri="{C3380CC4-5D6E-409C-BE32-E72D297353CC}">
              <c16:uniqueId val="{00000000-2177-473E-8EAE-E153F6F23A89}"/>
            </c:ext>
          </c:extLst>
        </c:ser>
        <c:ser>
          <c:idx val="1"/>
          <c:order val="1"/>
          <c:tx>
            <c:strRef>
              <c:f>Sheet1!$M$4</c:f>
              <c:strCache>
                <c:ptCount val="1"/>
                <c:pt idx="0">
                  <c:v>Sum of Profit</c:v>
                </c:pt>
              </c:strCache>
            </c:strRef>
          </c:tx>
          <c:spPr>
            <a:solidFill>
              <a:schemeClr val="accent2"/>
            </a:solidFill>
            <a:ln>
              <a:noFill/>
            </a:ln>
            <a:effectLst/>
          </c:spPr>
          <c:invertIfNegative val="0"/>
          <c:cat>
            <c:strRef>
              <c:f>Sheet1!$K$5:$K$8</c:f>
              <c:strCache>
                <c:ptCount val="3"/>
                <c:pt idx="0">
                  <c:v>Central</c:v>
                </c:pt>
                <c:pt idx="1">
                  <c:v>North</c:v>
                </c:pt>
                <c:pt idx="2">
                  <c:v>South</c:v>
                </c:pt>
              </c:strCache>
            </c:strRef>
          </c:cat>
          <c:val>
            <c:numRef>
              <c:f>Sheet1!$M$5:$M$8</c:f>
              <c:numCache>
                <c:formatCode>General</c:formatCode>
                <c:ptCount val="3"/>
                <c:pt idx="0">
                  <c:v>157636</c:v>
                </c:pt>
                <c:pt idx="1">
                  <c:v>71439</c:v>
                </c:pt>
                <c:pt idx="2">
                  <c:v>54165</c:v>
                </c:pt>
              </c:numCache>
            </c:numRef>
          </c:val>
          <c:extLst>
            <c:ext xmlns:c16="http://schemas.microsoft.com/office/drawing/2014/chart" uri="{C3380CC4-5D6E-409C-BE32-E72D297353CC}">
              <c16:uniqueId val="{00000001-2177-473E-8EAE-E153F6F23A89}"/>
            </c:ext>
          </c:extLst>
        </c:ser>
        <c:dLbls>
          <c:showLegendKey val="0"/>
          <c:showVal val="0"/>
          <c:showCatName val="0"/>
          <c:showSerName val="0"/>
          <c:showPercent val="0"/>
          <c:showBubbleSize val="0"/>
        </c:dLbls>
        <c:gapWidth val="219"/>
        <c:overlap val="-27"/>
        <c:axId val="1292091791"/>
        <c:axId val="52536655"/>
      </c:barChart>
      <c:catAx>
        <c:axId val="129209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6655"/>
        <c:crosses val="autoZero"/>
        <c:auto val="1"/>
        <c:lblAlgn val="ctr"/>
        <c:lblOffset val="100"/>
        <c:noMultiLvlLbl val="0"/>
      </c:catAx>
      <c:valAx>
        <c:axId val="5253665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91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Sheet1!$Q$4</c:f>
              <c:strCache>
                <c:ptCount val="1"/>
                <c:pt idx="0">
                  <c:v>Sum of Profit</c:v>
                </c:pt>
              </c:strCache>
            </c:strRef>
          </c:tx>
          <c:spPr>
            <a:solidFill>
              <a:schemeClr val="accent1"/>
            </a:solidFill>
            <a:ln>
              <a:noFill/>
            </a:ln>
            <a:effectLst/>
          </c:spPr>
          <c:invertIfNegative val="0"/>
          <c:cat>
            <c:strRef>
              <c:f>Sheet1!$P$5:$P$9</c:f>
              <c:strCache>
                <c:ptCount val="4"/>
                <c:pt idx="0">
                  <c:v>2011</c:v>
                </c:pt>
                <c:pt idx="1">
                  <c:v>2012</c:v>
                </c:pt>
                <c:pt idx="2">
                  <c:v>2013</c:v>
                </c:pt>
                <c:pt idx="3">
                  <c:v>2014</c:v>
                </c:pt>
              </c:strCache>
            </c:strRef>
          </c:cat>
          <c:val>
            <c:numRef>
              <c:f>Sheet1!$Q$5:$Q$9</c:f>
              <c:numCache>
                <c:formatCode>General</c:formatCode>
                <c:ptCount val="4"/>
                <c:pt idx="0">
                  <c:v>54487</c:v>
                </c:pt>
                <c:pt idx="1">
                  <c:v>66223</c:v>
                </c:pt>
                <c:pt idx="2">
                  <c:v>77200</c:v>
                </c:pt>
                <c:pt idx="3">
                  <c:v>85330</c:v>
                </c:pt>
              </c:numCache>
            </c:numRef>
          </c:val>
          <c:extLst>
            <c:ext xmlns:c16="http://schemas.microsoft.com/office/drawing/2014/chart" uri="{C3380CC4-5D6E-409C-BE32-E72D297353CC}">
              <c16:uniqueId val="{00000000-4D0D-428D-9B42-954C38B0F876}"/>
            </c:ext>
          </c:extLst>
        </c:ser>
        <c:ser>
          <c:idx val="1"/>
          <c:order val="1"/>
          <c:tx>
            <c:strRef>
              <c:f>Sheet1!$R$4</c:f>
              <c:strCache>
                <c:ptCount val="1"/>
                <c:pt idx="0">
                  <c:v>Count of Order ID</c:v>
                </c:pt>
              </c:strCache>
            </c:strRef>
          </c:tx>
          <c:spPr>
            <a:solidFill>
              <a:schemeClr val="accent2"/>
            </a:solidFill>
            <a:ln>
              <a:noFill/>
            </a:ln>
            <a:effectLst/>
          </c:spPr>
          <c:invertIfNegative val="0"/>
          <c:cat>
            <c:strRef>
              <c:f>Sheet1!$P$5:$P$9</c:f>
              <c:strCache>
                <c:ptCount val="4"/>
                <c:pt idx="0">
                  <c:v>2011</c:v>
                </c:pt>
                <c:pt idx="1">
                  <c:v>2012</c:v>
                </c:pt>
                <c:pt idx="2">
                  <c:v>2013</c:v>
                </c:pt>
                <c:pt idx="3">
                  <c:v>2014</c:v>
                </c:pt>
              </c:strCache>
            </c:strRef>
          </c:cat>
          <c:val>
            <c:numRef>
              <c:f>Sheet1!$R$5:$R$9</c:f>
              <c:numCache>
                <c:formatCode>General</c:formatCode>
                <c:ptCount val="4"/>
                <c:pt idx="0">
                  <c:v>753</c:v>
                </c:pt>
                <c:pt idx="1">
                  <c:v>946</c:v>
                </c:pt>
                <c:pt idx="2">
                  <c:v>1093</c:v>
                </c:pt>
                <c:pt idx="3">
                  <c:v>1325</c:v>
                </c:pt>
              </c:numCache>
            </c:numRef>
          </c:val>
          <c:extLst>
            <c:ext xmlns:c16="http://schemas.microsoft.com/office/drawing/2014/chart" uri="{C3380CC4-5D6E-409C-BE32-E72D297353CC}">
              <c16:uniqueId val="{00000001-4D0D-428D-9B42-954C38B0F876}"/>
            </c:ext>
          </c:extLst>
        </c:ser>
        <c:dLbls>
          <c:showLegendKey val="0"/>
          <c:showVal val="0"/>
          <c:showCatName val="0"/>
          <c:showSerName val="0"/>
          <c:showPercent val="0"/>
          <c:showBubbleSize val="0"/>
        </c:dLbls>
        <c:gapWidth val="182"/>
        <c:axId val="1438056207"/>
        <c:axId val="1629635487"/>
      </c:barChart>
      <c:catAx>
        <c:axId val="143805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35487"/>
        <c:crosses val="autoZero"/>
        <c:auto val="1"/>
        <c:lblAlgn val="ctr"/>
        <c:lblOffset val="100"/>
        <c:noMultiLvlLbl val="0"/>
      </c:catAx>
      <c:valAx>
        <c:axId val="162963548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56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Sheet1!$V$4</c:f>
              <c:strCache>
                <c:ptCount val="1"/>
                <c:pt idx="0">
                  <c:v>Sum of Profit</c:v>
                </c:pt>
              </c:strCache>
            </c:strRef>
          </c:tx>
          <c:spPr>
            <a:solidFill>
              <a:schemeClr val="accent1"/>
            </a:solidFill>
            <a:ln>
              <a:noFill/>
            </a:ln>
            <a:effectLst/>
          </c:spPr>
          <c:invertIfNegative val="0"/>
          <c:cat>
            <c:strRef>
              <c:f>Sheet1!$U$5:$U$17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Sheet1!$V$5:$V$17</c:f>
              <c:numCache>
                <c:formatCode>General</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extLst>
            <c:ext xmlns:c16="http://schemas.microsoft.com/office/drawing/2014/chart" uri="{C3380CC4-5D6E-409C-BE32-E72D297353CC}">
              <c16:uniqueId val="{00000000-F04F-4F35-B4B4-D2D768FA55F9}"/>
            </c:ext>
          </c:extLst>
        </c:ser>
        <c:dLbls>
          <c:showLegendKey val="0"/>
          <c:showVal val="0"/>
          <c:showCatName val="0"/>
          <c:showSerName val="0"/>
          <c:showPercent val="0"/>
          <c:showBubbleSize val="0"/>
        </c:dLbls>
        <c:gapWidth val="219"/>
        <c:overlap val="-27"/>
        <c:axId val="1450483423"/>
        <c:axId val="1629635071"/>
      </c:barChart>
      <c:lineChart>
        <c:grouping val="standard"/>
        <c:varyColors val="0"/>
        <c:ser>
          <c:idx val="1"/>
          <c:order val="1"/>
          <c:tx>
            <c:strRef>
              <c:f>Sheet1!$W$4</c:f>
              <c:strCache>
                <c:ptCount val="1"/>
                <c:pt idx="0">
                  <c:v>Count of Order ID</c:v>
                </c:pt>
              </c:strCache>
            </c:strRef>
          </c:tx>
          <c:spPr>
            <a:ln w="28575" cap="rnd">
              <a:solidFill>
                <a:schemeClr val="accent2"/>
              </a:solidFill>
              <a:round/>
            </a:ln>
            <a:effectLst/>
          </c:spPr>
          <c:marker>
            <c:symbol val="none"/>
          </c:marker>
          <c:cat>
            <c:strRef>
              <c:f>Sheet1!$U$5:$U$17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Sheet1!$W$5:$W$17</c:f>
              <c:numCache>
                <c:formatCode>General</c:formatCode>
                <c:ptCount val="12"/>
                <c:pt idx="0">
                  <c:v>257</c:v>
                </c:pt>
                <c:pt idx="1">
                  <c:v>220</c:v>
                </c:pt>
                <c:pt idx="2">
                  <c:v>248</c:v>
                </c:pt>
                <c:pt idx="3">
                  <c:v>238</c:v>
                </c:pt>
                <c:pt idx="4">
                  <c:v>239</c:v>
                </c:pt>
                <c:pt idx="5">
                  <c:v>444</c:v>
                </c:pt>
                <c:pt idx="6">
                  <c:v>231</c:v>
                </c:pt>
                <c:pt idx="7">
                  <c:v>561</c:v>
                </c:pt>
                <c:pt idx="8">
                  <c:v>487</c:v>
                </c:pt>
                <c:pt idx="9">
                  <c:v>236</c:v>
                </c:pt>
                <c:pt idx="10">
                  <c:v>470</c:v>
                </c:pt>
                <c:pt idx="11">
                  <c:v>486</c:v>
                </c:pt>
              </c:numCache>
            </c:numRef>
          </c:val>
          <c:smooth val="0"/>
          <c:extLst>
            <c:ext xmlns:c16="http://schemas.microsoft.com/office/drawing/2014/chart" uri="{C3380CC4-5D6E-409C-BE32-E72D297353CC}">
              <c16:uniqueId val="{00000001-F04F-4F35-B4B4-D2D768FA55F9}"/>
            </c:ext>
          </c:extLst>
        </c:ser>
        <c:dLbls>
          <c:showLegendKey val="0"/>
          <c:showVal val="0"/>
          <c:showCatName val="0"/>
          <c:showSerName val="0"/>
          <c:showPercent val="0"/>
          <c:showBubbleSize val="0"/>
        </c:dLbls>
        <c:marker val="1"/>
        <c:smooth val="0"/>
        <c:axId val="1450483023"/>
        <c:axId val="1629634655"/>
      </c:lineChart>
      <c:valAx>
        <c:axId val="16296346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83023"/>
        <c:crosses val="max"/>
        <c:crossBetween val="between"/>
      </c:valAx>
      <c:catAx>
        <c:axId val="1450483023"/>
        <c:scaling>
          <c:orientation val="minMax"/>
        </c:scaling>
        <c:delete val="1"/>
        <c:axPos val="b"/>
        <c:numFmt formatCode="General" sourceLinked="1"/>
        <c:majorTickMark val="out"/>
        <c:minorTickMark val="none"/>
        <c:tickLblPos val="nextTo"/>
        <c:crossAx val="1629634655"/>
        <c:crosses val="autoZero"/>
        <c:auto val="1"/>
        <c:lblAlgn val="ctr"/>
        <c:lblOffset val="100"/>
        <c:noMultiLvlLbl val="0"/>
      </c:catAx>
      <c:valAx>
        <c:axId val="1629635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83423"/>
        <c:crosses val="autoZero"/>
        <c:crossBetween val="between"/>
      </c:valAx>
      <c:catAx>
        <c:axId val="1450483423"/>
        <c:scaling>
          <c:orientation val="minMax"/>
        </c:scaling>
        <c:delete val="1"/>
        <c:axPos val="b"/>
        <c:numFmt formatCode="General" sourceLinked="1"/>
        <c:majorTickMark val="out"/>
        <c:minorTickMark val="none"/>
        <c:tickLblPos val="nextTo"/>
        <c:crossAx val="16296350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Sheet1!$AA$4</c:f>
              <c:strCache>
                <c:ptCount val="1"/>
                <c:pt idx="0">
                  <c:v>Sum of Profit</c:v>
                </c:pt>
              </c:strCache>
            </c:strRef>
          </c:tx>
          <c:spPr>
            <a:solidFill>
              <a:schemeClr val="accent1"/>
            </a:solidFill>
            <a:ln>
              <a:noFill/>
            </a:ln>
            <a:effectLst/>
          </c:spPr>
          <c:invertIfNegative val="0"/>
          <c:cat>
            <c:strRef>
              <c:f>Sheet1!$Z$5:$Z$8</c:f>
              <c:strCache>
                <c:ptCount val="3"/>
                <c:pt idx="0">
                  <c:v>Furniture</c:v>
                </c:pt>
                <c:pt idx="1">
                  <c:v>Office Supplies</c:v>
                </c:pt>
                <c:pt idx="2">
                  <c:v>Technology</c:v>
                </c:pt>
              </c:strCache>
            </c:strRef>
          </c:cat>
          <c:val>
            <c:numRef>
              <c:f>Sheet1!$AA$5:$AA$8</c:f>
              <c:numCache>
                <c:formatCode>General</c:formatCode>
                <c:ptCount val="3"/>
                <c:pt idx="0">
                  <c:v>49734</c:v>
                </c:pt>
                <c:pt idx="1">
                  <c:v>124952</c:v>
                </c:pt>
                <c:pt idx="2">
                  <c:v>108554</c:v>
                </c:pt>
              </c:numCache>
            </c:numRef>
          </c:val>
          <c:extLst>
            <c:ext xmlns:c16="http://schemas.microsoft.com/office/drawing/2014/chart" uri="{C3380CC4-5D6E-409C-BE32-E72D297353CC}">
              <c16:uniqueId val="{00000000-7C9F-4F78-BBA4-BB358F843E59}"/>
            </c:ext>
          </c:extLst>
        </c:ser>
        <c:ser>
          <c:idx val="1"/>
          <c:order val="1"/>
          <c:tx>
            <c:strRef>
              <c:f>Sheet1!$AB$4</c:f>
              <c:strCache>
                <c:ptCount val="1"/>
                <c:pt idx="0">
                  <c:v>Count of Order ID</c:v>
                </c:pt>
              </c:strCache>
            </c:strRef>
          </c:tx>
          <c:spPr>
            <a:solidFill>
              <a:schemeClr val="accent2"/>
            </a:solidFill>
            <a:ln>
              <a:noFill/>
            </a:ln>
            <a:effectLst/>
          </c:spPr>
          <c:invertIfNegative val="0"/>
          <c:cat>
            <c:strRef>
              <c:f>Sheet1!$Z$5:$Z$8</c:f>
              <c:strCache>
                <c:ptCount val="3"/>
                <c:pt idx="0">
                  <c:v>Furniture</c:v>
                </c:pt>
                <c:pt idx="1">
                  <c:v>Office Supplies</c:v>
                </c:pt>
                <c:pt idx="2">
                  <c:v>Technology</c:v>
                </c:pt>
              </c:strCache>
            </c:strRef>
          </c:cat>
          <c:val>
            <c:numRef>
              <c:f>Sheet1!$AB$5:$AB$8</c:f>
              <c:numCache>
                <c:formatCode>General</c:formatCode>
                <c:ptCount val="3"/>
                <c:pt idx="0">
                  <c:v>1238</c:v>
                </c:pt>
                <c:pt idx="1">
                  <c:v>5286</c:v>
                </c:pt>
                <c:pt idx="2">
                  <c:v>1523</c:v>
                </c:pt>
              </c:numCache>
            </c:numRef>
          </c:val>
          <c:extLst>
            <c:ext xmlns:c16="http://schemas.microsoft.com/office/drawing/2014/chart" uri="{C3380CC4-5D6E-409C-BE32-E72D297353CC}">
              <c16:uniqueId val="{00000001-7C9F-4F78-BBA4-BB358F843E59}"/>
            </c:ext>
          </c:extLst>
        </c:ser>
        <c:dLbls>
          <c:showLegendKey val="0"/>
          <c:showVal val="0"/>
          <c:showCatName val="0"/>
          <c:showSerName val="0"/>
          <c:showPercent val="0"/>
          <c:showBubbleSize val="0"/>
        </c:dLbls>
        <c:gapWidth val="219"/>
        <c:overlap val="-27"/>
        <c:axId val="1638218447"/>
        <c:axId val="1629662111"/>
      </c:barChart>
      <c:catAx>
        <c:axId val="163821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62111"/>
        <c:crosses val="autoZero"/>
        <c:auto val="1"/>
        <c:lblAlgn val="ctr"/>
        <c:lblOffset val="100"/>
        <c:noMultiLvlLbl val="0"/>
      </c:catAx>
      <c:valAx>
        <c:axId val="1629662111"/>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18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Sheet1!$AF$4</c:f>
              <c:strCache>
                <c:ptCount val="1"/>
                <c:pt idx="0">
                  <c:v>Total</c:v>
                </c:pt>
              </c:strCache>
            </c:strRef>
          </c:tx>
          <c:spPr>
            <a:solidFill>
              <a:schemeClr val="accent1"/>
            </a:solidFill>
            <a:ln>
              <a:noFill/>
            </a:ln>
            <a:effectLst/>
          </c:spPr>
          <c:invertIfNegative val="0"/>
          <c:cat>
            <c:strRef>
              <c:f>Sheet1!$AE$5:$AE$15</c:f>
              <c:strCache>
                <c:ptCount val="10"/>
                <c:pt idx="0">
                  <c:v>Avery Index Tab, Clear</c:v>
                </c:pt>
                <c:pt idx="1">
                  <c:v>Binney &amp; Smith Sketch Pad, Blue</c:v>
                </c:pt>
                <c:pt idx="2">
                  <c:v>Boston Canvas, Fluorescent</c:v>
                </c:pt>
                <c:pt idx="3">
                  <c:v>Boston Pencil Sharpener, Water Color</c:v>
                </c:pt>
                <c:pt idx="4">
                  <c:v>Eldon File Cart, Single Width</c:v>
                </c:pt>
                <c:pt idx="5">
                  <c:v>Ibico Index Tab, Clear</c:v>
                </c:pt>
                <c:pt idx="6">
                  <c:v>Rogers File Cart, Single Width</c:v>
                </c:pt>
                <c:pt idx="7">
                  <c:v>Sanford Markers, Water Color</c:v>
                </c:pt>
                <c:pt idx="8">
                  <c:v>Stanley Pencil Sharpener, Water Color</c:v>
                </c:pt>
                <c:pt idx="9">
                  <c:v>Tenex File Cart, Single Width</c:v>
                </c:pt>
              </c:strCache>
            </c:strRef>
          </c:cat>
          <c:val>
            <c:numRef>
              <c:f>Sheet1!$AF$5:$AF$15</c:f>
              <c:numCache>
                <c:formatCode>General</c:formatCode>
                <c:ptCount val="10"/>
                <c:pt idx="0">
                  <c:v>81</c:v>
                </c:pt>
                <c:pt idx="1">
                  <c:v>90</c:v>
                </c:pt>
                <c:pt idx="2">
                  <c:v>73</c:v>
                </c:pt>
                <c:pt idx="3">
                  <c:v>80</c:v>
                </c:pt>
                <c:pt idx="4">
                  <c:v>104</c:v>
                </c:pt>
                <c:pt idx="5">
                  <c:v>72</c:v>
                </c:pt>
                <c:pt idx="6">
                  <c:v>108</c:v>
                </c:pt>
                <c:pt idx="7">
                  <c:v>75</c:v>
                </c:pt>
                <c:pt idx="8">
                  <c:v>89</c:v>
                </c:pt>
                <c:pt idx="9">
                  <c:v>78</c:v>
                </c:pt>
              </c:numCache>
            </c:numRef>
          </c:val>
          <c:extLst>
            <c:ext xmlns:c16="http://schemas.microsoft.com/office/drawing/2014/chart" uri="{C3380CC4-5D6E-409C-BE32-E72D297353CC}">
              <c16:uniqueId val="{00000000-2AC1-44A7-B165-1D7F7A07DFA6}"/>
            </c:ext>
          </c:extLst>
        </c:ser>
        <c:dLbls>
          <c:showLegendKey val="0"/>
          <c:showVal val="0"/>
          <c:showCatName val="0"/>
          <c:showSerName val="0"/>
          <c:showPercent val="0"/>
          <c:showBubbleSize val="0"/>
        </c:dLbls>
        <c:gapWidth val="182"/>
        <c:axId val="1629578319"/>
        <c:axId val="1629678335"/>
      </c:barChart>
      <c:catAx>
        <c:axId val="16295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78335"/>
        <c:crosses val="autoZero"/>
        <c:auto val="1"/>
        <c:lblAlgn val="ctr"/>
        <c:lblOffset val="100"/>
        <c:noMultiLvlLbl val="0"/>
      </c:catAx>
      <c:valAx>
        <c:axId val="162967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7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Sheet1!$AJ$4</c:f>
              <c:strCache>
                <c:ptCount val="1"/>
                <c:pt idx="0">
                  <c:v>Total</c:v>
                </c:pt>
              </c:strCache>
            </c:strRef>
          </c:tx>
          <c:spPr>
            <a:solidFill>
              <a:schemeClr val="accent1"/>
            </a:solidFill>
            <a:ln>
              <a:noFill/>
            </a:ln>
            <a:effectLst/>
          </c:spPr>
          <c:invertIfNegative val="0"/>
          <c:cat>
            <c:strRef>
              <c:f>Sheet1!$AI$5:$AI$15</c:f>
              <c:strCache>
                <c:ptCount val="10"/>
                <c:pt idx="0">
                  <c:v>Cuisinart Microwave, Black</c:v>
                </c:pt>
                <c:pt idx="1">
                  <c:v>Cuisinart Refrigerator, White</c:v>
                </c:pt>
                <c:pt idx="2">
                  <c:v>Harbour Creations Bag Chairs, Set of Two</c:v>
                </c:pt>
                <c:pt idx="3">
                  <c:v>Jiffy Manila Envelope, Recycled</c:v>
                </c:pt>
                <c:pt idx="4">
                  <c:v>Lesro Training Table, Adjustable Height</c:v>
                </c:pt>
                <c:pt idx="5">
                  <c:v>Office Star Chairmat, Set of Two</c:v>
                </c:pt>
                <c:pt idx="6">
                  <c:v>Panasonic Card Printer, Wireless</c:v>
                </c:pt>
                <c:pt idx="7">
                  <c:v>Sauder Stackable Bookrack, Mobile</c:v>
                </c:pt>
                <c:pt idx="8">
                  <c:v>Stiletto Shears, Steel</c:v>
                </c:pt>
                <c:pt idx="9">
                  <c:v>Xerox Message Books, Multicolor</c:v>
                </c:pt>
              </c:strCache>
            </c:strRef>
          </c:cat>
          <c:val>
            <c:numRef>
              <c:f>Sheet1!$AJ$5:$AJ$15</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966D-4422-A85B-ED9AE6A8FC2D}"/>
            </c:ext>
          </c:extLst>
        </c:ser>
        <c:dLbls>
          <c:showLegendKey val="0"/>
          <c:showVal val="0"/>
          <c:showCatName val="0"/>
          <c:showSerName val="0"/>
          <c:showPercent val="0"/>
          <c:showBubbleSize val="0"/>
        </c:dLbls>
        <c:gapWidth val="182"/>
        <c:axId val="1296427231"/>
        <c:axId val="1767790239"/>
      </c:barChart>
      <c:catAx>
        <c:axId val="129642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90239"/>
        <c:crosses val="autoZero"/>
        <c:auto val="1"/>
        <c:lblAlgn val="ctr"/>
        <c:lblOffset val="100"/>
        <c:noMultiLvlLbl val="0"/>
      </c:catAx>
      <c:valAx>
        <c:axId val="176779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2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Sheet1!$AN$4</c:f>
              <c:strCache>
                <c:ptCount val="1"/>
                <c:pt idx="0">
                  <c:v>Sum of Profit</c:v>
                </c:pt>
              </c:strCache>
            </c:strRef>
          </c:tx>
          <c:spPr>
            <a:ln w="28575" cap="rnd">
              <a:solidFill>
                <a:schemeClr val="accent1"/>
              </a:solidFill>
              <a:round/>
            </a:ln>
            <a:effectLst/>
          </c:spPr>
          <c:marker>
            <c:symbol val="none"/>
          </c:marker>
          <c:cat>
            <c:strRef>
              <c:f>Sheet1!$AM$5:$AM$22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Sheet1!$AN$5:$AN$22</c:f>
              <c:numCache>
                <c:formatCode>General</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smooth val="0"/>
          <c:extLst>
            <c:ext xmlns:c16="http://schemas.microsoft.com/office/drawing/2014/chart" uri="{C3380CC4-5D6E-409C-BE32-E72D297353CC}">
              <c16:uniqueId val="{00000000-05BA-4FB9-9D09-9BBDA9D5397F}"/>
            </c:ext>
          </c:extLst>
        </c:ser>
        <c:ser>
          <c:idx val="1"/>
          <c:order val="1"/>
          <c:tx>
            <c:strRef>
              <c:f>Sheet1!$AO$4</c:f>
              <c:strCache>
                <c:ptCount val="1"/>
                <c:pt idx="0">
                  <c:v>Sum of Discount Value</c:v>
                </c:pt>
              </c:strCache>
            </c:strRef>
          </c:tx>
          <c:spPr>
            <a:ln w="28575" cap="rnd">
              <a:solidFill>
                <a:schemeClr val="accent2"/>
              </a:solidFill>
              <a:round/>
            </a:ln>
            <a:effectLst/>
          </c:spPr>
          <c:marker>
            <c:symbol val="none"/>
          </c:marker>
          <c:cat>
            <c:strRef>
              <c:f>Sheet1!$AM$5:$AM$22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Sheet1!$AO$5:$AO$22</c:f>
              <c:numCache>
                <c:formatCode>General</c:formatCode>
                <c:ptCount val="17"/>
                <c:pt idx="0">
                  <c:v>5137.1000000000004</c:v>
                </c:pt>
                <c:pt idx="1">
                  <c:v>16769.199999999997</c:v>
                </c:pt>
                <c:pt idx="2">
                  <c:v>5462.6</c:v>
                </c:pt>
                <c:pt idx="3">
                  <c:v>3664</c:v>
                </c:pt>
                <c:pt idx="4">
                  <c:v>27738.3</c:v>
                </c:pt>
                <c:pt idx="5">
                  <c:v>26170.799999999996</c:v>
                </c:pt>
                <c:pt idx="6">
                  <c:v>21738.9</c:v>
                </c:pt>
                <c:pt idx="7">
                  <c:v>1211.4000000000001</c:v>
                </c:pt>
                <c:pt idx="8">
                  <c:v>892.7</c:v>
                </c:pt>
                <c:pt idx="9">
                  <c:v>4020.5999999999985</c:v>
                </c:pt>
                <c:pt idx="10">
                  <c:v>463.3</c:v>
                </c:pt>
                <c:pt idx="11">
                  <c:v>21712.050000000003</c:v>
                </c:pt>
                <c:pt idx="12">
                  <c:v>1229.7</c:v>
                </c:pt>
                <c:pt idx="13">
                  <c:v>35209.75</c:v>
                </c:pt>
                <c:pt idx="14">
                  <c:v>38121.900000000009</c:v>
                </c:pt>
                <c:pt idx="15">
                  <c:v>1657</c:v>
                </c:pt>
                <c:pt idx="16">
                  <c:v>28545.599999999999</c:v>
                </c:pt>
              </c:numCache>
            </c:numRef>
          </c:val>
          <c:smooth val="0"/>
          <c:extLst>
            <c:ext xmlns:c16="http://schemas.microsoft.com/office/drawing/2014/chart" uri="{C3380CC4-5D6E-409C-BE32-E72D297353CC}">
              <c16:uniqueId val="{00000001-05BA-4FB9-9D09-9BBDA9D5397F}"/>
            </c:ext>
          </c:extLst>
        </c:ser>
        <c:dLbls>
          <c:showLegendKey val="0"/>
          <c:showVal val="0"/>
          <c:showCatName val="0"/>
          <c:showSerName val="0"/>
          <c:showPercent val="0"/>
          <c:showBubbleSize val="0"/>
        </c:dLbls>
        <c:smooth val="0"/>
        <c:axId val="2093727759"/>
        <c:axId val="1767786079"/>
      </c:lineChart>
      <c:catAx>
        <c:axId val="209372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786079"/>
        <c:crosses val="autoZero"/>
        <c:auto val="1"/>
        <c:lblAlgn val="ctr"/>
        <c:lblOffset val="100"/>
        <c:noMultiLvlLbl val="0"/>
      </c:catAx>
      <c:valAx>
        <c:axId val="176778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277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Sheet1!$AS$4</c:f>
              <c:strCache>
                <c:ptCount val="1"/>
                <c:pt idx="0">
                  <c:v>Sum of Profit</c:v>
                </c:pt>
              </c:strCache>
            </c:strRef>
          </c:tx>
          <c:spPr>
            <a:solidFill>
              <a:schemeClr val="accent1"/>
            </a:solidFill>
            <a:ln>
              <a:noFill/>
            </a:ln>
            <a:effectLst/>
          </c:spPr>
          <c:invertIfNegative val="0"/>
          <c:cat>
            <c:strRef>
              <c:f>Sheet1!$AR$5:$AR$8</c:f>
              <c:strCache>
                <c:ptCount val="3"/>
                <c:pt idx="0">
                  <c:v>Consumer</c:v>
                </c:pt>
                <c:pt idx="1">
                  <c:v>Corporate</c:v>
                </c:pt>
                <c:pt idx="2">
                  <c:v>Home Office</c:v>
                </c:pt>
              </c:strCache>
            </c:strRef>
          </c:cat>
          <c:val>
            <c:numRef>
              <c:f>Sheet1!$AS$5:$AS$8</c:f>
              <c:numCache>
                <c:formatCode>General</c:formatCode>
                <c:ptCount val="3"/>
                <c:pt idx="0">
                  <c:v>147447</c:v>
                </c:pt>
                <c:pt idx="1">
                  <c:v>92634</c:v>
                </c:pt>
                <c:pt idx="2">
                  <c:v>43159</c:v>
                </c:pt>
              </c:numCache>
            </c:numRef>
          </c:val>
          <c:extLst>
            <c:ext xmlns:c16="http://schemas.microsoft.com/office/drawing/2014/chart" uri="{C3380CC4-5D6E-409C-BE32-E72D297353CC}">
              <c16:uniqueId val="{00000000-1F26-45EE-9265-FEB37C5F12EE}"/>
            </c:ext>
          </c:extLst>
        </c:ser>
        <c:ser>
          <c:idx val="1"/>
          <c:order val="1"/>
          <c:tx>
            <c:strRef>
              <c:f>Sheet1!$AT$4</c:f>
              <c:strCache>
                <c:ptCount val="1"/>
                <c:pt idx="0">
                  <c:v>Count of Order ID</c:v>
                </c:pt>
              </c:strCache>
            </c:strRef>
          </c:tx>
          <c:spPr>
            <a:solidFill>
              <a:schemeClr val="accent2"/>
            </a:solidFill>
            <a:ln>
              <a:noFill/>
            </a:ln>
            <a:effectLst/>
          </c:spPr>
          <c:invertIfNegative val="0"/>
          <c:cat>
            <c:strRef>
              <c:f>Sheet1!$AR$5:$AR$8</c:f>
              <c:strCache>
                <c:ptCount val="3"/>
                <c:pt idx="0">
                  <c:v>Consumer</c:v>
                </c:pt>
                <c:pt idx="1">
                  <c:v>Corporate</c:v>
                </c:pt>
                <c:pt idx="2">
                  <c:v>Home Office</c:v>
                </c:pt>
              </c:strCache>
            </c:strRef>
          </c:cat>
          <c:val>
            <c:numRef>
              <c:f>Sheet1!$AT$5:$AT$8</c:f>
              <c:numCache>
                <c:formatCode>General</c:formatCode>
                <c:ptCount val="3"/>
                <c:pt idx="0">
                  <c:v>2132</c:v>
                </c:pt>
                <c:pt idx="1">
                  <c:v>1268</c:v>
                </c:pt>
                <c:pt idx="2">
                  <c:v>717</c:v>
                </c:pt>
              </c:numCache>
            </c:numRef>
          </c:val>
          <c:extLst>
            <c:ext xmlns:c16="http://schemas.microsoft.com/office/drawing/2014/chart" uri="{C3380CC4-5D6E-409C-BE32-E72D297353CC}">
              <c16:uniqueId val="{00000001-1F26-45EE-9265-FEB37C5F12EE}"/>
            </c:ext>
          </c:extLst>
        </c:ser>
        <c:dLbls>
          <c:showLegendKey val="0"/>
          <c:showVal val="0"/>
          <c:showCatName val="0"/>
          <c:showSerName val="0"/>
          <c:showPercent val="0"/>
          <c:showBubbleSize val="0"/>
        </c:dLbls>
        <c:gapWidth val="219"/>
        <c:overlap val="-27"/>
        <c:axId val="2100004879"/>
        <c:axId val="1767800639"/>
      </c:barChart>
      <c:catAx>
        <c:axId val="21000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00639"/>
        <c:crosses val="autoZero"/>
        <c:auto val="1"/>
        <c:lblAlgn val="ctr"/>
        <c:lblOffset val="100"/>
        <c:noMultiLvlLbl val="0"/>
      </c:catAx>
      <c:valAx>
        <c:axId val="1767800639"/>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04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Sheet1!$AX$4</c:f>
              <c:strCache>
                <c:ptCount val="1"/>
                <c:pt idx="0">
                  <c:v>Total</c:v>
                </c:pt>
              </c:strCache>
            </c:strRef>
          </c:tx>
          <c:spPr>
            <a:solidFill>
              <a:schemeClr val="accent1"/>
            </a:solidFill>
            <a:ln>
              <a:noFill/>
            </a:ln>
            <a:effectLst/>
          </c:spPr>
          <c:invertIfNegative val="0"/>
          <c:cat>
            <c:strRef>
              <c:f>Sheet1!$AW$5:$AW$15</c:f>
              <c:strCache>
                <c:ptCount val="10"/>
                <c:pt idx="0">
                  <c:v>Aaron Bootman</c:v>
                </c:pt>
                <c:pt idx="1">
                  <c:v>Georgina Garner</c:v>
                </c:pt>
                <c:pt idx="2">
                  <c:v>Hayden Perkins</c:v>
                </c:pt>
                <c:pt idx="3">
                  <c:v>Jason Roger</c:v>
                </c:pt>
                <c:pt idx="4">
                  <c:v>Jessica Paramor</c:v>
                </c:pt>
                <c:pt idx="5">
                  <c:v>Jose Gambino</c:v>
                </c:pt>
                <c:pt idx="6">
                  <c:v>Kayla Tearle</c:v>
                </c:pt>
                <c:pt idx="7">
                  <c:v>Lilly Le Grand</c:v>
                </c:pt>
                <c:pt idx="8">
                  <c:v>Lori Miller</c:v>
                </c:pt>
                <c:pt idx="9">
                  <c:v>Mark Washington</c:v>
                </c:pt>
              </c:strCache>
            </c:strRef>
          </c:cat>
          <c:val>
            <c:numRef>
              <c:f>Sheet1!$AX$5:$AX$15</c:f>
              <c:numCache>
                <c:formatCode>General</c:formatCode>
                <c:ptCount val="10"/>
                <c:pt idx="0">
                  <c:v>11</c:v>
                </c:pt>
                <c:pt idx="1">
                  <c:v>11</c:v>
                </c:pt>
                <c:pt idx="2">
                  <c:v>11</c:v>
                </c:pt>
                <c:pt idx="3">
                  <c:v>11</c:v>
                </c:pt>
                <c:pt idx="4">
                  <c:v>11</c:v>
                </c:pt>
                <c:pt idx="5">
                  <c:v>13</c:v>
                </c:pt>
                <c:pt idx="6">
                  <c:v>12</c:v>
                </c:pt>
                <c:pt idx="7">
                  <c:v>11</c:v>
                </c:pt>
                <c:pt idx="8">
                  <c:v>11</c:v>
                </c:pt>
                <c:pt idx="9">
                  <c:v>12</c:v>
                </c:pt>
              </c:numCache>
            </c:numRef>
          </c:val>
          <c:extLst>
            <c:ext xmlns:c16="http://schemas.microsoft.com/office/drawing/2014/chart" uri="{C3380CC4-5D6E-409C-BE32-E72D297353CC}">
              <c16:uniqueId val="{00000000-C263-4A07-8473-DAD5474C9C29}"/>
            </c:ext>
          </c:extLst>
        </c:ser>
        <c:dLbls>
          <c:showLegendKey val="0"/>
          <c:showVal val="0"/>
          <c:showCatName val="0"/>
          <c:showSerName val="0"/>
          <c:showPercent val="0"/>
          <c:showBubbleSize val="0"/>
        </c:dLbls>
        <c:gapWidth val="182"/>
        <c:axId val="2099988879"/>
        <c:axId val="1629654623"/>
      </c:barChart>
      <c:catAx>
        <c:axId val="209998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54623"/>
        <c:crosses val="autoZero"/>
        <c:auto val="1"/>
        <c:lblAlgn val="ctr"/>
        <c:lblOffset val="100"/>
        <c:noMultiLvlLbl val="0"/>
      </c:catAx>
      <c:valAx>
        <c:axId val="162965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98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[Repo.xlsx]Sheet1!PivotTable11</c:name>
    <c:fmtId val="0"/>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889512248468946"/>
              <c:y val="-4.669072615923009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61-4A1A-A269-5474CBF88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17-4097-9E34-577DF4D25E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17-4097-9E34-577DF4D25E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17-4097-9E34-577DF4D25EB1}"/>
              </c:ext>
            </c:extLst>
          </c:dPt>
          <c:dLbls>
            <c:dLbl>
              <c:idx val="0"/>
              <c:layout>
                <c:manualLayout>
                  <c:x val="-0.12889512248468946"/>
                  <c:y val="-4.66907261592300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61-4A1A-A269-5474CBF88A5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Sheet1!$BA$5:$BA$9</c:f>
              <c:strCache>
                <c:ptCount val="4"/>
                <c:pt idx="0">
                  <c:v>Economy</c:v>
                </c:pt>
                <c:pt idx="1">
                  <c:v>Economy Plus</c:v>
                </c:pt>
                <c:pt idx="2">
                  <c:v>Immediate</c:v>
                </c:pt>
                <c:pt idx="3">
                  <c:v>Priority</c:v>
                </c:pt>
              </c:strCache>
            </c:strRef>
          </c:cat>
          <c:val>
            <c:numRef>
              <c:f>Sheet1!$BB$5:$BB$9</c:f>
              <c:numCache>
                <c:formatCode>General</c:formatCode>
                <c:ptCount val="4"/>
                <c:pt idx="0">
                  <c:v>2445</c:v>
                </c:pt>
                <c:pt idx="1">
                  <c:v>838</c:v>
                </c:pt>
                <c:pt idx="2">
                  <c:v>217</c:v>
                </c:pt>
                <c:pt idx="3">
                  <c:v>617</c:v>
                </c:pt>
              </c:numCache>
            </c:numRef>
          </c:val>
          <c:extLst>
            <c:ext xmlns:c16="http://schemas.microsoft.com/office/drawing/2014/chart" uri="{C3380CC4-5D6E-409C-BE32-E72D297353CC}">
              <c16:uniqueId val="{00000000-4761-4A1A-A269-5474CBF88A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across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Sheet1!$L$4</c:f>
              <c:strCache>
                <c:ptCount val="1"/>
                <c:pt idx="0">
                  <c:v>Count of Order ID</c:v>
                </c:pt>
              </c:strCache>
            </c:strRef>
          </c:tx>
          <c:spPr>
            <a:solidFill>
              <a:schemeClr val="accent1"/>
            </a:solidFill>
            <a:ln>
              <a:noFill/>
            </a:ln>
            <a:effectLst/>
          </c:spPr>
          <c:invertIfNegative val="0"/>
          <c:cat>
            <c:strRef>
              <c:f>Sheet1!$K$5:$K$8</c:f>
              <c:strCache>
                <c:ptCount val="3"/>
                <c:pt idx="0">
                  <c:v>Central</c:v>
                </c:pt>
                <c:pt idx="1">
                  <c:v>North</c:v>
                </c:pt>
                <c:pt idx="2">
                  <c:v>South</c:v>
                </c:pt>
              </c:strCache>
            </c:strRef>
          </c:cat>
          <c:val>
            <c:numRef>
              <c:f>Sheet1!$L$5:$L$8</c:f>
              <c:numCache>
                <c:formatCode>General</c:formatCode>
                <c:ptCount val="3"/>
                <c:pt idx="0">
                  <c:v>2234</c:v>
                </c:pt>
                <c:pt idx="1">
                  <c:v>950</c:v>
                </c:pt>
                <c:pt idx="2">
                  <c:v>933</c:v>
                </c:pt>
              </c:numCache>
            </c:numRef>
          </c:val>
          <c:extLst>
            <c:ext xmlns:c16="http://schemas.microsoft.com/office/drawing/2014/chart" uri="{C3380CC4-5D6E-409C-BE32-E72D297353CC}">
              <c16:uniqueId val="{00000000-2319-4FFB-90B0-F16898ED5D41}"/>
            </c:ext>
          </c:extLst>
        </c:ser>
        <c:ser>
          <c:idx val="1"/>
          <c:order val="1"/>
          <c:tx>
            <c:strRef>
              <c:f>Sheet1!$M$4</c:f>
              <c:strCache>
                <c:ptCount val="1"/>
                <c:pt idx="0">
                  <c:v>Sum of Profit</c:v>
                </c:pt>
              </c:strCache>
            </c:strRef>
          </c:tx>
          <c:spPr>
            <a:solidFill>
              <a:schemeClr val="accent2"/>
            </a:solidFill>
            <a:ln>
              <a:noFill/>
            </a:ln>
            <a:effectLst/>
          </c:spPr>
          <c:invertIfNegative val="0"/>
          <c:cat>
            <c:strRef>
              <c:f>Sheet1!$K$5:$K$8</c:f>
              <c:strCache>
                <c:ptCount val="3"/>
                <c:pt idx="0">
                  <c:v>Central</c:v>
                </c:pt>
                <c:pt idx="1">
                  <c:v>North</c:v>
                </c:pt>
                <c:pt idx="2">
                  <c:v>South</c:v>
                </c:pt>
              </c:strCache>
            </c:strRef>
          </c:cat>
          <c:val>
            <c:numRef>
              <c:f>Sheet1!$M$5:$M$8</c:f>
              <c:numCache>
                <c:formatCode>General</c:formatCode>
                <c:ptCount val="3"/>
                <c:pt idx="0">
                  <c:v>157636</c:v>
                </c:pt>
                <c:pt idx="1">
                  <c:v>71439</c:v>
                </c:pt>
                <c:pt idx="2">
                  <c:v>54165</c:v>
                </c:pt>
              </c:numCache>
            </c:numRef>
          </c:val>
          <c:extLst>
            <c:ext xmlns:c16="http://schemas.microsoft.com/office/drawing/2014/chart" uri="{C3380CC4-5D6E-409C-BE32-E72D297353CC}">
              <c16:uniqueId val="{00000001-2319-4FFB-90B0-F16898ED5D41}"/>
            </c:ext>
          </c:extLst>
        </c:ser>
        <c:dLbls>
          <c:showLegendKey val="0"/>
          <c:showVal val="0"/>
          <c:showCatName val="0"/>
          <c:showSerName val="0"/>
          <c:showPercent val="0"/>
          <c:showBubbleSize val="0"/>
        </c:dLbls>
        <c:gapWidth val="219"/>
        <c:overlap val="-27"/>
        <c:axId val="1292091791"/>
        <c:axId val="52536655"/>
      </c:barChart>
      <c:catAx>
        <c:axId val="129209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6655"/>
        <c:crosses val="autoZero"/>
        <c:auto val="1"/>
        <c:lblAlgn val="ctr"/>
        <c:lblOffset val="100"/>
        <c:noMultiLvlLbl val="0"/>
      </c:catAx>
      <c:valAx>
        <c:axId val="5253665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091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Sheet1!$Q$4</c:f>
              <c:strCache>
                <c:ptCount val="1"/>
                <c:pt idx="0">
                  <c:v>Sum of Profit</c:v>
                </c:pt>
              </c:strCache>
            </c:strRef>
          </c:tx>
          <c:spPr>
            <a:solidFill>
              <a:schemeClr val="accent1"/>
            </a:solidFill>
            <a:ln>
              <a:noFill/>
            </a:ln>
            <a:effectLst/>
          </c:spPr>
          <c:invertIfNegative val="0"/>
          <c:cat>
            <c:strRef>
              <c:f>Sheet1!$P$5:$P$9</c:f>
              <c:strCache>
                <c:ptCount val="4"/>
                <c:pt idx="0">
                  <c:v>2011</c:v>
                </c:pt>
                <c:pt idx="1">
                  <c:v>2012</c:v>
                </c:pt>
                <c:pt idx="2">
                  <c:v>2013</c:v>
                </c:pt>
                <c:pt idx="3">
                  <c:v>2014</c:v>
                </c:pt>
              </c:strCache>
            </c:strRef>
          </c:cat>
          <c:val>
            <c:numRef>
              <c:f>Sheet1!$Q$5:$Q$9</c:f>
              <c:numCache>
                <c:formatCode>General</c:formatCode>
                <c:ptCount val="4"/>
                <c:pt idx="0">
                  <c:v>54487</c:v>
                </c:pt>
                <c:pt idx="1">
                  <c:v>66223</c:v>
                </c:pt>
                <c:pt idx="2">
                  <c:v>77200</c:v>
                </c:pt>
                <c:pt idx="3">
                  <c:v>85330</c:v>
                </c:pt>
              </c:numCache>
            </c:numRef>
          </c:val>
          <c:extLst>
            <c:ext xmlns:c16="http://schemas.microsoft.com/office/drawing/2014/chart" uri="{C3380CC4-5D6E-409C-BE32-E72D297353CC}">
              <c16:uniqueId val="{00000000-C5D1-4253-A9F4-B152ACE06B23}"/>
            </c:ext>
          </c:extLst>
        </c:ser>
        <c:ser>
          <c:idx val="1"/>
          <c:order val="1"/>
          <c:tx>
            <c:strRef>
              <c:f>Sheet1!$R$4</c:f>
              <c:strCache>
                <c:ptCount val="1"/>
                <c:pt idx="0">
                  <c:v>Count of Order ID</c:v>
                </c:pt>
              </c:strCache>
            </c:strRef>
          </c:tx>
          <c:spPr>
            <a:solidFill>
              <a:schemeClr val="accent2"/>
            </a:solidFill>
            <a:ln>
              <a:noFill/>
            </a:ln>
            <a:effectLst/>
          </c:spPr>
          <c:invertIfNegative val="0"/>
          <c:cat>
            <c:strRef>
              <c:f>Sheet1!$P$5:$P$9</c:f>
              <c:strCache>
                <c:ptCount val="4"/>
                <c:pt idx="0">
                  <c:v>2011</c:v>
                </c:pt>
                <c:pt idx="1">
                  <c:v>2012</c:v>
                </c:pt>
                <c:pt idx="2">
                  <c:v>2013</c:v>
                </c:pt>
                <c:pt idx="3">
                  <c:v>2014</c:v>
                </c:pt>
              </c:strCache>
            </c:strRef>
          </c:cat>
          <c:val>
            <c:numRef>
              <c:f>Sheet1!$R$5:$R$9</c:f>
              <c:numCache>
                <c:formatCode>General</c:formatCode>
                <c:ptCount val="4"/>
                <c:pt idx="0">
                  <c:v>753</c:v>
                </c:pt>
                <c:pt idx="1">
                  <c:v>946</c:v>
                </c:pt>
                <c:pt idx="2">
                  <c:v>1093</c:v>
                </c:pt>
                <c:pt idx="3">
                  <c:v>1325</c:v>
                </c:pt>
              </c:numCache>
            </c:numRef>
          </c:val>
          <c:extLst>
            <c:ext xmlns:c16="http://schemas.microsoft.com/office/drawing/2014/chart" uri="{C3380CC4-5D6E-409C-BE32-E72D297353CC}">
              <c16:uniqueId val="{00000001-C5D1-4253-A9F4-B152ACE06B23}"/>
            </c:ext>
          </c:extLst>
        </c:ser>
        <c:dLbls>
          <c:showLegendKey val="0"/>
          <c:showVal val="0"/>
          <c:showCatName val="0"/>
          <c:showSerName val="0"/>
          <c:showPercent val="0"/>
          <c:showBubbleSize val="0"/>
        </c:dLbls>
        <c:gapWidth val="66"/>
        <c:axId val="1438056207"/>
        <c:axId val="1629635487"/>
      </c:barChart>
      <c:catAx>
        <c:axId val="143805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35487"/>
        <c:crosses val="autoZero"/>
        <c:auto val="1"/>
        <c:lblAlgn val="ctr"/>
        <c:lblOffset val="100"/>
        <c:noMultiLvlLbl val="0"/>
      </c:catAx>
      <c:valAx>
        <c:axId val="162963548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0562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and Profit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Sheet1!$V$4</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Sheet1!$V$5:$V$17</c:f>
              <c:numCache>
                <c:formatCode>General</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extLst>
            <c:ext xmlns:c16="http://schemas.microsoft.com/office/drawing/2014/chart" uri="{C3380CC4-5D6E-409C-BE32-E72D297353CC}">
              <c16:uniqueId val="{00000000-0414-4B7E-BD86-500B2CDCA12B}"/>
            </c:ext>
          </c:extLst>
        </c:ser>
        <c:dLbls>
          <c:showLegendKey val="0"/>
          <c:showVal val="0"/>
          <c:showCatName val="0"/>
          <c:showSerName val="0"/>
          <c:showPercent val="0"/>
          <c:showBubbleSize val="0"/>
        </c:dLbls>
        <c:gapWidth val="219"/>
        <c:overlap val="-27"/>
        <c:axId val="1450483423"/>
        <c:axId val="1629635071"/>
      </c:barChart>
      <c:lineChart>
        <c:grouping val="standard"/>
        <c:varyColors val="0"/>
        <c:ser>
          <c:idx val="1"/>
          <c:order val="1"/>
          <c:tx>
            <c:strRef>
              <c:f>Sheet1!$W$4</c:f>
              <c:strCache>
                <c:ptCount val="1"/>
                <c:pt idx="0">
                  <c:v>Count of Order ID</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Sheet1!$U$5:$U$17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Sheet1!$W$5:$W$17</c:f>
              <c:numCache>
                <c:formatCode>General</c:formatCode>
                <c:ptCount val="12"/>
                <c:pt idx="0">
                  <c:v>257</c:v>
                </c:pt>
                <c:pt idx="1">
                  <c:v>220</c:v>
                </c:pt>
                <c:pt idx="2">
                  <c:v>248</c:v>
                </c:pt>
                <c:pt idx="3">
                  <c:v>238</c:v>
                </c:pt>
                <c:pt idx="4">
                  <c:v>239</c:v>
                </c:pt>
                <c:pt idx="5">
                  <c:v>444</c:v>
                </c:pt>
                <c:pt idx="6">
                  <c:v>231</c:v>
                </c:pt>
                <c:pt idx="7">
                  <c:v>561</c:v>
                </c:pt>
                <c:pt idx="8">
                  <c:v>487</c:v>
                </c:pt>
                <c:pt idx="9">
                  <c:v>236</c:v>
                </c:pt>
                <c:pt idx="10">
                  <c:v>470</c:v>
                </c:pt>
                <c:pt idx="11">
                  <c:v>486</c:v>
                </c:pt>
              </c:numCache>
            </c:numRef>
          </c:val>
          <c:smooth val="1"/>
          <c:extLst>
            <c:ext xmlns:c16="http://schemas.microsoft.com/office/drawing/2014/chart" uri="{C3380CC4-5D6E-409C-BE32-E72D297353CC}">
              <c16:uniqueId val="{00000001-0414-4B7E-BD86-500B2CDCA12B}"/>
            </c:ext>
          </c:extLst>
        </c:ser>
        <c:dLbls>
          <c:showLegendKey val="0"/>
          <c:showVal val="0"/>
          <c:showCatName val="0"/>
          <c:showSerName val="0"/>
          <c:showPercent val="0"/>
          <c:showBubbleSize val="0"/>
        </c:dLbls>
        <c:marker val="1"/>
        <c:smooth val="0"/>
        <c:axId val="1450483023"/>
        <c:axId val="1629634655"/>
      </c:lineChart>
      <c:valAx>
        <c:axId val="1629634655"/>
        <c:scaling>
          <c:orientation val="minMax"/>
        </c:scaling>
        <c:delete val="0"/>
        <c:axPos val="r"/>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0483023"/>
        <c:crosses val="max"/>
        <c:crossBetween val="between"/>
      </c:valAx>
      <c:catAx>
        <c:axId val="1450483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9634655"/>
        <c:crosses val="autoZero"/>
        <c:auto val="1"/>
        <c:lblAlgn val="ctr"/>
        <c:lblOffset val="100"/>
        <c:noMultiLvlLbl val="0"/>
      </c:catAx>
      <c:valAx>
        <c:axId val="162963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0483423"/>
        <c:crosses val="autoZero"/>
        <c:crossBetween val="between"/>
      </c:valAx>
      <c:catAx>
        <c:axId val="1450483423"/>
        <c:scaling>
          <c:orientation val="minMax"/>
        </c:scaling>
        <c:delete val="1"/>
        <c:axPos val="b"/>
        <c:numFmt formatCode="General" sourceLinked="1"/>
        <c:majorTickMark val="none"/>
        <c:minorTickMark val="none"/>
        <c:tickLblPos val="nextTo"/>
        <c:crossAx val="16296350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and 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Sheet1!$AA$4</c:f>
              <c:strCache>
                <c:ptCount val="1"/>
                <c:pt idx="0">
                  <c:v>Sum of Profit</c:v>
                </c:pt>
              </c:strCache>
            </c:strRef>
          </c:tx>
          <c:spPr>
            <a:solidFill>
              <a:schemeClr val="accent1"/>
            </a:solidFill>
            <a:ln>
              <a:noFill/>
            </a:ln>
            <a:effectLst/>
          </c:spPr>
          <c:invertIfNegative val="0"/>
          <c:cat>
            <c:strRef>
              <c:f>Sheet1!$Z$5:$Z$8</c:f>
              <c:strCache>
                <c:ptCount val="3"/>
                <c:pt idx="0">
                  <c:v>Furniture</c:v>
                </c:pt>
                <c:pt idx="1">
                  <c:v>Office Supplies</c:v>
                </c:pt>
                <c:pt idx="2">
                  <c:v>Technology</c:v>
                </c:pt>
              </c:strCache>
            </c:strRef>
          </c:cat>
          <c:val>
            <c:numRef>
              <c:f>Sheet1!$AA$5:$AA$8</c:f>
              <c:numCache>
                <c:formatCode>General</c:formatCode>
                <c:ptCount val="3"/>
                <c:pt idx="0">
                  <c:v>49734</c:v>
                </c:pt>
                <c:pt idx="1">
                  <c:v>124952</c:v>
                </c:pt>
                <c:pt idx="2">
                  <c:v>108554</c:v>
                </c:pt>
              </c:numCache>
            </c:numRef>
          </c:val>
          <c:extLst>
            <c:ext xmlns:c16="http://schemas.microsoft.com/office/drawing/2014/chart" uri="{C3380CC4-5D6E-409C-BE32-E72D297353CC}">
              <c16:uniqueId val="{00000000-3ECD-4A66-ABB2-1ACC381BE96B}"/>
            </c:ext>
          </c:extLst>
        </c:ser>
        <c:ser>
          <c:idx val="1"/>
          <c:order val="1"/>
          <c:tx>
            <c:strRef>
              <c:f>Sheet1!$AB$4</c:f>
              <c:strCache>
                <c:ptCount val="1"/>
                <c:pt idx="0">
                  <c:v>Count of Order ID</c:v>
                </c:pt>
              </c:strCache>
            </c:strRef>
          </c:tx>
          <c:spPr>
            <a:solidFill>
              <a:schemeClr val="accent2"/>
            </a:solidFill>
            <a:ln>
              <a:noFill/>
            </a:ln>
            <a:effectLst/>
          </c:spPr>
          <c:invertIfNegative val="0"/>
          <c:cat>
            <c:strRef>
              <c:f>Sheet1!$Z$5:$Z$8</c:f>
              <c:strCache>
                <c:ptCount val="3"/>
                <c:pt idx="0">
                  <c:v>Furniture</c:v>
                </c:pt>
                <c:pt idx="1">
                  <c:v>Office Supplies</c:v>
                </c:pt>
                <c:pt idx="2">
                  <c:v>Technology</c:v>
                </c:pt>
              </c:strCache>
            </c:strRef>
          </c:cat>
          <c:val>
            <c:numRef>
              <c:f>Sheet1!$AB$5:$AB$8</c:f>
              <c:numCache>
                <c:formatCode>General</c:formatCode>
                <c:ptCount val="3"/>
                <c:pt idx="0">
                  <c:v>1238</c:v>
                </c:pt>
                <c:pt idx="1">
                  <c:v>5286</c:v>
                </c:pt>
                <c:pt idx="2">
                  <c:v>1523</c:v>
                </c:pt>
              </c:numCache>
            </c:numRef>
          </c:val>
          <c:extLst>
            <c:ext xmlns:c16="http://schemas.microsoft.com/office/drawing/2014/chart" uri="{C3380CC4-5D6E-409C-BE32-E72D297353CC}">
              <c16:uniqueId val="{00000001-3ECD-4A66-ABB2-1ACC381BE96B}"/>
            </c:ext>
          </c:extLst>
        </c:ser>
        <c:dLbls>
          <c:showLegendKey val="0"/>
          <c:showVal val="0"/>
          <c:showCatName val="0"/>
          <c:showSerName val="0"/>
          <c:showPercent val="0"/>
          <c:showBubbleSize val="0"/>
        </c:dLbls>
        <c:gapWidth val="219"/>
        <c:overlap val="-27"/>
        <c:axId val="1638218447"/>
        <c:axId val="1629662111"/>
      </c:barChart>
      <c:catAx>
        <c:axId val="163821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62111"/>
        <c:crosses val="autoZero"/>
        <c:auto val="1"/>
        <c:lblAlgn val="ctr"/>
        <c:lblOffset val="100"/>
        <c:noMultiLvlLbl val="0"/>
      </c:catAx>
      <c:valAx>
        <c:axId val="1629662111"/>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18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Sheet1!$AF$4</c:f>
              <c:strCache>
                <c:ptCount val="1"/>
                <c:pt idx="0">
                  <c:v>Total</c:v>
                </c:pt>
              </c:strCache>
            </c:strRef>
          </c:tx>
          <c:spPr>
            <a:solidFill>
              <a:schemeClr val="accent1"/>
            </a:solidFill>
            <a:ln>
              <a:noFill/>
            </a:ln>
            <a:effectLst/>
          </c:spPr>
          <c:invertIfNegative val="0"/>
          <c:cat>
            <c:strRef>
              <c:f>Sheet1!$AE$5:$AE$15</c:f>
              <c:strCache>
                <c:ptCount val="10"/>
                <c:pt idx="0">
                  <c:v>Avery Index Tab, Clear</c:v>
                </c:pt>
                <c:pt idx="1">
                  <c:v>Binney &amp; Smith Sketch Pad, Blue</c:v>
                </c:pt>
                <c:pt idx="2">
                  <c:v>Boston Canvas, Fluorescent</c:v>
                </c:pt>
                <c:pt idx="3">
                  <c:v>Boston Pencil Sharpener, Water Color</c:v>
                </c:pt>
                <c:pt idx="4">
                  <c:v>Eldon File Cart, Single Width</c:v>
                </c:pt>
                <c:pt idx="5">
                  <c:v>Ibico Index Tab, Clear</c:v>
                </c:pt>
                <c:pt idx="6">
                  <c:v>Rogers File Cart, Single Width</c:v>
                </c:pt>
                <c:pt idx="7">
                  <c:v>Sanford Markers, Water Color</c:v>
                </c:pt>
                <c:pt idx="8">
                  <c:v>Stanley Pencil Sharpener, Water Color</c:v>
                </c:pt>
                <c:pt idx="9">
                  <c:v>Tenex File Cart, Single Width</c:v>
                </c:pt>
              </c:strCache>
            </c:strRef>
          </c:cat>
          <c:val>
            <c:numRef>
              <c:f>Sheet1!$AF$5:$AF$15</c:f>
              <c:numCache>
                <c:formatCode>General</c:formatCode>
                <c:ptCount val="10"/>
                <c:pt idx="0">
                  <c:v>81</c:v>
                </c:pt>
                <c:pt idx="1">
                  <c:v>90</c:v>
                </c:pt>
                <c:pt idx="2">
                  <c:v>73</c:v>
                </c:pt>
                <c:pt idx="3">
                  <c:v>80</c:v>
                </c:pt>
                <c:pt idx="4">
                  <c:v>104</c:v>
                </c:pt>
                <c:pt idx="5">
                  <c:v>72</c:v>
                </c:pt>
                <c:pt idx="6">
                  <c:v>108</c:v>
                </c:pt>
                <c:pt idx="7">
                  <c:v>75</c:v>
                </c:pt>
                <c:pt idx="8">
                  <c:v>89</c:v>
                </c:pt>
                <c:pt idx="9">
                  <c:v>78</c:v>
                </c:pt>
              </c:numCache>
            </c:numRef>
          </c:val>
          <c:extLst>
            <c:ext xmlns:c16="http://schemas.microsoft.com/office/drawing/2014/chart" uri="{C3380CC4-5D6E-409C-BE32-E72D297353CC}">
              <c16:uniqueId val="{00000000-8EDC-4307-A726-4642D5F8C528}"/>
            </c:ext>
          </c:extLst>
        </c:ser>
        <c:dLbls>
          <c:showLegendKey val="0"/>
          <c:showVal val="0"/>
          <c:showCatName val="0"/>
          <c:showSerName val="0"/>
          <c:showPercent val="0"/>
          <c:showBubbleSize val="0"/>
        </c:dLbls>
        <c:gapWidth val="182"/>
        <c:axId val="1629578319"/>
        <c:axId val="1629678335"/>
      </c:barChart>
      <c:catAx>
        <c:axId val="162957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9678335"/>
        <c:crosses val="autoZero"/>
        <c:auto val="1"/>
        <c:lblAlgn val="ctr"/>
        <c:lblOffset val="100"/>
        <c:noMultiLvlLbl val="0"/>
      </c:catAx>
      <c:valAx>
        <c:axId val="162967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7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Sheet1!$AJ$4</c:f>
              <c:strCache>
                <c:ptCount val="1"/>
                <c:pt idx="0">
                  <c:v>Total</c:v>
                </c:pt>
              </c:strCache>
            </c:strRef>
          </c:tx>
          <c:spPr>
            <a:solidFill>
              <a:schemeClr val="accent1"/>
            </a:solidFill>
            <a:ln>
              <a:noFill/>
            </a:ln>
            <a:effectLst/>
          </c:spPr>
          <c:invertIfNegative val="0"/>
          <c:cat>
            <c:strRef>
              <c:f>Sheet1!$AI$5:$AI$15</c:f>
              <c:strCache>
                <c:ptCount val="10"/>
                <c:pt idx="0">
                  <c:v>Cuisinart Microwave, Black</c:v>
                </c:pt>
                <c:pt idx="1">
                  <c:v>Cuisinart Refrigerator, White</c:v>
                </c:pt>
                <c:pt idx="2">
                  <c:v>Harbour Creations Bag Chairs, Set of Two</c:v>
                </c:pt>
                <c:pt idx="3">
                  <c:v>Jiffy Manila Envelope, Recycled</c:v>
                </c:pt>
                <c:pt idx="4">
                  <c:v>Lesro Training Table, Adjustable Height</c:v>
                </c:pt>
                <c:pt idx="5">
                  <c:v>Office Star Chairmat, Set of Two</c:v>
                </c:pt>
                <c:pt idx="6">
                  <c:v>Panasonic Card Printer, Wireless</c:v>
                </c:pt>
                <c:pt idx="7">
                  <c:v>Sauder Stackable Bookrack, Mobile</c:v>
                </c:pt>
                <c:pt idx="8">
                  <c:v>Stiletto Shears, Steel</c:v>
                </c:pt>
                <c:pt idx="9">
                  <c:v>Xerox Message Books, Multicolor</c:v>
                </c:pt>
              </c:strCache>
            </c:strRef>
          </c:cat>
          <c:val>
            <c:numRef>
              <c:f>Sheet1!$AJ$5:$AJ$15</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2A3B-4D4E-98DC-C30D94B21DC1}"/>
            </c:ext>
          </c:extLst>
        </c:ser>
        <c:dLbls>
          <c:showLegendKey val="0"/>
          <c:showVal val="0"/>
          <c:showCatName val="0"/>
          <c:showSerName val="0"/>
          <c:showPercent val="0"/>
          <c:showBubbleSize val="0"/>
        </c:dLbls>
        <c:gapWidth val="182"/>
        <c:axId val="1296427231"/>
        <c:axId val="1767790239"/>
      </c:barChart>
      <c:catAx>
        <c:axId val="129642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67790239"/>
        <c:crosses val="autoZero"/>
        <c:auto val="1"/>
        <c:lblAlgn val="ctr"/>
        <c:lblOffset val="100"/>
        <c:noMultiLvlLbl val="0"/>
      </c:catAx>
      <c:valAx>
        <c:axId val="176779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427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[Repo.xlsx]Sheet1!PivotTable8</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Profit</a:t>
            </a:r>
            <a:r>
              <a:rPr lang="en-US" baseline="0"/>
              <a:t> and Discount By Sub-Category</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ln w="38100" cap="rnd">
            <a:solidFill>
              <a:schemeClr val="accent1"/>
            </a:solidFill>
            <a:round/>
          </a:ln>
          <a:effectLst/>
        </c:spPr>
        <c:marker>
          <c:symbol val="circle"/>
          <c:size val="8"/>
          <c:spPr>
            <a:solidFill>
              <a:schemeClr val="accent1"/>
            </a:solidFill>
            <a:ln>
              <a:noFill/>
            </a:ln>
            <a:effectLst/>
          </c:spPr>
        </c:marker>
      </c:pivotFmt>
      <c:pivotFmt>
        <c:idx val="5"/>
        <c:spPr>
          <a:ln w="38100" cap="rnd">
            <a:solidFill>
              <a:schemeClr val="accent1"/>
            </a:solidFill>
            <a:round/>
          </a:ln>
          <a:effectLst/>
        </c:spPr>
        <c:marker>
          <c:symbol val="circle"/>
          <c:size val="8"/>
          <c:spPr>
            <a:solidFill>
              <a:schemeClr val="accent2"/>
            </a:solidFill>
            <a:ln>
              <a:noFill/>
            </a:ln>
            <a:effectLst/>
          </c:spPr>
        </c:marker>
      </c:pivotFmt>
    </c:pivotFmts>
    <c:plotArea>
      <c:layout/>
      <c:lineChart>
        <c:grouping val="standard"/>
        <c:varyColors val="0"/>
        <c:ser>
          <c:idx val="0"/>
          <c:order val="0"/>
          <c:tx>
            <c:strRef>
              <c:f>Sheet1!$AN$4</c:f>
              <c:strCache>
                <c:ptCount val="1"/>
                <c:pt idx="0">
                  <c:v>Sum of Profit</c:v>
                </c:pt>
              </c:strCache>
            </c:strRef>
          </c:tx>
          <c:spPr>
            <a:ln w="38100" cap="rnd">
              <a:solidFill>
                <a:schemeClr val="accent1"/>
              </a:solidFill>
              <a:round/>
            </a:ln>
            <a:effectLst/>
          </c:spPr>
          <c:marker>
            <c:symbol val="circle"/>
            <c:size val="8"/>
            <c:spPr>
              <a:solidFill>
                <a:schemeClr val="accent1"/>
              </a:solidFill>
              <a:ln>
                <a:noFill/>
              </a:ln>
              <a:effectLst/>
            </c:spPr>
          </c:marker>
          <c:cat>
            <c:strRef>
              <c:f>Sheet1!$AM$5:$AM$22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Sheet1!$AN$5:$AN$22</c:f>
              <c:numCache>
                <c:formatCode>General</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smooth val="1"/>
          <c:extLst>
            <c:ext xmlns:c16="http://schemas.microsoft.com/office/drawing/2014/chart" uri="{C3380CC4-5D6E-409C-BE32-E72D297353CC}">
              <c16:uniqueId val="{00000000-63F9-4636-B598-45E6BB59684E}"/>
            </c:ext>
          </c:extLst>
        </c:ser>
        <c:dLbls>
          <c:showLegendKey val="0"/>
          <c:showVal val="0"/>
          <c:showCatName val="0"/>
          <c:showSerName val="0"/>
          <c:showPercent val="0"/>
          <c:showBubbleSize val="0"/>
        </c:dLbls>
        <c:marker val="1"/>
        <c:smooth val="0"/>
        <c:axId val="947749215"/>
        <c:axId val="2110692655"/>
      </c:lineChart>
      <c:lineChart>
        <c:grouping val="standard"/>
        <c:varyColors val="0"/>
        <c:ser>
          <c:idx val="1"/>
          <c:order val="1"/>
          <c:tx>
            <c:strRef>
              <c:f>Sheet1!$AO$4</c:f>
              <c:strCache>
                <c:ptCount val="1"/>
                <c:pt idx="0">
                  <c:v>Sum of Discount Value</c:v>
                </c:pt>
              </c:strCache>
            </c:strRef>
          </c:tx>
          <c:spPr>
            <a:ln w="38100" cap="rnd">
              <a:solidFill>
                <a:schemeClr val="accent2"/>
              </a:solidFill>
              <a:round/>
            </a:ln>
            <a:effectLst/>
          </c:spPr>
          <c:marker>
            <c:symbol val="circle"/>
            <c:size val="8"/>
            <c:spPr>
              <a:solidFill>
                <a:schemeClr val="accent2"/>
              </a:solidFill>
              <a:ln>
                <a:noFill/>
              </a:ln>
              <a:effectLst/>
            </c:spPr>
          </c:marker>
          <c:cat>
            <c:strRef>
              <c:f>Sheet1!$AM$5:$AM$22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Sheet1!$AO$5:$AO$22</c:f>
              <c:numCache>
                <c:formatCode>General</c:formatCode>
                <c:ptCount val="17"/>
                <c:pt idx="0">
                  <c:v>5137.1000000000004</c:v>
                </c:pt>
                <c:pt idx="1">
                  <c:v>16769.199999999997</c:v>
                </c:pt>
                <c:pt idx="2">
                  <c:v>5462.6</c:v>
                </c:pt>
                <c:pt idx="3">
                  <c:v>3664</c:v>
                </c:pt>
                <c:pt idx="4">
                  <c:v>27738.3</c:v>
                </c:pt>
                <c:pt idx="5">
                  <c:v>26170.799999999996</c:v>
                </c:pt>
                <c:pt idx="6">
                  <c:v>21738.9</c:v>
                </c:pt>
                <c:pt idx="7">
                  <c:v>1211.4000000000001</c:v>
                </c:pt>
                <c:pt idx="8">
                  <c:v>892.7</c:v>
                </c:pt>
                <c:pt idx="9">
                  <c:v>4020.5999999999985</c:v>
                </c:pt>
                <c:pt idx="10">
                  <c:v>463.3</c:v>
                </c:pt>
                <c:pt idx="11">
                  <c:v>21712.050000000003</c:v>
                </c:pt>
                <c:pt idx="12">
                  <c:v>1229.7</c:v>
                </c:pt>
                <c:pt idx="13">
                  <c:v>35209.75</c:v>
                </c:pt>
                <c:pt idx="14">
                  <c:v>38121.900000000009</c:v>
                </c:pt>
                <c:pt idx="15">
                  <c:v>1657</c:v>
                </c:pt>
                <c:pt idx="16">
                  <c:v>28545.599999999999</c:v>
                </c:pt>
              </c:numCache>
            </c:numRef>
          </c:val>
          <c:smooth val="1"/>
          <c:extLst>
            <c:ext xmlns:c16="http://schemas.microsoft.com/office/drawing/2014/chart" uri="{C3380CC4-5D6E-409C-BE32-E72D297353CC}">
              <c16:uniqueId val="{00000001-63F9-4636-B598-45E6BB59684E}"/>
            </c:ext>
          </c:extLst>
        </c:ser>
        <c:dLbls>
          <c:showLegendKey val="0"/>
          <c:showVal val="0"/>
          <c:showCatName val="0"/>
          <c:showSerName val="0"/>
          <c:showPercent val="0"/>
          <c:showBubbleSize val="0"/>
        </c:dLbls>
        <c:marker val="1"/>
        <c:smooth val="0"/>
        <c:axId val="947750015"/>
        <c:axId val="2110679759"/>
      </c:lineChart>
      <c:valAx>
        <c:axId val="2110692655"/>
        <c:scaling>
          <c:orientation val="minMax"/>
        </c:scaling>
        <c:delete val="0"/>
        <c:axPos val="r"/>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49215"/>
        <c:crosses val="max"/>
        <c:crossBetween val="between"/>
      </c:valAx>
      <c:catAx>
        <c:axId val="947749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none" spc="0" normalizeH="0" baseline="0">
                <a:solidFill>
                  <a:schemeClr val="tx1">
                    <a:lumMod val="65000"/>
                    <a:lumOff val="35000"/>
                  </a:schemeClr>
                </a:solidFill>
                <a:latin typeface="+mn-lt"/>
                <a:ea typeface="+mn-ea"/>
                <a:cs typeface="+mn-cs"/>
              </a:defRPr>
            </a:pPr>
            <a:endParaRPr lang="en-US"/>
          </a:p>
        </c:txPr>
        <c:crossAx val="2110692655"/>
        <c:crosses val="autoZero"/>
        <c:auto val="1"/>
        <c:lblAlgn val="ctr"/>
        <c:lblOffset val="100"/>
        <c:noMultiLvlLbl val="0"/>
      </c:catAx>
      <c:valAx>
        <c:axId val="211067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50015"/>
        <c:crosses val="autoZero"/>
        <c:crossBetween val="between"/>
      </c:valAx>
      <c:catAx>
        <c:axId val="947750015"/>
        <c:scaling>
          <c:orientation val="minMax"/>
        </c:scaling>
        <c:delete val="1"/>
        <c:axPos val="b"/>
        <c:numFmt formatCode="General" sourceLinked="1"/>
        <c:majorTickMark val="out"/>
        <c:minorTickMark val="none"/>
        <c:tickLblPos val="nextTo"/>
        <c:crossAx val="21106797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Sheet1!$AS$4</c:f>
              <c:strCache>
                <c:ptCount val="1"/>
                <c:pt idx="0">
                  <c:v>Sum of Profit</c:v>
                </c:pt>
              </c:strCache>
            </c:strRef>
          </c:tx>
          <c:spPr>
            <a:solidFill>
              <a:schemeClr val="accent1"/>
            </a:solidFill>
            <a:ln>
              <a:noFill/>
            </a:ln>
            <a:effectLst/>
          </c:spPr>
          <c:invertIfNegative val="0"/>
          <c:cat>
            <c:strRef>
              <c:f>Sheet1!$AR$5:$AR$8</c:f>
              <c:strCache>
                <c:ptCount val="3"/>
                <c:pt idx="0">
                  <c:v>Consumer</c:v>
                </c:pt>
                <c:pt idx="1">
                  <c:v>Corporate</c:v>
                </c:pt>
                <c:pt idx="2">
                  <c:v>Home Office</c:v>
                </c:pt>
              </c:strCache>
            </c:strRef>
          </c:cat>
          <c:val>
            <c:numRef>
              <c:f>Sheet1!$AS$5:$AS$8</c:f>
              <c:numCache>
                <c:formatCode>General</c:formatCode>
                <c:ptCount val="3"/>
                <c:pt idx="0">
                  <c:v>147447</c:v>
                </c:pt>
                <c:pt idx="1">
                  <c:v>92634</c:v>
                </c:pt>
                <c:pt idx="2">
                  <c:v>43159</c:v>
                </c:pt>
              </c:numCache>
            </c:numRef>
          </c:val>
          <c:extLst>
            <c:ext xmlns:c16="http://schemas.microsoft.com/office/drawing/2014/chart" uri="{C3380CC4-5D6E-409C-BE32-E72D297353CC}">
              <c16:uniqueId val="{00000000-E148-48DB-AF34-FFC321A9348D}"/>
            </c:ext>
          </c:extLst>
        </c:ser>
        <c:ser>
          <c:idx val="1"/>
          <c:order val="1"/>
          <c:tx>
            <c:strRef>
              <c:f>Sheet1!$AT$4</c:f>
              <c:strCache>
                <c:ptCount val="1"/>
                <c:pt idx="0">
                  <c:v>Count of Order ID</c:v>
                </c:pt>
              </c:strCache>
            </c:strRef>
          </c:tx>
          <c:spPr>
            <a:solidFill>
              <a:schemeClr val="accent2"/>
            </a:solidFill>
            <a:ln>
              <a:noFill/>
            </a:ln>
            <a:effectLst/>
          </c:spPr>
          <c:invertIfNegative val="0"/>
          <c:cat>
            <c:strRef>
              <c:f>Sheet1!$AR$5:$AR$8</c:f>
              <c:strCache>
                <c:ptCount val="3"/>
                <c:pt idx="0">
                  <c:v>Consumer</c:v>
                </c:pt>
                <c:pt idx="1">
                  <c:v>Corporate</c:v>
                </c:pt>
                <c:pt idx="2">
                  <c:v>Home Office</c:v>
                </c:pt>
              </c:strCache>
            </c:strRef>
          </c:cat>
          <c:val>
            <c:numRef>
              <c:f>Sheet1!$AT$5:$AT$8</c:f>
              <c:numCache>
                <c:formatCode>General</c:formatCode>
                <c:ptCount val="3"/>
                <c:pt idx="0">
                  <c:v>2132</c:v>
                </c:pt>
                <c:pt idx="1">
                  <c:v>1268</c:v>
                </c:pt>
                <c:pt idx="2">
                  <c:v>717</c:v>
                </c:pt>
              </c:numCache>
            </c:numRef>
          </c:val>
          <c:extLst>
            <c:ext xmlns:c16="http://schemas.microsoft.com/office/drawing/2014/chart" uri="{C3380CC4-5D6E-409C-BE32-E72D297353CC}">
              <c16:uniqueId val="{00000001-E148-48DB-AF34-FFC321A9348D}"/>
            </c:ext>
          </c:extLst>
        </c:ser>
        <c:dLbls>
          <c:showLegendKey val="0"/>
          <c:showVal val="0"/>
          <c:showCatName val="0"/>
          <c:showSerName val="0"/>
          <c:showPercent val="0"/>
          <c:showBubbleSize val="0"/>
        </c:dLbls>
        <c:gapWidth val="219"/>
        <c:overlap val="-27"/>
        <c:axId val="2100004879"/>
        <c:axId val="1767800639"/>
      </c:barChart>
      <c:catAx>
        <c:axId val="210000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67800639"/>
        <c:crosses val="autoZero"/>
        <c:auto val="1"/>
        <c:lblAlgn val="ctr"/>
        <c:lblOffset val="100"/>
        <c:noMultiLvlLbl val="0"/>
      </c:catAx>
      <c:valAx>
        <c:axId val="1767800639"/>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048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Sheet1!$AX$4</c:f>
              <c:strCache>
                <c:ptCount val="1"/>
                <c:pt idx="0">
                  <c:v>Total</c:v>
                </c:pt>
              </c:strCache>
            </c:strRef>
          </c:tx>
          <c:spPr>
            <a:solidFill>
              <a:schemeClr val="accent1"/>
            </a:solidFill>
            <a:ln>
              <a:noFill/>
            </a:ln>
            <a:effectLst/>
          </c:spPr>
          <c:invertIfNegative val="0"/>
          <c:cat>
            <c:strRef>
              <c:f>Sheet1!$AW$5:$AW$15</c:f>
              <c:strCache>
                <c:ptCount val="10"/>
                <c:pt idx="0">
                  <c:v>Aaron Bootman</c:v>
                </c:pt>
                <c:pt idx="1">
                  <c:v>Georgina Garner</c:v>
                </c:pt>
                <c:pt idx="2">
                  <c:v>Hayden Perkins</c:v>
                </c:pt>
                <c:pt idx="3">
                  <c:v>Jason Roger</c:v>
                </c:pt>
                <c:pt idx="4">
                  <c:v>Jessica Paramor</c:v>
                </c:pt>
                <c:pt idx="5">
                  <c:v>Jose Gambino</c:v>
                </c:pt>
                <c:pt idx="6">
                  <c:v>Kayla Tearle</c:v>
                </c:pt>
                <c:pt idx="7">
                  <c:v>Lilly Le Grand</c:v>
                </c:pt>
                <c:pt idx="8">
                  <c:v>Lori Miller</c:v>
                </c:pt>
                <c:pt idx="9">
                  <c:v>Mark Washington</c:v>
                </c:pt>
              </c:strCache>
            </c:strRef>
          </c:cat>
          <c:val>
            <c:numRef>
              <c:f>Sheet1!$AX$5:$AX$15</c:f>
              <c:numCache>
                <c:formatCode>General</c:formatCode>
                <c:ptCount val="10"/>
                <c:pt idx="0">
                  <c:v>11</c:v>
                </c:pt>
                <c:pt idx="1">
                  <c:v>11</c:v>
                </c:pt>
                <c:pt idx="2">
                  <c:v>11</c:v>
                </c:pt>
                <c:pt idx="3">
                  <c:v>11</c:v>
                </c:pt>
                <c:pt idx="4">
                  <c:v>11</c:v>
                </c:pt>
                <c:pt idx="5">
                  <c:v>13</c:v>
                </c:pt>
                <c:pt idx="6">
                  <c:v>12</c:v>
                </c:pt>
                <c:pt idx="7">
                  <c:v>11</c:v>
                </c:pt>
                <c:pt idx="8">
                  <c:v>11</c:v>
                </c:pt>
                <c:pt idx="9">
                  <c:v>12</c:v>
                </c:pt>
              </c:numCache>
            </c:numRef>
          </c:val>
          <c:extLst>
            <c:ext xmlns:c16="http://schemas.microsoft.com/office/drawing/2014/chart" uri="{C3380CC4-5D6E-409C-BE32-E72D297353CC}">
              <c16:uniqueId val="{00000000-237B-43BB-AAD3-8BB3C5AE1A3E}"/>
            </c:ext>
          </c:extLst>
        </c:ser>
        <c:dLbls>
          <c:showLegendKey val="0"/>
          <c:showVal val="0"/>
          <c:showCatName val="0"/>
          <c:showSerName val="0"/>
          <c:showPercent val="0"/>
          <c:showBubbleSize val="0"/>
        </c:dLbls>
        <c:gapWidth val="84"/>
        <c:axId val="2099988879"/>
        <c:axId val="1629654623"/>
      </c:barChart>
      <c:catAx>
        <c:axId val="209998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29654623"/>
        <c:crosses val="autoZero"/>
        <c:auto val="1"/>
        <c:lblAlgn val="ctr"/>
        <c:lblOffset val="100"/>
        <c:noMultiLvlLbl val="0"/>
      </c:catAx>
      <c:valAx>
        <c:axId val="162965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98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[Repo.xlsx]Sheet1!PivotTable11</c:name>
    <c:fmtId val="4"/>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Total Sales</a:t>
            </a:r>
            <a:r>
              <a:rPr lang="en-US" baseline="0"/>
              <a:t> By Ship Mode </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889512248468946"/>
              <c:y val="-4.669072615923009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889512248468946"/>
              <c:y val="-4.669072615923009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6222834645669302"/>
              <c:y val="-8.123302122548538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Sheet1!$BB$4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F3-4829-9443-0B77B495D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F3-4829-9443-0B77B495D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F3-4829-9443-0B77B495D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F3-4829-9443-0B77B495DBE4}"/>
              </c:ext>
            </c:extLst>
          </c:dPt>
          <c:dLbls>
            <c:dLbl>
              <c:idx val="0"/>
              <c:layout>
                <c:manualLayout>
                  <c:x val="-0.26222834645669302"/>
                  <c:y val="-8.12330212254853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F3-4829-9443-0B77B495DBE4}"/>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Sheet1!$BA$5:$BA$9</c:f>
              <c:strCache>
                <c:ptCount val="4"/>
                <c:pt idx="0">
                  <c:v>Economy</c:v>
                </c:pt>
                <c:pt idx="1">
                  <c:v>Economy Plus</c:v>
                </c:pt>
                <c:pt idx="2">
                  <c:v>Immediate</c:v>
                </c:pt>
                <c:pt idx="3">
                  <c:v>Priority</c:v>
                </c:pt>
              </c:strCache>
            </c:strRef>
          </c:cat>
          <c:val>
            <c:numRef>
              <c:f>Sheet1!$BB$5:$BB$9</c:f>
              <c:numCache>
                <c:formatCode>General</c:formatCode>
                <c:ptCount val="4"/>
                <c:pt idx="0">
                  <c:v>2445</c:v>
                </c:pt>
                <c:pt idx="1">
                  <c:v>838</c:v>
                </c:pt>
                <c:pt idx="2">
                  <c:v>217</c:v>
                </c:pt>
                <c:pt idx="3">
                  <c:v>617</c:v>
                </c:pt>
              </c:numCache>
            </c:numRef>
          </c:val>
          <c:extLst>
            <c:ext xmlns:c16="http://schemas.microsoft.com/office/drawing/2014/chart" uri="{C3380CC4-5D6E-409C-BE32-E72D297353CC}">
              <c16:uniqueId val="{00000008-A5F3-4829-9443-0B77B495DBE4}"/>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Dashboard 3'!A1"/><Relationship Id="rId5" Type="http://schemas.openxmlformats.org/officeDocument/2006/relationships/hyperlink" Target="#'Dashboard 2'!A1"/><Relationship Id="rId4" Type="http://schemas.openxmlformats.org/officeDocument/2006/relationships/hyperlink" Target="#Dashboard1!A1"/></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hyperlink" Target="#'Dashboard 3'!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Dashboard 2'!A1"/><Relationship Id="rId5" Type="http://schemas.openxmlformats.org/officeDocument/2006/relationships/hyperlink" Target="#Dashboard1!A1"/><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hyperlink" Target="#'Dashboard 3'!A1"/><Relationship Id="rId5" Type="http://schemas.openxmlformats.org/officeDocument/2006/relationships/hyperlink" Target="#'Dashboard 2'!A1"/><Relationship Id="rId4" Type="http://schemas.openxmlformats.org/officeDocument/2006/relationships/hyperlink" Target="#Dashboard1!A1"/></Relationships>
</file>

<file path=xl/drawings/drawing1.xml><?xml version="1.0" encoding="utf-8"?>
<xdr:wsDr xmlns:xdr="http://schemas.openxmlformats.org/drawingml/2006/spreadsheetDrawing" xmlns:a="http://schemas.openxmlformats.org/drawingml/2006/main">
  <xdr:twoCellAnchor>
    <xdr:from>
      <xdr:col>9</xdr:col>
      <xdr:colOff>95250</xdr:colOff>
      <xdr:row>11</xdr:row>
      <xdr:rowOff>42862</xdr:rowOff>
    </xdr:from>
    <xdr:to>
      <xdr:col>14</xdr:col>
      <xdr:colOff>257175</xdr:colOff>
      <xdr:row>25</xdr:row>
      <xdr:rowOff>119062</xdr:rowOff>
    </xdr:to>
    <xdr:graphicFrame macro="">
      <xdr:nvGraphicFramePr>
        <xdr:cNvPr id="3" name="Chart 2">
          <a:extLst>
            <a:ext uri="{FF2B5EF4-FFF2-40B4-BE49-F238E27FC236}">
              <a16:creationId xmlns:a16="http://schemas.microsoft.com/office/drawing/2014/main" id="{189003D7-858E-4E91-9AEA-6504E9327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819150</xdr:colOff>
      <xdr:row>12</xdr:row>
      <xdr:rowOff>23812</xdr:rowOff>
    </xdr:from>
    <xdr:to>
      <xdr:col>18</xdr:col>
      <xdr:colOff>1076325</xdr:colOff>
      <xdr:row>26</xdr:row>
      <xdr:rowOff>100012</xdr:rowOff>
    </xdr:to>
    <xdr:graphicFrame macro="">
      <xdr:nvGraphicFramePr>
        <xdr:cNvPr id="6" name="Chart 5">
          <a:extLst>
            <a:ext uri="{FF2B5EF4-FFF2-40B4-BE49-F238E27FC236}">
              <a16:creationId xmlns:a16="http://schemas.microsoft.com/office/drawing/2014/main" id="{5A4CB6D7-7866-458B-AEBF-3CBB9C547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809625</xdr:colOff>
      <xdr:row>17</xdr:row>
      <xdr:rowOff>176212</xdr:rowOff>
    </xdr:from>
    <xdr:to>
      <xdr:col>23</xdr:col>
      <xdr:colOff>762000</xdr:colOff>
      <xdr:row>32</xdr:row>
      <xdr:rowOff>61912</xdr:rowOff>
    </xdr:to>
    <xdr:graphicFrame macro="">
      <xdr:nvGraphicFramePr>
        <xdr:cNvPr id="7" name="Chart 6">
          <a:extLst>
            <a:ext uri="{FF2B5EF4-FFF2-40B4-BE49-F238E27FC236}">
              <a16:creationId xmlns:a16="http://schemas.microsoft.com/office/drawing/2014/main" id="{0556DB05-B8B8-4686-9EB8-9C46AD163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561975</xdr:colOff>
      <xdr:row>12</xdr:row>
      <xdr:rowOff>42862</xdr:rowOff>
    </xdr:from>
    <xdr:to>
      <xdr:col>29</xdr:col>
      <xdr:colOff>809625</xdr:colOff>
      <xdr:row>26</xdr:row>
      <xdr:rowOff>119062</xdr:rowOff>
    </xdr:to>
    <xdr:graphicFrame macro="">
      <xdr:nvGraphicFramePr>
        <xdr:cNvPr id="8" name="Chart 7">
          <a:extLst>
            <a:ext uri="{FF2B5EF4-FFF2-40B4-BE49-F238E27FC236}">
              <a16:creationId xmlns:a16="http://schemas.microsoft.com/office/drawing/2014/main" id="{E832F782-C8C6-46AA-B846-78BF22999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1157287</xdr:colOff>
      <xdr:row>16</xdr:row>
      <xdr:rowOff>61912</xdr:rowOff>
    </xdr:from>
    <xdr:to>
      <xdr:col>33</xdr:col>
      <xdr:colOff>485775</xdr:colOff>
      <xdr:row>30</xdr:row>
      <xdr:rowOff>138112</xdr:rowOff>
    </xdr:to>
    <xdr:graphicFrame macro="">
      <xdr:nvGraphicFramePr>
        <xdr:cNvPr id="9" name="Chart 8">
          <a:extLst>
            <a:ext uri="{FF2B5EF4-FFF2-40B4-BE49-F238E27FC236}">
              <a16:creationId xmlns:a16="http://schemas.microsoft.com/office/drawing/2014/main" id="{D404C449-4BE0-44E2-B2DF-C8F845577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919162</xdr:colOff>
      <xdr:row>16</xdr:row>
      <xdr:rowOff>128587</xdr:rowOff>
    </xdr:from>
    <xdr:to>
      <xdr:col>36</xdr:col>
      <xdr:colOff>547687</xdr:colOff>
      <xdr:row>31</xdr:row>
      <xdr:rowOff>14287</xdr:rowOff>
    </xdr:to>
    <xdr:graphicFrame macro="">
      <xdr:nvGraphicFramePr>
        <xdr:cNvPr id="11" name="Chart 10">
          <a:extLst>
            <a:ext uri="{FF2B5EF4-FFF2-40B4-BE49-F238E27FC236}">
              <a16:creationId xmlns:a16="http://schemas.microsoft.com/office/drawing/2014/main" id="{D255AFB4-83DA-44A0-A283-E6A077BF6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681037</xdr:colOff>
      <xdr:row>24</xdr:row>
      <xdr:rowOff>119062</xdr:rowOff>
    </xdr:from>
    <xdr:to>
      <xdr:col>41</xdr:col>
      <xdr:colOff>585787</xdr:colOff>
      <xdr:row>39</xdr:row>
      <xdr:rowOff>4762</xdr:rowOff>
    </xdr:to>
    <xdr:graphicFrame macro="">
      <xdr:nvGraphicFramePr>
        <xdr:cNvPr id="13" name="Chart 12">
          <a:extLst>
            <a:ext uri="{FF2B5EF4-FFF2-40B4-BE49-F238E27FC236}">
              <a16:creationId xmlns:a16="http://schemas.microsoft.com/office/drawing/2014/main" id="{63F40C31-CDD3-48ED-B606-F7A3E1492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71437</xdr:colOff>
      <xdr:row>10</xdr:row>
      <xdr:rowOff>147637</xdr:rowOff>
    </xdr:from>
    <xdr:to>
      <xdr:col>47</xdr:col>
      <xdr:colOff>1233487</xdr:colOff>
      <xdr:row>25</xdr:row>
      <xdr:rowOff>33337</xdr:rowOff>
    </xdr:to>
    <xdr:graphicFrame macro="">
      <xdr:nvGraphicFramePr>
        <xdr:cNvPr id="14" name="Chart 13">
          <a:extLst>
            <a:ext uri="{FF2B5EF4-FFF2-40B4-BE49-F238E27FC236}">
              <a16:creationId xmlns:a16="http://schemas.microsoft.com/office/drawing/2014/main" id="{FDE80D0E-D483-4A57-9C95-769BAFD31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385762</xdr:colOff>
      <xdr:row>17</xdr:row>
      <xdr:rowOff>4762</xdr:rowOff>
    </xdr:from>
    <xdr:to>
      <xdr:col>50</xdr:col>
      <xdr:colOff>1204912</xdr:colOff>
      <xdr:row>31</xdr:row>
      <xdr:rowOff>80962</xdr:rowOff>
    </xdr:to>
    <xdr:graphicFrame macro="">
      <xdr:nvGraphicFramePr>
        <xdr:cNvPr id="15" name="Chart 14">
          <a:extLst>
            <a:ext uri="{FF2B5EF4-FFF2-40B4-BE49-F238E27FC236}">
              <a16:creationId xmlns:a16="http://schemas.microsoft.com/office/drawing/2014/main" id="{6877F1D6-B5F5-4A6B-A474-E401C7380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50</xdr:col>
      <xdr:colOff>261937</xdr:colOff>
      <xdr:row>12</xdr:row>
      <xdr:rowOff>109537</xdr:rowOff>
    </xdr:from>
    <xdr:to>
      <xdr:col>53</xdr:col>
      <xdr:colOff>1014412</xdr:colOff>
      <xdr:row>26</xdr:row>
      <xdr:rowOff>185737</xdr:rowOff>
    </xdr:to>
    <xdr:graphicFrame macro="">
      <xdr:nvGraphicFramePr>
        <xdr:cNvPr id="16" name="Chart 15">
          <a:extLst>
            <a:ext uri="{FF2B5EF4-FFF2-40B4-BE49-F238E27FC236}">
              <a16:creationId xmlns:a16="http://schemas.microsoft.com/office/drawing/2014/main" id="{D6CF76E7-AE53-4837-8B7D-E70A4EE1B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228599</xdr:colOff>
      <xdr:row>5</xdr:row>
      <xdr:rowOff>66674</xdr:rowOff>
    </xdr:from>
    <xdr:to>
      <xdr:col>24</xdr:col>
      <xdr:colOff>419100</xdr:colOff>
      <xdr:row>34</xdr:row>
      <xdr:rowOff>19049</xdr:rowOff>
    </xdr:to>
    <xdr:graphicFrame macro="">
      <xdr:nvGraphicFramePr>
        <xdr:cNvPr id="2" name="Chart 1">
          <a:extLst>
            <a:ext uri="{FF2B5EF4-FFF2-40B4-BE49-F238E27FC236}">
              <a16:creationId xmlns:a16="http://schemas.microsoft.com/office/drawing/2014/main" id="{36E31886-1274-47AE-AEE7-AB73213E0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38099</xdr:colOff>
      <xdr:row>4</xdr:row>
      <xdr:rowOff>180975</xdr:rowOff>
    </xdr:from>
    <xdr:to>
      <xdr:col>15</xdr:col>
      <xdr:colOff>142874</xdr:colOff>
      <xdr:row>19</xdr:row>
      <xdr:rowOff>66675</xdr:rowOff>
    </xdr:to>
    <xdr:graphicFrame macro="">
      <xdr:nvGraphicFramePr>
        <xdr:cNvPr id="3" name="Chart 2">
          <a:extLst>
            <a:ext uri="{FF2B5EF4-FFF2-40B4-BE49-F238E27FC236}">
              <a16:creationId xmlns:a16="http://schemas.microsoft.com/office/drawing/2014/main" id="{41DB5BCF-B1D2-4749-BBD0-2A3B878A4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19</xdr:row>
      <xdr:rowOff>66675</xdr:rowOff>
    </xdr:from>
    <xdr:to>
      <xdr:col>15</xdr:col>
      <xdr:colOff>152400</xdr:colOff>
      <xdr:row>33</xdr:row>
      <xdr:rowOff>142875</xdr:rowOff>
    </xdr:to>
    <xdr:graphicFrame macro="">
      <xdr:nvGraphicFramePr>
        <xdr:cNvPr id="4" name="Chart 3">
          <a:extLst>
            <a:ext uri="{FF2B5EF4-FFF2-40B4-BE49-F238E27FC236}">
              <a16:creationId xmlns:a16="http://schemas.microsoft.com/office/drawing/2014/main" id="{C33E80F1-BB5A-4977-9CF2-02D922428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133350</xdr:colOff>
      <xdr:row>11</xdr:row>
      <xdr:rowOff>104776</xdr:rowOff>
    </xdr:from>
    <xdr:to>
      <xdr:col>28</xdr:col>
      <xdr:colOff>19050</xdr:colOff>
      <xdr:row>17</xdr:row>
      <xdr:rowOff>85726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3C730D1-5149-47CF-8A5D-70DD5AEFF8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40025" y="220027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133350</xdr:colOff>
      <xdr:row>17</xdr:row>
      <xdr:rowOff>95250</xdr:rowOff>
    </xdr:from>
    <xdr:to>
      <xdr:col>28</xdr:col>
      <xdr:colOff>19050</xdr:colOff>
      <xdr:row>23</xdr:row>
      <xdr:rowOff>66675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4268FD56-8FE5-430D-AEBC-F4E788D3D6F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440025" y="333375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133350</xdr:colOff>
      <xdr:row>23</xdr:row>
      <xdr:rowOff>66675</xdr:rowOff>
    </xdr:from>
    <xdr:to>
      <xdr:col>28</xdr:col>
      <xdr:colOff>19050</xdr:colOff>
      <xdr:row>29</xdr:row>
      <xdr:rowOff>38100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4289B2D-8ABB-4D9F-A3FC-13E9D6BD01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440025" y="444817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133350</xdr:colOff>
      <xdr:row>4</xdr:row>
      <xdr:rowOff>19050</xdr:rowOff>
    </xdr:from>
    <xdr:to>
      <xdr:col>28</xdr:col>
      <xdr:colOff>19050</xdr:colOff>
      <xdr:row>11</xdr:row>
      <xdr:rowOff>114300</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FACE8858-525A-4665-8179-43685E0E948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440025" y="781050"/>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133350</xdr:colOff>
      <xdr:row>29</xdr:row>
      <xdr:rowOff>0</xdr:rowOff>
    </xdr:from>
    <xdr:to>
      <xdr:col>28</xdr:col>
      <xdr:colOff>19050</xdr:colOff>
      <xdr:row>33</xdr:row>
      <xdr:rowOff>190499</xdr:rowOff>
    </xdr:to>
    <mc:AlternateContent xmlns:mc="http://schemas.openxmlformats.org/markup-compatibility/2006" xmlns:a14="http://schemas.microsoft.com/office/drawing/2010/main">
      <mc:Choice Requires="a14">
        <xdr:graphicFrame macro="">
          <xdr:nvGraphicFramePr>
            <xdr:cNvPr id="11" name="Order Date (Year)">
              <a:extLst>
                <a:ext uri="{FF2B5EF4-FFF2-40B4-BE49-F238E27FC236}">
                  <a16:creationId xmlns:a16="http://schemas.microsoft.com/office/drawing/2014/main" id="{7AE51D10-4611-41A5-8E03-0177CD98058D}"/>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5440025" y="5524500"/>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4</xdr:row>
      <xdr:rowOff>57150</xdr:rowOff>
    </xdr:from>
    <xdr:to>
      <xdr:col>0</xdr:col>
      <xdr:colOff>581025</xdr:colOff>
      <xdr:row>9</xdr:row>
      <xdr:rowOff>171450</xdr:rowOff>
    </xdr:to>
    <xdr:sp macro="" textlink="">
      <xdr:nvSpPr>
        <xdr:cNvPr id="12" name="Rectangle: Single Corner Snipped 11">
          <a:hlinkClick xmlns:r="http://schemas.openxmlformats.org/officeDocument/2006/relationships" r:id="rId4"/>
          <a:extLst>
            <a:ext uri="{FF2B5EF4-FFF2-40B4-BE49-F238E27FC236}">
              <a16:creationId xmlns:a16="http://schemas.microsoft.com/office/drawing/2014/main" id="{D1CD2127-7698-45AE-9B2A-F8AE3BA4A3C2}"/>
            </a:ext>
          </a:extLst>
        </xdr:cNvPr>
        <xdr:cNvSpPr/>
      </xdr:nvSpPr>
      <xdr:spPr>
        <a:xfrm>
          <a:off x="19050" y="819150"/>
          <a:ext cx="561975" cy="1066800"/>
        </a:xfrm>
        <a:prstGeom prst="snip1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1</a:t>
          </a:r>
        </a:p>
      </xdr:txBody>
    </xdr:sp>
    <xdr:clientData/>
  </xdr:twoCellAnchor>
  <xdr:twoCellAnchor>
    <xdr:from>
      <xdr:col>0</xdr:col>
      <xdr:colOff>19050</xdr:colOff>
      <xdr:row>10</xdr:row>
      <xdr:rowOff>28575</xdr:rowOff>
    </xdr:from>
    <xdr:to>
      <xdr:col>0</xdr:col>
      <xdr:colOff>390525</xdr:colOff>
      <xdr:row>15</xdr:row>
      <xdr:rowOff>142875</xdr:rowOff>
    </xdr:to>
    <xdr:sp macro="" textlink="">
      <xdr:nvSpPr>
        <xdr:cNvPr id="13" name="Rectangle: Single Corner Snipped 12">
          <a:hlinkClick xmlns:r="http://schemas.openxmlformats.org/officeDocument/2006/relationships" r:id="rId5"/>
          <a:extLst>
            <a:ext uri="{FF2B5EF4-FFF2-40B4-BE49-F238E27FC236}">
              <a16:creationId xmlns:a16="http://schemas.microsoft.com/office/drawing/2014/main" id="{84ACC690-C467-4C24-9C8C-DFC4AD695049}"/>
            </a:ext>
          </a:extLst>
        </xdr:cNvPr>
        <xdr:cNvSpPr/>
      </xdr:nvSpPr>
      <xdr:spPr>
        <a:xfrm>
          <a:off x="19050" y="1933575"/>
          <a:ext cx="371475" cy="1066800"/>
        </a:xfrm>
        <a:prstGeom prst="snip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a:t>
          </a:r>
          <a:r>
            <a:rPr lang="en-US" sz="2000" baseline="0"/>
            <a:t> 2</a:t>
          </a:r>
          <a:endParaRPr lang="en-US" sz="2000"/>
        </a:p>
      </xdr:txBody>
    </xdr:sp>
    <xdr:clientData/>
  </xdr:twoCellAnchor>
  <xdr:twoCellAnchor>
    <xdr:from>
      <xdr:col>0</xdr:col>
      <xdr:colOff>19050</xdr:colOff>
      <xdr:row>16</xdr:row>
      <xdr:rowOff>0</xdr:rowOff>
    </xdr:from>
    <xdr:to>
      <xdr:col>0</xdr:col>
      <xdr:colOff>390525</xdr:colOff>
      <xdr:row>21</xdr:row>
      <xdr:rowOff>114300</xdr:rowOff>
    </xdr:to>
    <xdr:sp macro="" textlink="">
      <xdr:nvSpPr>
        <xdr:cNvPr id="14" name="Rectangle: Single Corner Snipped 13">
          <a:hlinkClick xmlns:r="http://schemas.openxmlformats.org/officeDocument/2006/relationships" r:id="rId6"/>
          <a:extLst>
            <a:ext uri="{FF2B5EF4-FFF2-40B4-BE49-F238E27FC236}">
              <a16:creationId xmlns:a16="http://schemas.microsoft.com/office/drawing/2014/main" id="{FF6AA076-DF24-4C0F-91F0-3F394D3438DF}"/>
            </a:ext>
          </a:extLst>
        </xdr:cNvPr>
        <xdr:cNvSpPr/>
      </xdr:nvSpPr>
      <xdr:spPr>
        <a:xfrm>
          <a:off x="19050" y="3048000"/>
          <a:ext cx="371475" cy="1066800"/>
        </a:xfrm>
        <a:prstGeom prst="snip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13</xdr:col>
      <xdr:colOff>276225</xdr:colOff>
      <xdr:row>19</xdr:row>
      <xdr:rowOff>85725</xdr:rowOff>
    </xdr:to>
    <xdr:graphicFrame macro="">
      <xdr:nvGraphicFramePr>
        <xdr:cNvPr id="9" name="Chart 8">
          <a:extLst>
            <a:ext uri="{FF2B5EF4-FFF2-40B4-BE49-F238E27FC236}">
              <a16:creationId xmlns:a16="http://schemas.microsoft.com/office/drawing/2014/main" id="{A38EEE5F-4791-4DF4-9CC8-F91C247A3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33337</xdr:colOff>
      <xdr:row>19</xdr:row>
      <xdr:rowOff>104775</xdr:rowOff>
    </xdr:from>
    <xdr:to>
      <xdr:col>13</xdr:col>
      <xdr:colOff>295275</xdr:colOff>
      <xdr:row>33</xdr:row>
      <xdr:rowOff>180975</xdr:rowOff>
    </xdr:to>
    <xdr:graphicFrame macro="">
      <xdr:nvGraphicFramePr>
        <xdr:cNvPr id="10" name="Chart 9">
          <a:extLst>
            <a:ext uri="{FF2B5EF4-FFF2-40B4-BE49-F238E27FC236}">
              <a16:creationId xmlns:a16="http://schemas.microsoft.com/office/drawing/2014/main" id="{5F507379-BE23-4348-9B84-4D663F995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323850</xdr:colOff>
      <xdr:row>5</xdr:row>
      <xdr:rowOff>0</xdr:rowOff>
    </xdr:from>
    <xdr:to>
      <xdr:col>24</xdr:col>
      <xdr:colOff>57149</xdr:colOff>
      <xdr:row>19</xdr:row>
      <xdr:rowOff>76200</xdr:rowOff>
    </xdr:to>
    <xdr:graphicFrame macro="">
      <xdr:nvGraphicFramePr>
        <xdr:cNvPr id="11" name="Chart 10">
          <a:extLst>
            <a:ext uri="{FF2B5EF4-FFF2-40B4-BE49-F238E27FC236}">
              <a16:creationId xmlns:a16="http://schemas.microsoft.com/office/drawing/2014/main" id="{2778B54C-62AD-4EA4-8737-91764F3FF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309561</xdr:colOff>
      <xdr:row>19</xdr:row>
      <xdr:rowOff>95250</xdr:rowOff>
    </xdr:from>
    <xdr:to>
      <xdr:col>24</xdr:col>
      <xdr:colOff>104774</xdr:colOff>
      <xdr:row>33</xdr:row>
      <xdr:rowOff>171450</xdr:rowOff>
    </xdr:to>
    <xdr:graphicFrame macro="">
      <xdr:nvGraphicFramePr>
        <xdr:cNvPr id="12" name="Chart 11">
          <a:extLst>
            <a:ext uri="{FF2B5EF4-FFF2-40B4-BE49-F238E27FC236}">
              <a16:creationId xmlns:a16="http://schemas.microsoft.com/office/drawing/2014/main" id="{8783046D-F312-4B98-A455-253205B26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152400</xdr:colOff>
      <xdr:row>11</xdr:row>
      <xdr:rowOff>85726</xdr:rowOff>
    </xdr:from>
    <xdr:to>
      <xdr:col>28</xdr:col>
      <xdr:colOff>9525</xdr:colOff>
      <xdr:row>17</xdr:row>
      <xdr:rowOff>66676</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EEFA939-02FC-4B14-AAF4-EFB7F7F555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392400" y="2181226"/>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17</xdr:row>
      <xdr:rowOff>76200</xdr:rowOff>
    </xdr:from>
    <xdr:to>
      <xdr:col>28</xdr:col>
      <xdr:colOff>9525</xdr:colOff>
      <xdr:row>23</xdr:row>
      <xdr:rowOff>47625</xdr:rowOff>
    </xdr:to>
    <mc:AlternateContent xmlns:mc="http://schemas.openxmlformats.org/markup-compatibility/2006" xmlns:a14="http://schemas.microsoft.com/office/drawing/2010/main">
      <mc:Choice Requires="a14">
        <xdr:graphicFrame macro="">
          <xdr:nvGraphicFramePr>
            <xdr:cNvPr id="19" name="Segment 1">
              <a:extLst>
                <a:ext uri="{FF2B5EF4-FFF2-40B4-BE49-F238E27FC236}">
                  <a16:creationId xmlns:a16="http://schemas.microsoft.com/office/drawing/2014/main" id="{974DD871-BDAA-4DAB-8BAF-1F4CF005B69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392400" y="331470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23</xdr:row>
      <xdr:rowOff>47625</xdr:rowOff>
    </xdr:from>
    <xdr:to>
      <xdr:col>28</xdr:col>
      <xdr:colOff>9525</xdr:colOff>
      <xdr:row>29</xdr:row>
      <xdr:rowOff>19050</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83214D3C-6838-48FB-8207-29DC2819C1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392400" y="442912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4</xdr:row>
      <xdr:rowOff>0</xdr:rowOff>
    </xdr:from>
    <xdr:to>
      <xdr:col>28</xdr:col>
      <xdr:colOff>9525</xdr:colOff>
      <xdr:row>11</xdr:row>
      <xdr:rowOff>95250</xdr:rowOff>
    </xdr:to>
    <mc:AlternateContent xmlns:mc="http://schemas.openxmlformats.org/markup-compatibility/2006" xmlns:a14="http://schemas.microsoft.com/office/drawing/2010/main">
      <mc:Choice Requires="a14">
        <xdr:graphicFrame macro="">
          <xdr:nvGraphicFramePr>
            <xdr:cNvPr id="21" name="Ship Mode 1">
              <a:extLst>
                <a:ext uri="{FF2B5EF4-FFF2-40B4-BE49-F238E27FC236}">
                  <a16:creationId xmlns:a16="http://schemas.microsoft.com/office/drawing/2014/main" id="{BAFF7DD4-9679-41EB-8A60-DC0290247F2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5392400" y="762000"/>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28</xdr:row>
      <xdr:rowOff>171450</xdr:rowOff>
    </xdr:from>
    <xdr:to>
      <xdr:col>28</xdr:col>
      <xdr:colOff>9525</xdr:colOff>
      <xdr:row>33</xdr:row>
      <xdr:rowOff>171449</xdr:rowOff>
    </xdr:to>
    <mc:AlternateContent xmlns:mc="http://schemas.openxmlformats.org/markup-compatibility/2006" xmlns:a14="http://schemas.microsoft.com/office/drawing/2010/main">
      <mc:Choice Requires="a14">
        <xdr:graphicFrame macro="">
          <xdr:nvGraphicFramePr>
            <xdr:cNvPr id="22" name="Order Date (Year) 1">
              <a:extLst>
                <a:ext uri="{FF2B5EF4-FFF2-40B4-BE49-F238E27FC236}">
                  <a16:creationId xmlns:a16="http://schemas.microsoft.com/office/drawing/2014/main" id="{5E15DD63-DE2A-4EC6-90CA-D5CA89EE467A}"/>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5392400" y="5505450"/>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4</xdr:row>
      <xdr:rowOff>57150</xdr:rowOff>
    </xdr:from>
    <xdr:to>
      <xdr:col>0</xdr:col>
      <xdr:colOff>409575</xdr:colOff>
      <xdr:row>9</xdr:row>
      <xdr:rowOff>171450</xdr:rowOff>
    </xdr:to>
    <xdr:sp macro="" textlink="">
      <xdr:nvSpPr>
        <xdr:cNvPr id="23" name="Rectangle: Single Corner Snipped 22">
          <a:hlinkClick xmlns:r="http://schemas.openxmlformats.org/officeDocument/2006/relationships" r:id="rId5"/>
          <a:extLst>
            <a:ext uri="{FF2B5EF4-FFF2-40B4-BE49-F238E27FC236}">
              <a16:creationId xmlns:a16="http://schemas.microsoft.com/office/drawing/2014/main" id="{56FB34FD-D6BC-4735-B9CC-39E9DBC484EF}"/>
            </a:ext>
          </a:extLst>
        </xdr:cNvPr>
        <xdr:cNvSpPr/>
      </xdr:nvSpPr>
      <xdr:spPr>
        <a:xfrm>
          <a:off x="19050" y="819150"/>
          <a:ext cx="390525" cy="1066800"/>
        </a:xfrm>
        <a:prstGeom prst="snip1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1</a:t>
          </a:r>
        </a:p>
      </xdr:txBody>
    </xdr:sp>
    <xdr:clientData/>
  </xdr:twoCellAnchor>
  <xdr:twoCellAnchor>
    <xdr:from>
      <xdr:col>0</xdr:col>
      <xdr:colOff>19050</xdr:colOff>
      <xdr:row>10</xdr:row>
      <xdr:rowOff>28575</xdr:rowOff>
    </xdr:from>
    <xdr:to>
      <xdr:col>0</xdr:col>
      <xdr:colOff>571500</xdr:colOff>
      <xdr:row>15</xdr:row>
      <xdr:rowOff>142875</xdr:rowOff>
    </xdr:to>
    <xdr:sp macro="" textlink="">
      <xdr:nvSpPr>
        <xdr:cNvPr id="24" name="Rectangle: Single Corner Snipped 23">
          <a:hlinkClick xmlns:r="http://schemas.openxmlformats.org/officeDocument/2006/relationships" r:id="rId6"/>
          <a:extLst>
            <a:ext uri="{FF2B5EF4-FFF2-40B4-BE49-F238E27FC236}">
              <a16:creationId xmlns:a16="http://schemas.microsoft.com/office/drawing/2014/main" id="{A835943B-F923-4870-A6A3-A8BA98BD02F2}"/>
            </a:ext>
          </a:extLst>
        </xdr:cNvPr>
        <xdr:cNvSpPr/>
      </xdr:nvSpPr>
      <xdr:spPr>
        <a:xfrm>
          <a:off x="19050" y="1933575"/>
          <a:ext cx="552450" cy="1066800"/>
        </a:xfrm>
        <a:prstGeom prst="snip1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a:t>
          </a:r>
          <a:r>
            <a:rPr lang="en-US" sz="2000" baseline="0"/>
            <a:t> 2</a:t>
          </a:r>
          <a:endParaRPr lang="en-US" sz="2000"/>
        </a:p>
      </xdr:txBody>
    </xdr:sp>
    <xdr:clientData/>
  </xdr:twoCellAnchor>
  <xdr:twoCellAnchor>
    <xdr:from>
      <xdr:col>0</xdr:col>
      <xdr:colOff>19050</xdr:colOff>
      <xdr:row>16</xdr:row>
      <xdr:rowOff>0</xdr:rowOff>
    </xdr:from>
    <xdr:to>
      <xdr:col>0</xdr:col>
      <xdr:colOff>390525</xdr:colOff>
      <xdr:row>21</xdr:row>
      <xdr:rowOff>114300</xdr:rowOff>
    </xdr:to>
    <xdr:sp macro="" textlink="">
      <xdr:nvSpPr>
        <xdr:cNvPr id="25" name="Rectangle: Single Corner Snipped 24">
          <a:hlinkClick xmlns:r="http://schemas.openxmlformats.org/officeDocument/2006/relationships" r:id="rId7"/>
          <a:extLst>
            <a:ext uri="{FF2B5EF4-FFF2-40B4-BE49-F238E27FC236}">
              <a16:creationId xmlns:a16="http://schemas.microsoft.com/office/drawing/2014/main" id="{94E94271-A2E1-4FDB-A62C-F5A7852A5E30}"/>
            </a:ext>
          </a:extLst>
        </xdr:cNvPr>
        <xdr:cNvSpPr/>
      </xdr:nvSpPr>
      <xdr:spPr>
        <a:xfrm>
          <a:off x="19050" y="3048000"/>
          <a:ext cx="371475" cy="1066800"/>
        </a:xfrm>
        <a:prstGeom prst="snip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xdr:colOff>
      <xdr:row>5</xdr:row>
      <xdr:rowOff>28575</xdr:rowOff>
    </xdr:from>
    <xdr:to>
      <xdr:col>15</xdr:col>
      <xdr:colOff>289777</xdr:colOff>
      <xdr:row>19</xdr:row>
      <xdr:rowOff>104775</xdr:rowOff>
    </xdr:to>
    <xdr:graphicFrame macro="">
      <xdr:nvGraphicFramePr>
        <xdr:cNvPr id="5" name="Chart 4">
          <a:extLst>
            <a:ext uri="{FF2B5EF4-FFF2-40B4-BE49-F238E27FC236}">
              <a16:creationId xmlns:a16="http://schemas.microsoft.com/office/drawing/2014/main" id="{032CE1E7-7BED-4665-AB20-95AA45032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38099</xdr:colOff>
      <xdr:row>19</xdr:row>
      <xdr:rowOff>123825</xdr:rowOff>
    </xdr:from>
    <xdr:to>
      <xdr:col>15</xdr:col>
      <xdr:colOff>295275</xdr:colOff>
      <xdr:row>34</xdr:row>
      <xdr:rowOff>9525</xdr:rowOff>
    </xdr:to>
    <xdr:graphicFrame macro="">
      <xdr:nvGraphicFramePr>
        <xdr:cNvPr id="6" name="Chart 5">
          <a:extLst>
            <a:ext uri="{FF2B5EF4-FFF2-40B4-BE49-F238E27FC236}">
              <a16:creationId xmlns:a16="http://schemas.microsoft.com/office/drawing/2014/main" id="{37D4D482-D8D0-4D38-A7F5-7EAFD0871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342900</xdr:colOff>
      <xdr:row>5</xdr:row>
      <xdr:rowOff>28576</xdr:rowOff>
    </xdr:from>
    <xdr:to>
      <xdr:col>23</xdr:col>
      <xdr:colOff>38100</xdr:colOff>
      <xdr:row>34</xdr:row>
      <xdr:rowOff>19050</xdr:rowOff>
    </xdr:to>
    <xdr:graphicFrame macro="">
      <xdr:nvGraphicFramePr>
        <xdr:cNvPr id="7" name="Chart 6">
          <a:extLst>
            <a:ext uri="{FF2B5EF4-FFF2-40B4-BE49-F238E27FC236}">
              <a16:creationId xmlns:a16="http://schemas.microsoft.com/office/drawing/2014/main" id="{0D48D8E6-362A-4ACE-8188-259521740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152400</xdr:colOff>
      <xdr:row>11</xdr:row>
      <xdr:rowOff>114301</xdr:rowOff>
    </xdr:from>
    <xdr:to>
      <xdr:col>28</xdr:col>
      <xdr:colOff>28575</xdr:colOff>
      <xdr:row>17</xdr:row>
      <xdr:rowOff>95251</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3C212E5C-DB8D-4EE7-A312-BB0F73B34EF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392400" y="2209801"/>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17</xdr:row>
      <xdr:rowOff>104775</xdr:rowOff>
    </xdr:from>
    <xdr:to>
      <xdr:col>28</xdr:col>
      <xdr:colOff>28575</xdr:colOff>
      <xdr:row>23</xdr:row>
      <xdr:rowOff>76200</xdr:rowOff>
    </xdr:to>
    <mc:AlternateContent xmlns:mc="http://schemas.openxmlformats.org/markup-compatibility/2006" xmlns:a14="http://schemas.microsoft.com/office/drawing/2010/main">
      <mc:Choice Requires="a14">
        <xdr:graphicFrame macro="">
          <xdr:nvGraphicFramePr>
            <xdr:cNvPr id="9" name="Segment 2">
              <a:extLst>
                <a:ext uri="{FF2B5EF4-FFF2-40B4-BE49-F238E27FC236}">
                  <a16:creationId xmlns:a16="http://schemas.microsoft.com/office/drawing/2014/main" id="{7535592A-695F-46F3-B20B-41CAD2982555}"/>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5392400" y="3343275"/>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23</xdr:row>
      <xdr:rowOff>76200</xdr:rowOff>
    </xdr:from>
    <xdr:to>
      <xdr:col>28</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F1C41F94-E264-43E6-B60A-95F83265E31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392400" y="445770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4</xdr:row>
      <xdr:rowOff>28575</xdr:rowOff>
    </xdr:from>
    <xdr:to>
      <xdr:col>28</xdr:col>
      <xdr:colOff>28575</xdr:colOff>
      <xdr:row>11</xdr:row>
      <xdr:rowOff>123825</xdr:rowOff>
    </xdr:to>
    <mc:AlternateContent xmlns:mc="http://schemas.openxmlformats.org/markup-compatibility/2006" xmlns:a14="http://schemas.microsoft.com/office/drawing/2010/main">
      <mc:Choice Requires="a14">
        <xdr:graphicFrame macro="">
          <xdr:nvGraphicFramePr>
            <xdr:cNvPr id="11" name="Ship Mode 2">
              <a:extLst>
                <a:ext uri="{FF2B5EF4-FFF2-40B4-BE49-F238E27FC236}">
                  <a16:creationId xmlns:a16="http://schemas.microsoft.com/office/drawing/2014/main" id="{D0B04DEF-BF48-4ABD-9A8C-40BE3B4C6669}"/>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5392400" y="7905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152400</xdr:colOff>
      <xdr:row>29</xdr:row>
      <xdr:rowOff>9525</xdr:rowOff>
    </xdr:from>
    <xdr:to>
      <xdr:col>28</xdr:col>
      <xdr:colOff>28575</xdr:colOff>
      <xdr:row>34</xdr:row>
      <xdr:rowOff>9524</xdr:rowOff>
    </xdr:to>
    <mc:AlternateContent xmlns:mc="http://schemas.openxmlformats.org/markup-compatibility/2006" xmlns:a14="http://schemas.microsoft.com/office/drawing/2010/main">
      <mc:Choice Requires="a14">
        <xdr:graphicFrame macro="">
          <xdr:nvGraphicFramePr>
            <xdr:cNvPr id="12" name="Order Date (Year) 2">
              <a:extLst>
                <a:ext uri="{FF2B5EF4-FFF2-40B4-BE49-F238E27FC236}">
                  <a16:creationId xmlns:a16="http://schemas.microsoft.com/office/drawing/2014/main" id="{D3B6BCE6-B6DE-46A1-899A-CD0068650DF3}"/>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5392400" y="5534025"/>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19051</xdr:colOff>
      <xdr:row>4</xdr:row>
      <xdr:rowOff>57150</xdr:rowOff>
    </xdr:from>
    <xdr:to>
      <xdr:col>0</xdr:col>
      <xdr:colOff>400051</xdr:colOff>
      <xdr:row>9</xdr:row>
      <xdr:rowOff>171450</xdr:rowOff>
    </xdr:to>
    <xdr:sp macro="" textlink="">
      <xdr:nvSpPr>
        <xdr:cNvPr id="13" name="Rectangle: Single Corner Snipped 12">
          <a:hlinkClick xmlns:r="http://schemas.openxmlformats.org/officeDocument/2006/relationships" r:id="rId4"/>
          <a:extLst>
            <a:ext uri="{FF2B5EF4-FFF2-40B4-BE49-F238E27FC236}">
              <a16:creationId xmlns:a16="http://schemas.microsoft.com/office/drawing/2014/main" id="{8BF462F9-60E5-4828-80FC-CD9831C9AC49}"/>
            </a:ext>
          </a:extLst>
        </xdr:cNvPr>
        <xdr:cNvSpPr/>
      </xdr:nvSpPr>
      <xdr:spPr>
        <a:xfrm>
          <a:off x="19051" y="819150"/>
          <a:ext cx="381000" cy="1066800"/>
        </a:xfrm>
        <a:prstGeom prst="snip1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1</a:t>
          </a:r>
        </a:p>
      </xdr:txBody>
    </xdr:sp>
    <xdr:clientData/>
  </xdr:twoCellAnchor>
  <xdr:twoCellAnchor>
    <xdr:from>
      <xdr:col>0</xdr:col>
      <xdr:colOff>19050</xdr:colOff>
      <xdr:row>10</xdr:row>
      <xdr:rowOff>28575</xdr:rowOff>
    </xdr:from>
    <xdr:to>
      <xdr:col>0</xdr:col>
      <xdr:colOff>390525</xdr:colOff>
      <xdr:row>15</xdr:row>
      <xdr:rowOff>142875</xdr:rowOff>
    </xdr:to>
    <xdr:sp macro="" textlink="">
      <xdr:nvSpPr>
        <xdr:cNvPr id="14" name="Rectangle: Single Corner Snipped 13">
          <a:hlinkClick xmlns:r="http://schemas.openxmlformats.org/officeDocument/2006/relationships" r:id="rId5"/>
          <a:extLst>
            <a:ext uri="{FF2B5EF4-FFF2-40B4-BE49-F238E27FC236}">
              <a16:creationId xmlns:a16="http://schemas.microsoft.com/office/drawing/2014/main" id="{5B72DBCC-1B44-454A-A717-AB763CCBF0CE}"/>
            </a:ext>
          </a:extLst>
        </xdr:cNvPr>
        <xdr:cNvSpPr/>
      </xdr:nvSpPr>
      <xdr:spPr>
        <a:xfrm>
          <a:off x="19050" y="1933575"/>
          <a:ext cx="371475" cy="1066800"/>
        </a:xfrm>
        <a:prstGeom prst="snip1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a:t>
          </a:r>
          <a:r>
            <a:rPr lang="en-US" sz="2000" baseline="0"/>
            <a:t> 2</a:t>
          </a:r>
          <a:endParaRPr lang="en-US" sz="2000"/>
        </a:p>
      </xdr:txBody>
    </xdr:sp>
    <xdr:clientData/>
  </xdr:twoCellAnchor>
  <xdr:twoCellAnchor>
    <xdr:from>
      <xdr:col>0</xdr:col>
      <xdr:colOff>19050</xdr:colOff>
      <xdr:row>16</xdr:row>
      <xdr:rowOff>0</xdr:rowOff>
    </xdr:from>
    <xdr:to>
      <xdr:col>0</xdr:col>
      <xdr:colOff>581025</xdr:colOff>
      <xdr:row>21</xdr:row>
      <xdr:rowOff>114300</xdr:rowOff>
    </xdr:to>
    <xdr:sp macro="" textlink="">
      <xdr:nvSpPr>
        <xdr:cNvPr id="15" name="Rectangle: Single Corner Snipped 14">
          <a:hlinkClick xmlns:r="http://schemas.openxmlformats.org/officeDocument/2006/relationships" r:id="rId6"/>
          <a:extLst>
            <a:ext uri="{FF2B5EF4-FFF2-40B4-BE49-F238E27FC236}">
              <a16:creationId xmlns:a16="http://schemas.microsoft.com/office/drawing/2014/main" id="{AEACD908-9163-4239-AF97-E4FFF3F367E8}"/>
            </a:ext>
          </a:extLst>
        </xdr:cNvPr>
        <xdr:cNvSpPr/>
      </xdr:nvSpPr>
      <xdr:spPr>
        <a:xfrm>
          <a:off x="19050" y="3048000"/>
          <a:ext cx="561975" cy="1066800"/>
        </a:xfrm>
        <a:prstGeom prst="snip1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US" sz="2000"/>
            <a:t>Report 3</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398726853" backgroundQuery="1" createdVersion="6" refreshedVersion="6" minRefreshableVersion="3" recordCount="0" supportSubquery="1" supportAdvancedDrill="1" xr:uid="{1369004B-6730-4821-8C85-846C336F2A12}">
  <cacheSource type="external" connectionId="3"/>
  <cacheFields count="4">
    <cacheField name="[Measures].[Sum of Profit]" caption="Sum of Profit" numFmtId="0" hierarchy="30" level="32767"/>
    <cacheField name="[Measures].[Count of Order ID]" caption="Count of Order ID" numFmtId="0" hierarchy="37" level="32767"/>
    <cacheField name="[ListOfOrders].[Order Date (Year)].[Order Date (Year)]" caption="Order Date (Year)" numFmtId="0" hierarchy="11" level="1">
      <sharedItems count="4">
        <s v="2011"/>
        <s v="2012"/>
        <s v="2013"/>
        <s v="2014"/>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399189815" backgroundQuery="1" createdVersion="6" refreshedVersion="6" minRefreshableVersion="3" recordCount="0" supportSubquery="1" supportAdvancedDrill="1" xr:uid="{5EA41708-7D0D-4D53-AEA6-CC2923B9036D}">
  <cacheSource type="external" connectionId="3"/>
  <cacheFields count="9">
    <cacheField name="[Measures].[Sum of Order Value]" caption="Sum of Order Value" numFmtId="0" hierarchy="29" level="32767"/>
    <cacheField name="[Measures].[Sum of Profit]" caption="Sum of Profit" numFmtId="0" hierarchy="30" level="32767"/>
    <cacheField name="[Measures].[Sum of Quantity]" caption="Sum of Quantity" numFmtId="0" hierarchy="31" level="32767"/>
    <cacheField name="[Measures].[Average of Order Value]" caption="Average of Order Value" numFmtId="0" hierarchy="32" level="32767"/>
    <cacheField name="[Measures].[Profit margin_(%)]" caption="Profit margin_(%)" numFmtId="0" hierarchy="25" level="32767"/>
    <cacheField name="[Measures].[Average of Discount Value]" caption="Average of Discount Value" numFmtId="0" hierarchy="34" level="32767"/>
    <cacheField name="[Measures].[Average of Shipping Duration]" caption="Average of Shipping Duration" numFmtId="0" hierarchy="36" level="32767"/>
    <cacheField name="[Measures].[Count of Order ID]" caption="Count of Order ID" numFmtId="0" hierarchy="37" level="32767"/>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8"/>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oneField="1">
      <fieldsUsage count="1">
        <fieldUsage x="4"/>
      </fieldsUsage>
    </cacheHierarchy>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oneField="1" hidden="1">
      <fieldsUsage count="1">
        <fieldUsage x="2"/>
      </fieldsUsage>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oneField="1" hidden="1">
      <fieldsUsage count="1">
        <fieldUsage x="5"/>
      </fieldsUsage>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oneField="1" hidden="1">
      <fieldsUsage count="1">
        <fieldUsage x="6"/>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7"/>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399652777" backgroundQuery="1" createdVersion="6" refreshedVersion="6" minRefreshableVersion="3" recordCount="0" supportSubquery="1" supportAdvancedDrill="1" xr:uid="{E2E9A056-BFD4-41CE-85D5-3D35BCFC8FBA}">
  <cacheSource type="external" connectionId="3"/>
  <cacheFields count="4">
    <cacheField name="[OrderBreakdown].[Product Name].[Product Name]" caption="Product Name" numFmtId="0" hierarchy="15" level="1">
      <sharedItems count="10">
        <s v="Cuisinart Microwave, Black"/>
        <s v="Cuisinart Refrigerator, White"/>
        <s v="Harbour Creations Bag Chairs, Set of Two"/>
        <s v="Jiffy Manila Envelope, Recycled"/>
        <s v="Lesro Training Table, Adjustable Height"/>
        <s v="Office Star Chairmat, Set of Two"/>
        <s v="Panasonic Card Printer, Wireless"/>
        <s v="Sauder Stackable Bookrack, Mobile"/>
        <s v="Stiletto Shears, Steel"/>
        <s v="Xerox Message Books, Multicolor"/>
      </sharedItems>
    </cacheField>
    <cacheField name="[Measures].[Count of Order ID]" caption="Count of Order ID" numFmtId="0" hierarchy="37" level="32767"/>
    <cacheField name="[ListOfOrders].[Customer Name].[Customer Name]" caption="Customer Name" numFmtId="0" hierarchy="2" level="1">
      <sharedItems count="10">
        <s v="Aaron Bootman"/>
        <s v="Georgina Garner"/>
        <s v="Hayden Perkins"/>
        <s v="Jason Roger"/>
        <s v="Jessica Paramor"/>
        <s v="Jose Gambino"/>
        <s v="Kayla Tearle"/>
        <s v="Lilly Le Grand"/>
        <s v="Lori Miller"/>
        <s v="Mark Washington"/>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2"/>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 backgroundQuery="1" createdVersion="6" refreshedVersion="6" minRefreshableVersion="3" recordCount="0" supportSubquery="1" supportAdvancedDrill="1" xr:uid="{5FE34CE0-2A7D-4CDF-B965-7271F4D62024}">
  <cacheSource type="external" connectionId="3"/>
  <cacheFields count="5">
    <cacheField name="[OrderBreakdown].[Product Name].[Product Name]" caption="Product Name" numFmtId="0" hierarchy="15" level="1">
      <sharedItems count="10">
        <s v="Cuisinart Microwave, Black"/>
        <s v="Cuisinart Refrigerator, White"/>
        <s v="Harbour Creations Bag Chairs, Set of Two"/>
        <s v="Jiffy Manila Envelope, Recycled"/>
        <s v="Lesro Training Table, Adjustable Height"/>
        <s v="Office Star Chairmat, Set of Two"/>
        <s v="Panasonic Card Printer, Wireless"/>
        <s v="Sauder Stackable Bookrack, Mobile"/>
        <s v="Stiletto Shears, Steel"/>
        <s v="Xerox Message Books, Multicolor"/>
      </sharedItems>
    </cacheField>
    <cacheField name="[Measures].[Count of Order ID]" caption="Count of Order ID" numFmtId="0" hierarchy="37" level="32767"/>
    <cacheField name="[ListOfOrders].[Customer Name].[Customer Name]" caption="Customer Name" numFmtId="0" hierarchy="2" level="1">
      <sharedItems count="10">
        <s v="Aaron Bootman"/>
        <s v="Georgina Garner"/>
        <s v="Hayden Perkins"/>
        <s v="Jason Roger"/>
        <s v="Jessica Paramor"/>
        <s v="Jose Gambino"/>
        <s v="Kayla Tearle"/>
        <s v="Lilly Le Grand"/>
        <s v="Lori Miller"/>
        <s v="Mark Washington"/>
      </sharedItems>
    </cacheField>
    <cacheField name="[ListOfOrders].[Ship Mode].[Ship Mode]" caption="Ship Mode" numFmtId="0" hierarchy="8" level="1">
      <sharedItems count="4">
        <s v="Economy"/>
        <s v="Economy Plus"/>
        <s v="Immediate"/>
        <s v="Priority"/>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2"/>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4"/>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3"/>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0347223" backgroundQuery="1" createdVersion="6" refreshedVersion="6" minRefreshableVersion="3" recordCount="0" supportSubquery="1" supportAdvancedDrill="1" xr:uid="{F3128DA7-8612-48AF-8695-86CB86A47459}">
  <cacheSource type="external" connectionId="3"/>
  <cacheFields count="3">
    <cacheField name="[ListOfOrders].[Region].[Region]" caption="Region" numFmtId="0" hierarchy="5" level="1">
      <sharedItems count="3">
        <s v="Central"/>
        <s v="North"/>
        <s v="South"/>
      </sharedItems>
    </cacheField>
    <cacheField name="[Measures].[Count of Order ID]" caption="Count of Order ID" numFmtId="0" hierarchy="37" level="32767"/>
    <cacheField name="[Measures].[Sum of Profit]" caption="Sum of Profit" numFmtId="0" hierarchy="30" level="32767"/>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0"/>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0810185" backgroundQuery="1" createdVersion="6" refreshedVersion="6" minRefreshableVersion="3" recordCount="0" supportSubquery="1" supportAdvancedDrill="1" xr:uid="{10CA5F55-0945-4222-9666-BB930BC2BF57}">
  <cacheSource type="external" connectionId="3"/>
  <cacheFields count="4">
    <cacheField name="[Measures].[Sum of Profit]" caption="Sum of Profit" numFmtId="0" hierarchy="30" level="32767"/>
    <cacheField name="[Measures].[Count of Order ID]" caption="Count of Order ID" numFmtId="0" hierarchy="37" level="32767"/>
    <cacheField name="[ListOfOrders].[Order Date (Month)].[Order Date (Month)]" caption="Order Date (Month)" numFmtId="0" hierarchy="13" level="1">
      <sharedItems count="12">
        <s v="Jan"/>
        <s v="Feb"/>
        <s v="Mar"/>
        <s v="Apr"/>
        <s v="May"/>
        <s v="Jun"/>
        <s v="Jul"/>
        <s v="Aug"/>
        <s v="Sep"/>
        <s v="Oct"/>
        <s v="Nov"/>
        <s v="Dec"/>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104167" backgroundQuery="1" createdVersion="6" refreshedVersion="6" minRefreshableVersion="3" recordCount="0" supportSubquery="1" supportAdvancedDrill="1" xr:uid="{ACF3A2E0-0C16-4AB0-A166-06329EBC3835}">
  <cacheSource type="external" connectionId="3"/>
  <cacheFields count="4">
    <cacheField name="[OrderBreakdown].[Category].[Category]" caption="Category" numFmtId="0" hierarchy="20" level="1">
      <sharedItems count="3">
        <s v="Furniture"/>
        <s v="Office Supplies"/>
        <s v="Technology"/>
      </sharedItems>
    </cacheField>
    <cacheField name="[Measures].[Sum of Profit]" caption="Sum of Profit" numFmtId="0" hierarchy="30" level="32767"/>
    <cacheField name="[Measures].[Count of Order ID 2]" caption="Count of Order ID 2" numFmtId="0" hierarchy="38" level="32767"/>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3"/>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0"/>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1388886" backgroundQuery="1" createdVersion="6" refreshedVersion="6" minRefreshableVersion="3" recordCount="0" supportSubquery="1" supportAdvancedDrill="1" xr:uid="{D2C12D17-D15C-43DA-829C-2D3E5677A170}">
  <cacheSource type="external" connectionId="3"/>
  <cacheFields count="3">
    <cacheField name="[Measures].[Sum of Quantity]" caption="Sum of Quantity" numFmtId="0" hierarchy="31" level="32767"/>
    <cacheField name="[OrderBreakdown].[Product Name].[Product Name]" caption="Product Name" numFmtId="0" hierarchy="15" level="1">
      <sharedItems count="10">
        <s v="Avery Index Tab, Clear"/>
        <s v="Binney &amp; Smith Sketch Pad, Blue"/>
        <s v="Boston Canvas, Fluorescent"/>
        <s v="Boston Pencil Sharpener, Water Color"/>
        <s v="Eldon File Cart, Single Width"/>
        <s v="Ibico Index Tab, Clear"/>
        <s v="Rogers File Cart, Single Width"/>
        <s v="Sanford Markers, Water Color"/>
        <s v="Stanley Pencil Sharpener, Water Color"/>
        <s v="Tenex File Cart, Single Width"/>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2"/>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1736109" backgroundQuery="1" createdVersion="6" refreshedVersion="6" minRefreshableVersion="3" recordCount="0" supportSubquery="1" supportAdvancedDrill="1" xr:uid="{AB2C113F-E4AB-4FAA-93B9-69D5C4EE3463}">
  <cacheSource type="external" connectionId="3"/>
  <cacheFields count="3">
    <cacheField name="[Measures].[Sum of Quantity]" caption="Sum of Quantity" numFmtId="0" hierarchy="31" level="32767"/>
    <cacheField name="[OrderBreakdown].[Product Name].[Product Name]" caption="Product Name" numFmtId="0" hierarchy="15" level="1">
      <sharedItems count="10">
        <s v="Cuisinart Microwave, Black"/>
        <s v="Cuisinart Refrigerator, White"/>
        <s v="Harbour Creations Bag Chairs, Set of Two"/>
        <s v="Jiffy Manila Envelope, Recycled"/>
        <s v="Lesro Training Table, Adjustable Height"/>
        <s v="Office Star Chairmat, Set of Two"/>
        <s v="Panasonic Card Printer, Wireless"/>
        <s v="Sauder Stackable Bookrack, Mobile"/>
        <s v="Stiletto Shears, Steel"/>
        <s v="Xerox Message Books, Multicolor"/>
      </sharedItems>
    </cacheField>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2"/>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2314817" backgroundQuery="1" createdVersion="6" refreshedVersion="6" minRefreshableVersion="3" recordCount="0" supportSubquery="1" supportAdvancedDrill="1" xr:uid="{5523C0ED-0E26-4670-9751-538680666381}">
  <cacheSource type="external" connectionId="3"/>
  <cacheFields count="5">
    <cacheField name="[OrderBreakdown].[Product Name].[Product Name]" caption="Product Name" numFmtId="0" hierarchy="15" level="1">
      <sharedItems count="10">
        <s v="Cuisinart Microwave, Black"/>
        <s v="Cuisinart Refrigerator, White"/>
        <s v="Harbour Creations Bag Chairs, Set of Two"/>
        <s v="Jiffy Manila Envelope, Recycled"/>
        <s v="Lesro Training Table, Adjustable Height"/>
        <s v="Office Star Chairmat, Set of Two"/>
        <s v="Panasonic Card Printer, Wireless"/>
        <s v="Sauder Stackable Bookrack, Mobile"/>
        <s v="Stiletto Shears, Steel"/>
        <s v="Xerox Message Books, Multicolor"/>
      </sharedItems>
    </cacheField>
    <cacheField name="[OrderBreakdown].[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0" level="32767"/>
    <cacheField name="[Measures].[Sum of Discount Value]" caption="Sum of Discount Value" numFmtId="0" hierarchy="33" level="32767"/>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4"/>
      </fieldsUsage>
    </cacheHierarchy>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1"/>
      </fieldsUsage>
    </cacheHierarchy>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oneField="1" hidden="1">
      <fieldsUsage count="1">
        <fieldUsage x="3"/>
      </fieldsUsage>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40266204" backgroundQuery="1" createdVersion="6" refreshedVersion="6" minRefreshableVersion="3" recordCount="0" supportSubquery="1" supportAdvancedDrill="1" xr:uid="{90058424-5E22-4E93-820F-24B75699D03E}">
  <cacheSource type="external" connectionId="3"/>
  <cacheFields count="5">
    <cacheField name="[OrderBreakdown].[Product Name].[Product Name]" caption="Product Name" numFmtId="0" hierarchy="15" level="1">
      <sharedItems count="10">
        <s v="Cuisinart Microwave, Black"/>
        <s v="Cuisinart Refrigerator, White"/>
        <s v="Harbour Creations Bag Chairs, Set of Two"/>
        <s v="Jiffy Manila Envelope, Recycled"/>
        <s v="Lesro Training Table, Adjustable Height"/>
        <s v="Office Star Chairmat, Set of Two"/>
        <s v="Panasonic Card Printer, Wireless"/>
        <s v="Sauder Stackable Bookrack, Mobile"/>
        <s v="Stiletto Shears, Steel"/>
        <s v="Xerox Message Books, Multicolor"/>
      </sharedItems>
    </cacheField>
    <cacheField name="[ListOfOrders].[Segment].[Segment]" caption="Segment" numFmtId="0" hierarchy="6" level="1">
      <sharedItems count="3">
        <s v="Consumer"/>
        <s v="Corporate"/>
        <s v="Home Office"/>
      </sharedItems>
    </cacheField>
    <cacheField name="[Measures].[Sum of Profit]" caption="Sum of Profit" numFmtId="0" hierarchy="30" level="32767"/>
    <cacheField name="[Measures].[Count of Order ID]" caption="Count of Order ID" numFmtId="0" hierarchy="37" level="32767"/>
    <cacheField name="[ListOfOrders].[Region].[Region]" caption="Region" numFmtId="0" hierarchy="5" level="1">
      <sharedItems containsSemiMixedTypes="0" containsNonDate="0" containsString="0"/>
    </cacheField>
  </cacheFields>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fieldsUsage count="2">
        <fieldUsage x="-1"/>
        <fieldUsage x="4"/>
      </fieldsUsage>
    </cacheHierarchy>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1"/>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0"/>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97127314811" backgroundQuery="1" createdVersion="3" refreshedVersion="6" minRefreshableVersion="3" recordCount="0" supportSubquery="1" supportAdvancedDrill="1" xr:uid="{57F23881-3838-43A6-A0C7-4092A8C7DD01}">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0"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20" unbalanced="0"/>
    <cacheHierarchy uniqueName="[OrderBreakdown].[Quantity]" caption="Quantity" attribute="1" defaultMemberUniqueName="[OrderBreakdown].[Quantity].[All]" allUniqueName="[OrderBreakdown].[Quantity].[All]" dimensionUniqueName="[OrderBreakdown]" displayFolder="" count="0" memberValueDatatype="20"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Order Value]" caption="Order Value" attribute="1" defaultMemberUniqueName="[OrderBreakdown].[Order Value].[All]" allUniqueName="[OrderBreakdown].[Order Value].[All]" dimensionUniqueName="[OrderBreakdown]" displayFolder="" count="0" memberValueDatatype="5"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Profit margin_(%)]" caption="Profit margin_(%)" measure="1" displayFolder="" measureGroup="OrderBreakdown" count="0"/>
    <cacheHierarchy uniqueName="[Measures].[__XL_Count OrderBreakdown]" caption="__XL_Count OrderBreakdown" measure="1" displayFolder="" measureGroup="OrderBreakdown" count="0" hidden="1"/>
    <cacheHierarchy uniqueName="[Measures].[__XL_Count ListOfOrders]" caption="__XL_Count ListOfOrders" measure="1" displayFolder="" measureGroup="ListOfOrders" count="0" hidden="1"/>
    <cacheHierarchy uniqueName="[Measures].[__No measures defined]" caption="__No measures defined" measure="1" displayFolder="" count="0" hidden="1"/>
    <cacheHierarchy uniqueName="[Measures].[Sum of Order Value]" caption="Sum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Average of Order Value]" caption="Average of Order Value" measure="1" displayFolder="" measureGroup="OrderBreakdown"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ListOfOrder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OrderBreakdow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360242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936BC4-380F-4939-8C04-E830B4C1BF8C}" name="PivotTable11" cacheId="3" applyNumberFormats="0" applyBorderFormats="0" applyFontFormats="0" applyPatternFormats="0" applyAlignmentFormats="0" applyWidthHeightFormats="1" dataCaption="Values" tag="bd068fe6-4b51-450d-95ef-e818fc5d8c63" updatedVersion="6" minRefreshableVersion="3" useAutoFormatting="1" subtotalHiddenItems="1" itemPrintTitles="1" createdVersion="6" indent="0" compact="0" compactData="0" multipleFieldFilters="0" chartFormat="5">
  <location ref="BA4:BB9" firstHeaderRow="1" firstDataRow="1" firstDataCol="1"/>
  <pivotFields count="5">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5">
    <i>
      <x/>
    </i>
    <i>
      <x v="1"/>
    </i>
    <i>
      <x v="2"/>
    </i>
    <i>
      <x v="3"/>
    </i>
    <i t="grand">
      <x/>
    </i>
  </rowItems>
  <colItems count="1">
    <i/>
  </colItems>
  <dataFields count="1">
    <dataField name="Count of Order ID" fld="1" subtotal="count"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2">
    <filter fld="0" type="count" id="2" iMeasureHier="31">
      <autoFilter ref="A1">
        <filterColumn colId="0">
          <top10 top="0" val="10" filterVal="10"/>
        </filterColumn>
      </autoFilter>
    </filter>
    <filter fld="2" type="count" id="3" iMeasureHier="37">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64B39-12D9-4FAB-8EE3-074722F3BFB2}" name="PivotTable10" cacheId="2" applyNumberFormats="0" applyBorderFormats="0" applyFontFormats="0" applyPatternFormats="0" applyAlignmentFormats="0" applyWidthHeightFormats="1" dataCaption="Values" tag="2bd3a96b-0e08-441c-9174-0f8f2b14be6a" updatedVersion="6" minRefreshableVersion="3" useAutoFormatting="1" subtotalHiddenItems="1" itemPrintTitles="1" createdVersion="6" indent="0" compact="0" compactData="0" multipleFieldFilters="0" chartFormat="5">
  <location ref="AW4:AX15" firstHeaderRow="1"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2">
    <filter fld="0" type="count" id="2" iMeasureHier="31">
      <autoFilter ref="A1">
        <filterColumn colId="0">
          <top10 top="0" val="10" filterVal="10"/>
        </filterColumn>
      </autoFilter>
    </filter>
    <filter fld="2" type="count" id="3" iMeasureHier="3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7662F-E05B-4CD3-A973-4609FFE3859E}" name="PivotTable9" cacheId="10" applyNumberFormats="0" applyBorderFormats="0" applyFontFormats="0" applyPatternFormats="0" applyAlignmentFormats="0" applyWidthHeightFormats="1" dataCaption="Values" tag="5afd1275-8fb9-41b7-9a9b-38d58fadb541" updatedVersion="6" minRefreshableVersion="3" useAutoFormatting="1" subtotalHiddenItems="1" itemPrintTitles="1" createdVersion="6" indent="0" compact="0" compactData="0" multipleFieldFilters="0" chartFormat="5">
  <location ref="AR4:AT8" firstHeaderRow="0" firstDataRow="1" firstDataCol="1"/>
  <pivotFields count="5">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Profit" fld="2" baseField="0" baseItem="0"/>
    <dataField name="Count of Order ID" fld="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top="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0EF6C3-E356-435D-BE02-FCD084C4A19E}" name="PivotTable8" cacheId="9" applyNumberFormats="0" applyBorderFormats="0" applyFontFormats="0" applyPatternFormats="0" applyAlignmentFormats="0" applyWidthHeightFormats="1" dataCaption="Values" tag="54068242-ef77-48af-9689-17c95729dcab" updatedVersion="6" minRefreshableVersion="3" useAutoFormatting="1" subtotalHiddenItems="1" itemPrintTitles="1" createdVersion="6" indent="0" compact="0" compactData="0" multipleFieldFilters="0" chartFormat="8">
  <location ref="AM4:AO22" firstHeaderRow="0" firstDataRow="1" firstDataCol="1"/>
  <pivotFields count="5">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2" baseField="0" baseItem="0"/>
    <dataField name="Sum of Discount Value" fld="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top="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AC1474-EAB2-45DF-840D-FDFB59A1D11E}" name="PivotTable1" cacheId="1" applyNumberFormats="0" applyBorderFormats="0" applyFontFormats="0" applyPatternFormats="0" applyAlignmentFormats="0" applyWidthHeightFormats="1" dataCaption="Values" tag="2c9f0eae-2d1d-4c41-98d9-1cf1cb513158" updatedVersion="6" minRefreshableVersion="3" useAutoFormatting="1" itemPrintTitles="1" createdVersion="6" indent="0" compact="0" compactData="0" multipleFieldFilters="0">
  <location ref="A4:H5" firstHeaderRow="0" firstDataRow="1" firstDataCol="0"/>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Sum of Order Value" fld="0" baseField="0" baseItem="0"/>
    <dataField name="Sum of Profit" fld="1" baseField="0" baseItem="0"/>
    <dataField name="Sum of Quantity" fld="2" baseField="0" baseItem="0"/>
    <dataField name="Average of Order Value2" fld="3" subtotal="average" baseField="0" baseItem="1"/>
    <dataField fld="4" subtotal="count" baseField="0" baseItem="0" numFmtId="9"/>
    <dataField name="Average of Discount Value" fld="5" subtotal="average" baseField="0" baseItem="4"/>
    <dataField name="Average of Shipping Duration" fld="6" subtotal="average" baseField="0" baseItem="1"/>
    <dataField name="Count of Order ID" fld="7" subtotal="count" baseField="0" baseItem="0"/>
  </dataFields>
  <formats count="1">
    <format dxfId="0">
      <pivotArea outline="0" collapsedLevelsAreSubtotals="1" fieldPosition="0">
        <references count="1">
          <reference field="4294967294" count="1" selected="0">
            <x v="4"/>
          </reference>
        </references>
      </pivotArea>
    </format>
  </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3D1E59-B367-4C44-A8CF-1504FD27AAFF}" name="PivotTable4" cacheId="5" applyNumberFormats="0" applyBorderFormats="0" applyFontFormats="0" applyPatternFormats="0" applyAlignmentFormats="0" applyWidthHeightFormats="1" dataCaption="Values" tag="1dc53d56-42e6-4d53-bb80-4105add56e2b" updatedVersion="6" minRefreshableVersion="3" useAutoFormatting="1" subtotalHiddenItems="1" itemPrintTitles="1" createdVersion="6" indent="0" compact="0" compactData="0" multipleFieldFilters="0" chartFormat="6">
  <location ref="U4:W17"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0"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79A11B-DB11-445A-9B6C-A9C7ECFC01F0}" name="PivotTable5" cacheId="6" applyNumberFormats="0" applyBorderFormats="0" applyFontFormats="0" applyPatternFormats="0" applyAlignmentFormats="0" applyWidthHeightFormats="1" dataCaption="Values" tag="7830f34f-1617-4983-a727-8450f410212f" updatedVersion="6" minRefreshableVersion="3" useAutoFormatting="1" subtotalHiddenItems="1" itemPrintTitles="1" createdVersion="6" indent="0" compact="0" compactData="0" multipleFieldFilters="0" chartFormat="5">
  <location ref="Z4:AB8" firstHeaderRow="0"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Profit" fld="1" baseField="0" baseItem="0"/>
    <dataField name="Count of Order I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51B51-25FA-4F57-9CE0-0BBAF4A757A0}" name="PivotTable6" cacheId="7" applyNumberFormats="0" applyBorderFormats="0" applyFontFormats="0" applyPatternFormats="0" applyAlignmentFormats="0" applyWidthHeightFormats="1" dataCaption="Values" tag="c6b63c5f-9c4f-4bc1-b2b9-fcf75ade6054" updatedVersion="6" minRefreshableVersion="3" useAutoFormatting="1" subtotalHiddenItems="1" itemPrintTitles="1" createdVersion="6" indent="0" compact="0" compactData="0" multipleFieldFilters="0" chartFormat="5">
  <location ref="AE4:AF15"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1">
    <filter fld="1" type="count" id="1" iMeasureHier="3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80A02E-6B3E-45B9-9C03-60059A98E63D}" name="PivotTable2" cacheId="4" applyNumberFormats="0" applyBorderFormats="0" applyFontFormats="0" applyPatternFormats="0" applyAlignmentFormats="0" applyWidthHeightFormats="1" dataCaption="Values" tag="529929d3-0286-471c-a4c4-eb54ddd4d085" updatedVersion="6" minRefreshableVersion="3" useAutoFormatting="1" itemPrintTitles="1" createdVersion="6" indent="0" compact="0" compactData="0" multipleFieldFilters="0" chartFormat="7">
  <location ref="K4:M8" firstHeaderRow="0"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s>
  <rowFields count="1">
    <field x="0"/>
  </rowFields>
  <rowItems count="4">
    <i>
      <x/>
    </i>
    <i>
      <x v="1"/>
    </i>
    <i>
      <x v="2"/>
    </i>
    <i t="grand">
      <x/>
    </i>
  </rowItems>
  <colFields count="1">
    <field x="-2"/>
  </colFields>
  <colItems count="2">
    <i>
      <x/>
    </i>
    <i i="1">
      <x v="1"/>
    </i>
  </colItems>
  <dataFields count="2">
    <dataField name="Count of Order ID" fld="1" subtotal="count" baseField="0" baseItem="0"/>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9E2701-3B9D-4A67-A602-483ACC053804}" name="PivotTable3" cacheId="0" applyNumberFormats="0" applyBorderFormats="0" applyFontFormats="0" applyPatternFormats="0" applyAlignmentFormats="0" applyWidthHeightFormats="1" dataCaption="Values" tag="4e0c3313-e47d-470d-944e-804001ddfc00" updatedVersion="6" minRefreshableVersion="3" useAutoFormatting="1" itemPrintTitles="1" createdVersion="6" indent="0" compact="0" compactData="0" multipleFieldFilters="0" chartFormat="8">
  <location ref="P4:R9"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Profit" fld="0" baseField="0" baseItem="0"/>
    <dataField name="Count of Order ID"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0A30E2-F59A-454E-8AE8-710EC4DC80BB}" name="PivotTable7" cacheId="8" applyNumberFormats="0" applyBorderFormats="0" applyFontFormats="0" applyPatternFormats="0" applyAlignmentFormats="0" applyWidthHeightFormats="1" dataCaption="Values" tag="56a8dd14-f015-4792-a182-c2ecac755ba1" updatedVersion="6" minRefreshableVersion="3" useAutoFormatting="1" subtotalHiddenItems="1" itemPrintTitles="1" createdVersion="6" indent="0" compact="0" compactData="0" multipleFieldFilters="0" chartFormat="6">
  <location ref="AI4:AJ15"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0"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 Value2"/>
    <pivotHierarchy dragToData="1"/>
    <pivotHierarchy dragToData="1" caption="Average of Discount Value"/>
    <pivotHierarchy dragToData="1"/>
    <pivotHierarchy dragToData="1" caption="Average of Shipping Duration"/>
    <pivotHierarchy dragToData="1"/>
    <pivotHierarchy dragToData="1"/>
  </pivotHierarchies>
  <pivotTableStyleInfo name="PivotStyleLight16" showRowHeaders="1" showColHeaders="1" showRowStripes="0" showColStripes="0" showLastColumn="1"/>
  <filters count="1">
    <filter fld="1" type="count" id="2" iMeasureHier="31">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324932-A368-4020-911D-8555221A695B}" sourceName="[ListOfOrders].[Region]">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9"/>
  </pivotTables>
  <data>
    <olap pivotCacheId="336024284">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A245431-5218-451E-A31B-12D363BD479E}" sourceName="[ListOfOrders].[Segment]">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9"/>
  </pivotTables>
  <data>
    <olap pivotCacheId="336024284">
      <levels count="2">
        <level uniqueName="[ListOfOrders].[Segment].[(All)]" sourceCaption="(All)" count="0"/>
        <level uniqueName="[ListOfOrders].[Segment].[Segment]" sourceCaption="Segment" count="3">
          <ranges>
            <range startItem="0">
              <i n="[ListOfOrders].[Segment].&amp;[Consumer]" c="Consumer"/>
              <i n="[ListOfOrders].[Segment].&amp;[Corporate]" c="Corporate"/>
              <i n="[ListOfOrders].[Segment].&amp;[Home Office]" c="Home Office"/>
            </range>
          </ranges>
        </level>
      </levels>
      <selections count="1">
        <selection n="[ListOf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2CB547-D02C-41AC-9BEA-00C6BCD90F96}" sourceName="[OrderBreakdown].[Category]">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7"/>
    <pivotTable tabId="2" name="PivotTable8"/>
    <pivotTable tabId="2" name="PivotTable9"/>
  </pivotTables>
  <data>
    <olap pivotCacheId="336024284">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12A9DA8-1ECF-4E35-B450-41C2DAB2DDEA}" sourceName="[ListOfOrders].[Ship Mod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olap pivotCacheId="336024284">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5C3718A-8F61-466F-8486-D712C1554823}" sourceName="[ListOfOrders].[Order Date (Year)]">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olap pivotCacheId="336024284">
      <levels count="2">
        <level uniqueName="[ListOfOrders].[Order Date (Year)].[(All)]" sourceCaption="(All)" count="0"/>
        <level uniqueName="[ListOfOrders].[Order Date (Year)].[Order Date (Year)]" sourceCaption="Order Date (Year)" count="4">
          <ranges>
            <range startItem="0">
              <i n="[ListOfOrders].[Order Date (Year)].&amp;[2011]" c="2011"/>
              <i n="[ListOfOrders].[Order Date (Year)].&amp;[2012]" c="2012"/>
              <i n="[ListOfOrders].[Order Date (Year)].&amp;[2013]" c="2013"/>
              <i n="[ListOfOrders].[Order Date (Year)].&amp;[2014]" c="2014"/>
            </range>
          </ranges>
        </level>
      </levels>
      <selections count="1">
        <selection n="[ListOf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6F213B-A9E3-4EDC-A6BE-4BDE03520AC6}" cache="Slicer_Region" caption="Region" level="1" style="SlicerStyleDark1" rowHeight="241300"/>
  <slicer name="Segment" xr10:uid="{66DCD3C5-22D5-4263-8B79-3617852D7361}" cache="Slicer_Segment" caption="Segment" level="1" style="SlicerStyleDark1" rowHeight="241300"/>
  <slicer name="Category" xr10:uid="{832C83CC-8C29-4D25-B7C3-F9E612F3C983}" cache="Slicer_Category" caption="Category" level="1" style="SlicerStyleDark1" rowHeight="241300"/>
  <slicer name="Ship Mode" xr10:uid="{E0510CE5-3114-441A-A39D-AA2399CCEE33}" cache="Slicer_Ship_Mode" caption="Ship Mode" level="1" style="SlicerStyleDark1" rowHeight="241300"/>
  <slicer name="Order Date (Year)" xr10:uid="{CB86BEC2-7717-4205-9AFB-1EA2FC871043}" cache="Slicer_Order_Date__Year" caption="Order Date (Year)" columnCount="2"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964C59E-2763-431B-B368-F0CF9DA976A5}" cache="Slicer_Region" caption="Region" level="1" style="SlicerStyleDark1" rowHeight="241300"/>
  <slicer name="Segment 1" xr10:uid="{4D8AB5A3-3C3B-4FF0-AF43-FB5A0EC5993D}" cache="Slicer_Segment" caption="Segment" level="1" style="SlicerStyleDark1" rowHeight="241300"/>
  <slicer name="Category 1" xr10:uid="{224074A7-66DD-494B-B307-7A7442056D70}" cache="Slicer_Category" caption="Category" level="1" style="SlicerStyleDark1" rowHeight="241300"/>
  <slicer name="Ship Mode 1" xr10:uid="{5D0AE7B7-C1B4-4C2B-A5AA-370068E33C1F}" cache="Slicer_Ship_Mode" caption="Ship Mode" level="1" style="SlicerStyleDark1" rowHeight="241300"/>
  <slicer name="Order Date (Year) 1" xr10:uid="{B7D1E971-77A5-48C9-948B-FB463333372C}" cache="Slicer_Order_Date__Year" caption="Order Date (Year)" columnCount="2"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10AECC0-07D1-4819-96A2-71B458A6BF8C}" cache="Slicer_Region" caption="Region" level="1" style="SlicerStyleDark1" rowHeight="241300"/>
  <slicer name="Segment 2" xr10:uid="{6CA1141E-168F-428C-9123-63C3AE240A2B}" cache="Slicer_Segment" caption="Segment" level="1" style="SlicerStyleDark1" rowHeight="241300"/>
  <slicer name="Category 2" xr10:uid="{2B1BD703-AD0A-4DAE-85D8-464137241833}" cache="Slicer_Category" caption="Category" level="1" style="SlicerStyleDark1" rowHeight="241300"/>
  <slicer name="Ship Mode 2" xr10:uid="{FD04628A-0C08-4489-934C-C029BBA66A9F}" cache="Slicer_Ship_Mode" caption="Ship Mode" level="1" style="SlicerStyleDark1" rowHeight="241300"/>
  <slicer name="Order Date (Year) 2" xr10:uid="{1547A86E-3AA3-41F9-B966-4F6E400C33FD}" cache="Slicer_Order_Date__Year" caption="Order Date (Year)" columnCount="2"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7E29-5F14-47D7-8853-10FB29BEE11E}">
  <dimension ref="A2:BB22"/>
  <sheetViews>
    <sheetView topLeftCell="E1" workbookViewId="0">
      <selection activeCell="K4" sqref="K4:M8"/>
    </sheetView>
  </sheetViews>
  <sheetFormatPr defaultRowHeight="15" x14ac:dyDescent="0.25"/>
  <cols>
    <col min="1" max="1" width="18.5703125" bestFit="1" customWidth="1"/>
    <col min="2" max="2" width="12.5703125" bestFit="1" customWidth="1"/>
    <col min="3" max="3" width="15.42578125" bestFit="1" customWidth="1"/>
    <col min="4" max="4" width="23.140625" bestFit="1" customWidth="1"/>
    <col min="5" max="5" width="16.7109375" bestFit="1" customWidth="1"/>
    <col min="6" max="6" width="24.7109375" bestFit="1" customWidth="1"/>
    <col min="7" max="7" width="27.42578125" bestFit="1" customWidth="1"/>
    <col min="8" max="8" width="16.5703125" bestFit="1" customWidth="1"/>
    <col min="11" max="11" width="11.28515625" bestFit="1" customWidth="1"/>
    <col min="12" max="12" width="16.5703125" bestFit="1" customWidth="1"/>
    <col min="13" max="13" width="12.5703125" bestFit="1" customWidth="1"/>
    <col min="14" max="15" width="16.5703125" bestFit="1" customWidth="1"/>
    <col min="16" max="16" width="19" bestFit="1" customWidth="1"/>
    <col min="17" max="17" width="12.5703125" bestFit="1" customWidth="1"/>
    <col min="18" max="18" width="16.5703125" bestFit="1" customWidth="1"/>
    <col min="19" max="20" width="19" bestFit="1" customWidth="1"/>
    <col min="21" max="21" width="21.140625" bestFit="1" customWidth="1"/>
    <col min="22" max="22" width="12.5703125" bestFit="1" customWidth="1"/>
    <col min="23" max="23" width="16.5703125" bestFit="1" customWidth="1"/>
    <col min="24" max="24" width="17.7109375" bestFit="1" customWidth="1"/>
    <col min="25" max="25" width="21.7109375" style="5" bestFit="1" customWidth="1"/>
    <col min="26" max="26" width="14.5703125" bestFit="1" customWidth="1"/>
    <col min="27" max="27" width="12.5703125" bestFit="1" customWidth="1"/>
    <col min="28" max="28" width="16.5703125" bestFit="1" customWidth="1"/>
    <col min="29" max="30" width="21.140625" bestFit="1" customWidth="1"/>
    <col min="31" max="31" width="35.42578125" bestFit="1" customWidth="1"/>
    <col min="32" max="32" width="15.42578125" bestFit="1" customWidth="1"/>
    <col min="33" max="34" width="21.140625" bestFit="1" customWidth="1"/>
    <col min="35" max="35" width="37.5703125" bestFit="1" customWidth="1"/>
    <col min="36" max="36" width="15.42578125" bestFit="1" customWidth="1"/>
    <col min="37" max="38" width="21.140625" bestFit="1" customWidth="1"/>
    <col min="39" max="39" width="15.140625" bestFit="1" customWidth="1"/>
    <col min="40" max="40" width="12.5703125" bestFit="1" customWidth="1"/>
    <col min="41" max="41" width="21.140625" bestFit="1" customWidth="1"/>
    <col min="42" max="42" width="22" bestFit="1" customWidth="1"/>
    <col min="43" max="43" width="22" style="5" bestFit="1" customWidth="1"/>
    <col min="44" max="44" width="12.140625" bestFit="1" customWidth="1"/>
    <col min="45" max="45" width="12.5703125" bestFit="1" customWidth="1"/>
    <col min="46" max="46" width="16.5703125" bestFit="1" customWidth="1"/>
    <col min="47" max="48" width="22" bestFit="1" customWidth="1"/>
    <col min="49" max="49" width="17.7109375" bestFit="1" customWidth="1"/>
    <col min="50" max="50" width="16.5703125" bestFit="1" customWidth="1"/>
    <col min="51" max="52" width="22" bestFit="1" customWidth="1"/>
    <col min="53" max="53" width="13.28515625" bestFit="1" customWidth="1"/>
    <col min="54" max="54" width="16.5703125" bestFit="1" customWidth="1"/>
    <col min="55" max="111" width="22" bestFit="1" customWidth="1"/>
    <col min="112" max="112" width="17.7109375" bestFit="1" customWidth="1"/>
    <col min="113" max="113" width="21.7109375" bestFit="1" customWidth="1"/>
    <col min="114" max="2443" width="16.5703125" bestFit="1" customWidth="1"/>
    <col min="2444" max="2444" width="17.7109375" bestFit="1" customWidth="1"/>
    <col min="2445" max="2445" width="21.7109375" bestFit="1" customWidth="1"/>
  </cols>
  <sheetData>
    <row r="2" spans="1:54" x14ac:dyDescent="0.25">
      <c r="A2" s="6" t="s">
        <v>32</v>
      </c>
      <c r="B2" s="6"/>
      <c r="C2" s="6"/>
      <c r="D2" s="6"/>
      <c r="E2" s="6"/>
      <c r="F2" s="6"/>
      <c r="G2" s="6"/>
      <c r="K2" s="6" t="s">
        <v>33</v>
      </c>
      <c r="L2" s="6"/>
      <c r="M2" s="6"/>
      <c r="P2" s="6" t="s">
        <v>33</v>
      </c>
      <c r="Q2" s="6"/>
      <c r="R2" s="6"/>
      <c r="U2" s="6" t="s">
        <v>34</v>
      </c>
      <c r="V2" s="6"/>
      <c r="W2" s="6"/>
    </row>
    <row r="3" spans="1:54" x14ac:dyDescent="0.25">
      <c r="K3" s="6" t="s">
        <v>36</v>
      </c>
      <c r="L3" s="6"/>
      <c r="M3" s="6"/>
      <c r="P3" s="6" t="s">
        <v>35</v>
      </c>
      <c r="Q3" s="6"/>
      <c r="R3" s="6"/>
    </row>
    <row r="4" spans="1:54" x14ac:dyDescent="0.25">
      <c r="A4" t="s">
        <v>0</v>
      </c>
      <c r="B4" t="s">
        <v>1</v>
      </c>
      <c r="C4" t="s">
        <v>2</v>
      </c>
      <c r="D4" t="s">
        <v>3</v>
      </c>
      <c r="E4" t="s">
        <v>4</v>
      </c>
      <c r="F4" t="s">
        <v>6</v>
      </c>
      <c r="G4" t="s">
        <v>7</v>
      </c>
      <c r="H4" t="s">
        <v>9</v>
      </c>
      <c r="K4" s="3" t="s">
        <v>13</v>
      </c>
      <c r="L4" t="s">
        <v>9</v>
      </c>
      <c r="M4" t="s">
        <v>1</v>
      </c>
      <c r="P4" s="3" t="s">
        <v>14</v>
      </c>
      <c r="Q4" t="s">
        <v>1</v>
      </c>
      <c r="R4" t="s">
        <v>9</v>
      </c>
      <c r="U4" s="3" t="s">
        <v>15</v>
      </c>
      <c r="V4" t="s">
        <v>1</v>
      </c>
      <c r="W4" t="s">
        <v>9</v>
      </c>
      <c r="Z4" s="3" t="s">
        <v>37</v>
      </c>
      <c r="AA4" t="s">
        <v>1</v>
      </c>
      <c r="AB4" t="s">
        <v>9</v>
      </c>
      <c r="AE4" s="3" t="s">
        <v>41</v>
      </c>
      <c r="AF4" t="s">
        <v>2</v>
      </c>
      <c r="AI4" s="3" t="s">
        <v>41</v>
      </c>
      <c r="AJ4" t="s">
        <v>2</v>
      </c>
      <c r="AM4" s="3" t="s">
        <v>62</v>
      </c>
      <c r="AN4" t="s">
        <v>1</v>
      </c>
      <c r="AO4" t="s">
        <v>5</v>
      </c>
      <c r="AR4" s="3" t="s">
        <v>80</v>
      </c>
      <c r="AS4" t="s">
        <v>1</v>
      </c>
      <c r="AT4" t="s">
        <v>9</v>
      </c>
      <c r="AW4" s="3" t="s">
        <v>84</v>
      </c>
      <c r="AX4" t="s">
        <v>9</v>
      </c>
      <c r="BA4" s="3" t="s">
        <v>95</v>
      </c>
      <c r="BB4" t="s">
        <v>9</v>
      </c>
    </row>
    <row r="5" spans="1:54" x14ac:dyDescent="0.25">
      <c r="A5" s="1">
        <v>11942478.09999997</v>
      </c>
      <c r="B5" s="1">
        <v>283240</v>
      </c>
      <c r="C5" s="1">
        <v>30354</v>
      </c>
      <c r="D5" s="1">
        <v>1484.090729464393</v>
      </c>
      <c r="E5" s="2">
        <v>2.3717020674293782E-2</v>
      </c>
      <c r="F5" s="1">
        <v>29.793078165776112</v>
      </c>
      <c r="G5" s="1">
        <v>3.9681807141122176</v>
      </c>
      <c r="H5" s="1">
        <v>4117</v>
      </c>
      <c r="K5" t="s">
        <v>10</v>
      </c>
      <c r="L5" s="1">
        <v>2234</v>
      </c>
      <c r="M5" s="1">
        <v>157636</v>
      </c>
      <c r="P5" t="s">
        <v>16</v>
      </c>
      <c r="Q5" s="1">
        <v>54487</v>
      </c>
      <c r="R5" s="1">
        <v>753</v>
      </c>
      <c r="U5" t="s">
        <v>20</v>
      </c>
      <c r="V5" s="1">
        <v>17507</v>
      </c>
      <c r="W5" s="1">
        <v>257</v>
      </c>
      <c r="Z5" t="s">
        <v>38</v>
      </c>
      <c r="AA5" s="1">
        <v>49734</v>
      </c>
      <c r="AB5" s="1">
        <v>1238</v>
      </c>
      <c r="AE5" t="s">
        <v>42</v>
      </c>
      <c r="AF5" s="1">
        <v>81</v>
      </c>
      <c r="AI5" t="s">
        <v>46</v>
      </c>
      <c r="AJ5" s="1">
        <v>1</v>
      </c>
      <c r="AM5" t="s">
        <v>63</v>
      </c>
      <c r="AN5" s="1">
        <v>26830</v>
      </c>
      <c r="AO5" s="1">
        <v>5137.1000000000004</v>
      </c>
      <c r="AR5" t="s">
        <v>81</v>
      </c>
      <c r="AS5" s="1">
        <v>147447</v>
      </c>
      <c r="AT5" s="1">
        <v>2132</v>
      </c>
      <c r="AW5" t="s">
        <v>85</v>
      </c>
      <c r="AX5" s="1">
        <v>11</v>
      </c>
      <c r="BA5" t="s">
        <v>96</v>
      </c>
      <c r="BB5" s="1">
        <v>2445</v>
      </c>
    </row>
    <row r="6" spans="1:54" x14ac:dyDescent="0.25">
      <c r="K6" t="s">
        <v>11</v>
      </c>
      <c r="L6" s="1">
        <v>950</v>
      </c>
      <c r="M6" s="1">
        <v>71439</v>
      </c>
      <c r="P6" t="s">
        <v>17</v>
      </c>
      <c r="Q6" s="1">
        <v>66223</v>
      </c>
      <c r="R6" s="1">
        <v>946</v>
      </c>
      <c r="U6" t="s">
        <v>21</v>
      </c>
      <c r="V6" s="1">
        <v>14482</v>
      </c>
      <c r="W6" s="1">
        <v>220</v>
      </c>
      <c r="Z6" t="s">
        <v>39</v>
      </c>
      <c r="AA6" s="1">
        <v>124952</v>
      </c>
      <c r="AB6" s="1">
        <v>5286</v>
      </c>
      <c r="AE6" t="s">
        <v>43</v>
      </c>
      <c r="AF6" s="1">
        <v>90</v>
      </c>
      <c r="AI6" t="s">
        <v>47</v>
      </c>
      <c r="AJ6" s="1">
        <v>1</v>
      </c>
      <c r="AM6" t="s">
        <v>64</v>
      </c>
      <c r="AN6" s="1">
        <v>37906</v>
      </c>
      <c r="AO6" s="1">
        <v>16769.199999999997</v>
      </c>
      <c r="AR6" t="s">
        <v>82</v>
      </c>
      <c r="AS6" s="1">
        <v>92634</v>
      </c>
      <c r="AT6" s="1">
        <v>1268</v>
      </c>
      <c r="AW6" t="s">
        <v>86</v>
      </c>
      <c r="AX6" s="1">
        <v>11</v>
      </c>
      <c r="BA6" t="s">
        <v>97</v>
      </c>
      <c r="BB6" s="1">
        <v>838</v>
      </c>
    </row>
    <row r="7" spans="1:54" x14ac:dyDescent="0.25">
      <c r="K7" t="s">
        <v>12</v>
      </c>
      <c r="L7" s="1">
        <v>933</v>
      </c>
      <c r="M7" s="1">
        <v>54165</v>
      </c>
      <c r="P7" t="s">
        <v>18</v>
      </c>
      <c r="Q7" s="1">
        <v>77200</v>
      </c>
      <c r="R7" s="1">
        <v>1093</v>
      </c>
      <c r="U7" t="s">
        <v>22</v>
      </c>
      <c r="V7" s="1">
        <v>12930</v>
      </c>
      <c r="W7" s="1">
        <v>248</v>
      </c>
      <c r="Z7" t="s">
        <v>40</v>
      </c>
      <c r="AA7" s="1">
        <v>108554</v>
      </c>
      <c r="AB7" s="1">
        <v>1523</v>
      </c>
      <c r="AE7" t="s">
        <v>44</v>
      </c>
      <c r="AF7" s="1">
        <v>73</v>
      </c>
      <c r="AI7" t="s">
        <v>49</v>
      </c>
      <c r="AJ7" s="1">
        <v>1</v>
      </c>
      <c r="AM7" t="s">
        <v>65</v>
      </c>
      <c r="AN7" s="1">
        <v>23491</v>
      </c>
      <c r="AO7" s="1">
        <v>5462.6</v>
      </c>
      <c r="AR7" t="s">
        <v>83</v>
      </c>
      <c r="AS7" s="1">
        <v>43159</v>
      </c>
      <c r="AT7" s="1">
        <v>717</v>
      </c>
      <c r="AW7" t="s">
        <v>87</v>
      </c>
      <c r="AX7" s="1">
        <v>11</v>
      </c>
      <c r="BA7" t="s">
        <v>98</v>
      </c>
      <c r="BB7" s="1">
        <v>217</v>
      </c>
    </row>
    <row r="8" spans="1:54" x14ac:dyDescent="0.25">
      <c r="K8" t="s">
        <v>8</v>
      </c>
      <c r="L8" s="1">
        <v>4117</v>
      </c>
      <c r="M8" s="1">
        <v>283240</v>
      </c>
      <c r="P8" t="s">
        <v>19</v>
      </c>
      <c r="Q8" s="1">
        <v>85330</v>
      </c>
      <c r="R8" s="1">
        <v>1325</v>
      </c>
      <c r="U8" t="s">
        <v>23</v>
      </c>
      <c r="V8" s="1">
        <v>16004</v>
      </c>
      <c r="W8" s="1">
        <v>238</v>
      </c>
      <c r="Z8" t="s">
        <v>8</v>
      </c>
      <c r="AA8" s="1">
        <v>283240</v>
      </c>
      <c r="AB8" s="1">
        <v>8047</v>
      </c>
      <c r="AE8" t="s">
        <v>45</v>
      </c>
      <c r="AF8" s="1">
        <v>80</v>
      </c>
      <c r="AI8" t="s">
        <v>51</v>
      </c>
      <c r="AJ8" s="1">
        <v>1</v>
      </c>
      <c r="AM8" t="s">
        <v>66</v>
      </c>
      <c r="AN8" s="1">
        <v>14703</v>
      </c>
      <c r="AO8" s="1">
        <v>3664</v>
      </c>
      <c r="AR8" t="s">
        <v>8</v>
      </c>
      <c r="AS8" s="1">
        <v>283240</v>
      </c>
      <c r="AT8" s="1">
        <v>4117</v>
      </c>
      <c r="AW8" t="s">
        <v>88</v>
      </c>
      <c r="AX8" s="1">
        <v>11</v>
      </c>
      <c r="BA8" t="s">
        <v>99</v>
      </c>
      <c r="BB8" s="1">
        <v>617</v>
      </c>
    </row>
    <row r="9" spans="1:54" x14ac:dyDescent="0.25">
      <c r="P9" t="s">
        <v>8</v>
      </c>
      <c r="Q9" s="1">
        <v>283240</v>
      </c>
      <c r="R9" s="1">
        <v>4117</v>
      </c>
      <c r="U9" t="s">
        <v>24</v>
      </c>
      <c r="V9" s="1">
        <v>16171</v>
      </c>
      <c r="W9" s="1">
        <v>239</v>
      </c>
      <c r="AE9" t="s">
        <v>48</v>
      </c>
      <c r="AF9" s="1">
        <v>104</v>
      </c>
      <c r="AI9" t="s">
        <v>52</v>
      </c>
      <c r="AJ9" s="1">
        <v>1</v>
      </c>
      <c r="AM9" t="s">
        <v>67</v>
      </c>
      <c r="AN9" s="1">
        <v>43655</v>
      </c>
      <c r="AO9" s="1">
        <v>27738.3</v>
      </c>
      <c r="AW9" t="s">
        <v>89</v>
      </c>
      <c r="AX9" s="1">
        <v>11</v>
      </c>
      <c r="BA9" t="s">
        <v>8</v>
      </c>
      <c r="BB9" s="1">
        <v>4117</v>
      </c>
    </row>
    <row r="10" spans="1:54" x14ac:dyDescent="0.25">
      <c r="U10" t="s">
        <v>25</v>
      </c>
      <c r="V10" s="1">
        <v>31797</v>
      </c>
      <c r="W10" s="1">
        <v>444</v>
      </c>
      <c r="AE10" t="s">
        <v>50</v>
      </c>
      <c r="AF10" s="1">
        <v>72</v>
      </c>
      <c r="AI10" t="s">
        <v>53</v>
      </c>
      <c r="AJ10" s="1">
        <v>1</v>
      </c>
      <c r="AM10" t="s">
        <v>68</v>
      </c>
      <c r="AN10" s="1">
        <v>15489</v>
      </c>
      <c r="AO10" s="1">
        <v>26170.799999999996</v>
      </c>
      <c r="AW10" t="s">
        <v>90</v>
      </c>
      <c r="AX10" s="1">
        <v>13</v>
      </c>
    </row>
    <row r="11" spans="1:54" x14ac:dyDescent="0.25">
      <c r="U11" t="s">
        <v>26</v>
      </c>
      <c r="V11" s="1">
        <v>16694</v>
      </c>
      <c r="W11" s="1">
        <v>231</v>
      </c>
      <c r="AE11" t="s">
        <v>55</v>
      </c>
      <c r="AF11" s="1">
        <v>108</v>
      </c>
      <c r="AI11" t="s">
        <v>54</v>
      </c>
      <c r="AJ11" s="1">
        <v>1</v>
      </c>
      <c r="AM11" t="s">
        <v>69</v>
      </c>
      <c r="AN11" s="1">
        <v>42775</v>
      </c>
      <c r="AO11" s="1">
        <v>21738.9</v>
      </c>
      <c r="AW11" t="s">
        <v>91</v>
      </c>
      <c r="AX11" s="1">
        <v>12</v>
      </c>
    </row>
    <row r="12" spans="1:54" x14ac:dyDescent="0.25">
      <c r="U12" t="s">
        <v>27</v>
      </c>
      <c r="V12" s="1">
        <v>38486</v>
      </c>
      <c r="W12" s="1">
        <v>561</v>
      </c>
      <c r="AE12" t="s">
        <v>56</v>
      </c>
      <c r="AF12" s="1">
        <v>75</v>
      </c>
      <c r="AI12" t="s">
        <v>57</v>
      </c>
      <c r="AJ12" s="1">
        <v>1</v>
      </c>
      <c r="AM12" t="s">
        <v>70</v>
      </c>
      <c r="AN12" s="1">
        <v>6463</v>
      </c>
      <c r="AO12" s="1">
        <v>1211.4000000000001</v>
      </c>
      <c r="AW12" t="s">
        <v>92</v>
      </c>
      <c r="AX12" s="1">
        <v>11</v>
      </c>
    </row>
    <row r="13" spans="1:54" x14ac:dyDescent="0.25">
      <c r="U13" t="s">
        <v>28</v>
      </c>
      <c r="V13" s="1">
        <v>37423</v>
      </c>
      <c r="W13" s="1">
        <v>487</v>
      </c>
      <c r="AE13" t="s">
        <v>58</v>
      </c>
      <c r="AF13" s="1">
        <v>89</v>
      </c>
      <c r="AI13" t="s">
        <v>59</v>
      </c>
      <c r="AJ13" s="1">
        <v>1</v>
      </c>
      <c r="AM13" t="s">
        <v>71</v>
      </c>
      <c r="AN13" s="1">
        <v>3420</v>
      </c>
      <c r="AO13" s="1">
        <v>892.7</v>
      </c>
      <c r="AW13" t="s">
        <v>93</v>
      </c>
      <c r="AX13" s="1">
        <v>11</v>
      </c>
    </row>
    <row r="14" spans="1:54" x14ac:dyDescent="0.25">
      <c r="U14" t="s">
        <v>29</v>
      </c>
      <c r="V14" s="1">
        <v>19110</v>
      </c>
      <c r="W14" s="1">
        <v>236</v>
      </c>
      <c r="AE14" t="s">
        <v>60</v>
      </c>
      <c r="AF14" s="1">
        <v>78</v>
      </c>
      <c r="AI14" t="s">
        <v>61</v>
      </c>
      <c r="AJ14" s="1">
        <v>1</v>
      </c>
      <c r="AM14" t="s">
        <v>72</v>
      </c>
      <c r="AN14" s="1">
        <v>11321</v>
      </c>
      <c r="AO14" s="1">
        <v>4020.5999999999985</v>
      </c>
      <c r="AW14" t="s">
        <v>94</v>
      </c>
      <c r="AX14" s="1">
        <v>12</v>
      </c>
    </row>
    <row r="15" spans="1:54" x14ac:dyDescent="0.25">
      <c r="U15" t="s">
        <v>30</v>
      </c>
      <c r="V15" s="1">
        <v>28533</v>
      </c>
      <c r="W15" s="1">
        <v>470</v>
      </c>
      <c r="AE15" t="s">
        <v>8</v>
      </c>
      <c r="AF15" s="1">
        <v>850</v>
      </c>
      <c r="AI15" t="s">
        <v>8</v>
      </c>
      <c r="AJ15" s="1">
        <v>10</v>
      </c>
      <c r="AM15" t="s">
        <v>73</v>
      </c>
      <c r="AN15" s="1">
        <v>2636</v>
      </c>
      <c r="AO15" s="1">
        <v>463.3</v>
      </c>
      <c r="AW15" t="s">
        <v>8</v>
      </c>
      <c r="AX15" s="1">
        <v>114</v>
      </c>
    </row>
    <row r="16" spans="1:54" x14ac:dyDescent="0.25">
      <c r="U16" t="s">
        <v>31</v>
      </c>
      <c r="V16" s="1">
        <v>34103</v>
      </c>
      <c r="W16" s="1">
        <v>486</v>
      </c>
      <c r="AM16" t="s">
        <v>74</v>
      </c>
      <c r="AN16" s="1">
        <v>11318</v>
      </c>
      <c r="AO16" s="1">
        <v>21712.050000000003</v>
      </c>
    </row>
    <row r="17" spans="21:41" x14ac:dyDescent="0.25">
      <c r="U17" t="s">
        <v>8</v>
      </c>
      <c r="V17" s="1">
        <v>283240</v>
      </c>
      <c r="W17" s="1">
        <v>4117</v>
      </c>
      <c r="AM17" t="s">
        <v>75</v>
      </c>
      <c r="AN17" s="1">
        <v>7485</v>
      </c>
      <c r="AO17" s="1">
        <v>1229.7</v>
      </c>
    </row>
    <row r="18" spans="21:41" x14ac:dyDescent="0.25">
      <c r="AM18" t="s">
        <v>76</v>
      </c>
      <c r="AN18" s="1">
        <v>27631</v>
      </c>
      <c r="AO18" s="1">
        <v>35209.75</v>
      </c>
    </row>
    <row r="19" spans="21:41" x14ac:dyDescent="0.25">
      <c r="AM19" t="s">
        <v>77</v>
      </c>
      <c r="AN19" s="1">
        <v>21995</v>
      </c>
      <c r="AO19" s="1">
        <v>38121.900000000009</v>
      </c>
    </row>
    <row r="20" spans="21:41" x14ac:dyDescent="0.25">
      <c r="AM20" t="s">
        <v>78</v>
      </c>
      <c r="AN20" s="1">
        <v>6853</v>
      </c>
      <c r="AO20" s="1">
        <v>1657</v>
      </c>
    </row>
    <row r="21" spans="21:41" x14ac:dyDescent="0.25">
      <c r="AM21" t="s">
        <v>79</v>
      </c>
      <c r="AN21" s="1">
        <v>-20731</v>
      </c>
      <c r="AO21" s="1">
        <v>28545.599999999999</v>
      </c>
    </row>
    <row r="22" spans="21:41" x14ac:dyDescent="0.25">
      <c r="AM22" t="s">
        <v>8</v>
      </c>
      <c r="AN22" s="1">
        <v>283240</v>
      </c>
      <c r="AO22" s="1">
        <v>239744.90000000037</v>
      </c>
    </row>
  </sheetData>
  <mergeCells count="6">
    <mergeCell ref="A2:G2"/>
    <mergeCell ref="K2:M2"/>
    <mergeCell ref="P3:R3"/>
    <mergeCell ref="U2:W2"/>
    <mergeCell ref="K3:M3"/>
    <mergeCell ref="P2:R2"/>
  </mergeCell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E9A3-4924-41D1-BAA2-6381D4FB3278}">
  <dimension ref="B1:AB34"/>
  <sheetViews>
    <sheetView tabSelected="1" workbookViewId="0">
      <selection activeCell="A4" sqref="A4"/>
    </sheetView>
  </sheetViews>
  <sheetFormatPr defaultRowHeight="15" x14ac:dyDescent="0.25"/>
  <cols>
    <col min="1" max="6" width="9.140625" style="4"/>
    <col min="7" max="7" width="10.140625" style="4" customWidth="1"/>
    <col min="8" max="27" width="9.140625" style="4"/>
    <col min="28" max="28" width="10.85546875" style="4" bestFit="1" customWidth="1"/>
    <col min="29" max="16384" width="9.140625" style="4"/>
  </cols>
  <sheetData>
    <row r="1" spans="2:28" ht="15" customHeight="1" x14ac:dyDescent="0.25">
      <c r="B1" s="12" t="s">
        <v>100</v>
      </c>
      <c r="C1" s="12"/>
      <c r="D1" s="13">
        <f>GETPIVOTDATA("[Measures].[Sum of Order Value]",Sheet1!$A$4)</f>
        <v>11942478.09999997</v>
      </c>
      <c r="E1" s="14"/>
      <c r="F1" s="15" t="s">
        <v>101</v>
      </c>
      <c r="G1" s="15"/>
      <c r="H1" s="13">
        <f>GETPIVOTDATA("[Measures].[Sum of Profit]",Sheet1!$A$4)</f>
        <v>283240</v>
      </c>
      <c r="I1" s="14"/>
      <c r="J1" s="16" t="s">
        <v>102</v>
      </c>
      <c r="K1" s="16"/>
      <c r="L1" s="13">
        <f>GETPIVOTDATA("[Measures].[Sum of Quantity]",Sheet1!$A$4)</f>
        <v>30354</v>
      </c>
      <c r="M1" s="14"/>
      <c r="N1" s="16" t="s">
        <v>103</v>
      </c>
      <c r="O1" s="16"/>
      <c r="P1" s="13">
        <f>GETPIVOTDATA("[Measures].[Average of Order Value]",Sheet1!$A$4)</f>
        <v>1484.090729464393</v>
      </c>
      <c r="Q1" s="14"/>
      <c r="R1" s="16" t="s">
        <v>104</v>
      </c>
      <c r="S1" s="16"/>
      <c r="T1" s="17">
        <f>GETPIVOTDATA("[Measures].[Profit margin_(%)]",Sheet1!$A$4)</f>
        <v>2.3717020674293782E-2</v>
      </c>
      <c r="U1" s="18"/>
      <c r="V1" s="7" t="s">
        <v>105</v>
      </c>
      <c r="W1" s="7"/>
      <c r="X1" s="8">
        <f>GETPIVOTDATA("[Measures].[Average of Discount Value]",Sheet1!$A$4)</f>
        <v>29.793078165776112</v>
      </c>
      <c r="Y1" s="9"/>
      <c r="Z1" s="10" t="s">
        <v>7</v>
      </c>
      <c r="AA1" s="10"/>
      <c r="AB1" s="11">
        <f>GETPIVOTDATA("[Measures].[Average of Shipping Duration]",Sheet1!$A$4)</f>
        <v>3.9681807141122176</v>
      </c>
    </row>
    <row r="2" spans="2:28" ht="15" customHeight="1" x14ac:dyDescent="0.25">
      <c r="B2" s="12"/>
      <c r="C2" s="12"/>
      <c r="D2" s="13"/>
      <c r="E2" s="14"/>
      <c r="F2" s="15"/>
      <c r="G2" s="15"/>
      <c r="H2" s="13"/>
      <c r="I2" s="14"/>
      <c r="J2" s="16"/>
      <c r="K2" s="16"/>
      <c r="L2" s="13"/>
      <c r="M2" s="14"/>
      <c r="N2" s="16"/>
      <c r="O2" s="16"/>
      <c r="P2" s="13"/>
      <c r="Q2" s="14"/>
      <c r="R2" s="16"/>
      <c r="S2" s="16"/>
      <c r="T2" s="17"/>
      <c r="U2" s="18"/>
      <c r="V2" s="7"/>
      <c r="W2" s="7"/>
      <c r="X2" s="8"/>
      <c r="Y2" s="9"/>
      <c r="Z2" s="10"/>
      <c r="AA2" s="10"/>
      <c r="AB2" s="11"/>
    </row>
    <row r="3" spans="2:28" ht="15" customHeight="1" x14ac:dyDescent="0.25">
      <c r="B3" s="12"/>
      <c r="C3" s="12"/>
      <c r="D3" s="13"/>
      <c r="E3" s="14"/>
      <c r="F3" s="15"/>
      <c r="G3" s="15"/>
      <c r="H3" s="13"/>
      <c r="I3" s="14"/>
      <c r="J3" s="16"/>
      <c r="K3" s="16"/>
      <c r="L3" s="13"/>
      <c r="M3" s="14"/>
      <c r="N3" s="16"/>
      <c r="O3" s="16"/>
      <c r="P3" s="13"/>
      <c r="Q3" s="14"/>
      <c r="R3" s="16"/>
      <c r="S3" s="16"/>
      <c r="T3" s="17"/>
      <c r="U3" s="18"/>
      <c r="V3" s="7"/>
      <c r="W3" s="7"/>
      <c r="X3" s="8"/>
      <c r="Y3" s="9"/>
      <c r="Z3" s="10"/>
      <c r="AA3" s="10"/>
      <c r="AB3" s="11"/>
    </row>
    <row r="4" spans="2:28" ht="15" customHeight="1" x14ac:dyDescent="0.25">
      <c r="B4" s="12"/>
      <c r="C4" s="12"/>
      <c r="D4" s="13"/>
      <c r="E4" s="14"/>
      <c r="F4" s="15"/>
      <c r="G4" s="15"/>
      <c r="H4" s="13"/>
      <c r="I4" s="14"/>
      <c r="J4" s="16"/>
      <c r="K4" s="16"/>
      <c r="L4" s="13"/>
      <c r="M4" s="14"/>
      <c r="N4" s="16"/>
      <c r="O4" s="16"/>
      <c r="P4" s="13"/>
      <c r="Q4" s="14"/>
      <c r="R4" s="16"/>
      <c r="S4" s="16"/>
      <c r="T4" s="17"/>
      <c r="U4" s="18"/>
      <c r="V4" s="7"/>
      <c r="W4" s="7"/>
      <c r="X4" s="8"/>
      <c r="Y4" s="9"/>
      <c r="Z4" s="10"/>
      <c r="AA4" s="10"/>
      <c r="AB4" s="11"/>
    </row>
    <row r="6" spans="2:28" x14ac:dyDescent="0.25">
      <c r="B6" s="5"/>
      <c r="C6" s="5"/>
      <c r="D6" s="5"/>
      <c r="E6" s="5"/>
      <c r="F6" s="5"/>
      <c r="G6" s="5"/>
      <c r="H6" s="5"/>
      <c r="I6" s="5"/>
      <c r="J6" s="5"/>
      <c r="K6" s="5"/>
      <c r="L6" s="5"/>
      <c r="M6" s="5"/>
      <c r="N6" s="5"/>
      <c r="O6" s="5"/>
      <c r="P6" s="5"/>
      <c r="Q6" s="5"/>
      <c r="R6" s="5"/>
      <c r="S6" s="5"/>
      <c r="T6" s="5"/>
      <c r="U6" s="5"/>
      <c r="V6" s="5"/>
      <c r="W6" s="5"/>
      <c r="X6" s="5"/>
      <c r="Y6" s="5"/>
      <c r="Z6" s="5"/>
      <c r="AA6" s="5"/>
      <c r="AB6" s="5"/>
    </row>
    <row r="7" spans="2:28" x14ac:dyDescent="0.25">
      <c r="B7" s="5"/>
      <c r="C7" s="5"/>
      <c r="D7" s="5"/>
      <c r="E7" s="5"/>
      <c r="F7" s="5"/>
      <c r="G7" s="5"/>
      <c r="H7" s="5"/>
      <c r="I7" s="5"/>
      <c r="J7" s="5"/>
      <c r="K7" s="5"/>
      <c r="L7" s="5"/>
      <c r="M7" s="5"/>
      <c r="N7" s="5"/>
      <c r="O7" s="5"/>
      <c r="P7" s="5"/>
      <c r="Q7" s="5"/>
      <c r="R7" s="5"/>
      <c r="S7" s="5"/>
      <c r="T7" s="5"/>
      <c r="U7" s="5"/>
      <c r="V7" s="5"/>
      <c r="W7" s="5"/>
      <c r="X7" s="5"/>
      <c r="Y7" s="5"/>
      <c r="Z7" s="5"/>
      <c r="AA7" s="5"/>
      <c r="AB7" s="5"/>
    </row>
    <row r="8" spans="2:28" x14ac:dyDescent="0.25">
      <c r="B8" s="5"/>
      <c r="C8" s="5"/>
      <c r="D8" s="5"/>
      <c r="E8" s="5"/>
      <c r="F8" s="5"/>
      <c r="G8" s="5"/>
      <c r="H8" s="5"/>
      <c r="I8" s="5"/>
      <c r="J8" s="5"/>
      <c r="K8" s="5"/>
      <c r="L8" s="5"/>
      <c r="M8" s="5"/>
      <c r="N8" s="5"/>
      <c r="O8" s="5"/>
      <c r="P8" s="5"/>
      <c r="Q8" s="5"/>
      <c r="R8" s="5"/>
      <c r="S8" s="5"/>
      <c r="T8" s="5"/>
      <c r="U8" s="5"/>
      <c r="V8" s="5"/>
      <c r="W8" s="5"/>
      <c r="X8" s="5"/>
      <c r="Y8" s="5"/>
      <c r="Z8" s="5"/>
      <c r="AA8" s="5"/>
      <c r="AB8" s="5"/>
    </row>
    <row r="9" spans="2:28" x14ac:dyDescent="0.25">
      <c r="B9" s="5"/>
      <c r="C9" s="5"/>
      <c r="D9" s="5"/>
      <c r="E9" s="5"/>
      <c r="F9" s="5"/>
      <c r="G9" s="5"/>
      <c r="H9" s="5"/>
      <c r="I9" s="5"/>
      <c r="J9" s="5"/>
      <c r="K9" s="5"/>
      <c r="L9" s="5"/>
      <c r="M9" s="5"/>
      <c r="N9" s="5"/>
      <c r="O9" s="5"/>
      <c r="P9" s="5"/>
      <c r="Q9" s="5"/>
      <c r="R9" s="5"/>
      <c r="S9" s="5"/>
      <c r="T9" s="5"/>
      <c r="U9" s="5"/>
      <c r="V9" s="5"/>
      <c r="W9" s="5"/>
      <c r="X9" s="5"/>
      <c r="Y9" s="5"/>
      <c r="Z9" s="5"/>
      <c r="AA9" s="5"/>
      <c r="AB9" s="5"/>
    </row>
    <row r="10" spans="2:28" x14ac:dyDescent="0.2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x14ac:dyDescent="0.2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x14ac:dyDescent="0.2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x14ac:dyDescent="0.2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x14ac:dyDescent="0.2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x14ac:dyDescent="0.2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x14ac:dyDescent="0.2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x14ac:dyDescent="0.2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x14ac:dyDescent="0.2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x14ac:dyDescent="0.2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x14ac:dyDescent="0.2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x14ac:dyDescent="0.2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x14ac:dyDescent="0.2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x14ac:dyDescent="0.2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x14ac:dyDescent="0.2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x14ac:dyDescent="0.2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x14ac:dyDescent="0.2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x14ac:dyDescent="0.2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x14ac:dyDescent="0.2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x14ac:dyDescent="0.2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x14ac:dyDescent="0.2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x14ac:dyDescent="0.2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x14ac:dyDescent="0.2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x14ac:dyDescent="0.2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x14ac:dyDescent="0.25">
      <c r="B34" s="5"/>
      <c r="C34" s="5"/>
      <c r="D34" s="5"/>
      <c r="E34" s="5"/>
      <c r="F34" s="5"/>
      <c r="G34" s="5"/>
      <c r="H34" s="5"/>
      <c r="I34" s="5"/>
      <c r="J34" s="5"/>
      <c r="K34" s="5"/>
      <c r="L34" s="5"/>
      <c r="M34" s="5"/>
      <c r="N34" s="5"/>
      <c r="O34" s="5"/>
      <c r="P34" s="5"/>
      <c r="Q34" s="5"/>
      <c r="R34" s="5"/>
      <c r="S34" s="5"/>
      <c r="T34" s="5"/>
      <c r="U34" s="5"/>
      <c r="V34" s="5"/>
      <c r="W34" s="5"/>
      <c r="X34" s="5"/>
      <c r="Y34" s="5"/>
      <c r="Z34" s="5"/>
      <c r="AA34" s="5"/>
      <c r="AB34" s="5"/>
    </row>
  </sheetData>
  <mergeCells count="14">
    <mergeCell ref="V1:W4"/>
    <mergeCell ref="X1:Y4"/>
    <mergeCell ref="Z1:AA4"/>
    <mergeCell ref="AB1:AB4"/>
    <mergeCell ref="B1:C4"/>
    <mergeCell ref="D1:E4"/>
    <mergeCell ref="F1:G4"/>
    <mergeCell ref="H1:I4"/>
    <mergeCell ref="J1:K4"/>
    <mergeCell ref="L1:M4"/>
    <mergeCell ref="N1:O4"/>
    <mergeCell ref="P1:Q4"/>
    <mergeCell ref="R1:S4"/>
    <mergeCell ref="T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0459-A25A-44DB-AFAE-025859E8F6B7}">
  <dimension ref="B1:AB34"/>
  <sheetViews>
    <sheetView workbookViewId="0"/>
  </sheetViews>
  <sheetFormatPr defaultRowHeight="15" x14ac:dyDescent="0.25"/>
  <cols>
    <col min="1" max="27" width="9.140625" style="4"/>
    <col min="28" max="28" width="11.28515625" style="4" customWidth="1"/>
    <col min="29" max="16384" width="9.140625" style="4"/>
  </cols>
  <sheetData>
    <row r="1" spans="2:28" ht="15" customHeight="1" x14ac:dyDescent="0.25">
      <c r="B1" s="12" t="s">
        <v>100</v>
      </c>
      <c r="C1" s="12"/>
      <c r="D1" s="13">
        <f>GETPIVOTDATA("[Measures].[Sum of Order Value]",Sheet1!$A$4)</f>
        <v>11942478.09999997</v>
      </c>
      <c r="E1" s="14"/>
      <c r="F1" s="15" t="s">
        <v>101</v>
      </c>
      <c r="G1" s="15"/>
      <c r="H1" s="13">
        <f>GETPIVOTDATA("[Measures].[Sum of Profit]",Sheet1!$A$4)</f>
        <v>283240</v>
      </c>
      <c r="I1" s="14"/>
      <c r="J1" s="16" t="s">
        <v>102</v>
      </c>
      <c r="K1" s="16"/>
      <c r="L1" s="13">
        <f>GETPIVOTDATA("[Measures].[Sum of Quantity]",Sheet1!$A$4)</f>
        <v>30354</v>
      </c>
      <c r="M1" s="14"/>
      <c r="N1" s="16" t="s">
        <v>103</v>
      </c>
      <c r="O1" s="16"/>
      <c r="P1" s="13">
        <f>GETPIVOTDATA("[Measures].[Average of Order Value]",Sheet1!$A$4)</f>
        <v>1484.090729464393</v>
      </c>
      <c r="Q1" s="14"/>
      <c r="R1" s="16" t="s">
        <v>104</v>
      </c>
      <c r="S1" s="16"/>
      <c r="T1" s="17">
        <f>GETPIVOTDATA("[Measures].[Profit margin_(%)]",Sheet1!$A$4)</f>
        <v>2.3717020674293782E-2</v>
      </c>
      <c r="U1" s="18"/>
      <c r="V1" s="7" t="s">
        <v>105</v>
      </c>
      <c r="W1" s="7"/>
      <c r="X1" s="8">
        <f>GETPIVOTDATA("[Measures].[Average of Discount Value]",Sheet1!$A$4)</f>
        <v>29.793078165776112</v>
      </c>
      <c r="Y1" s="9"/>
      <c r="Z1" s="10" t="s">
        <v>7</v>
      </c>
      <c r="AA1" s="10"/>
      <c r="AB1" s="11">
        <f>GETPIVOTDATA("[Measures].[Average of Shipping Duration]",Sheet1!$A$4)</f>
        <v>3.9681807141122176</v>
      </c>
    </row>
    <row r="2" spans="2:28" ht="15" customHeight="1" x14ac:dyDescent="0.25">
      <c r="B2" s="12"/>
      <c r="C2" s="12"/>
      <c r="D2" s="13"/>
      <c r="E2" s="14"/>
      <c r="F2" s="15"/>
      <c r="G2" s="15"/>
      <c r="H2" s="13"/>
      <c r="I2" s="14"/>
      <c r="J2" s="16"/>
      <c r="K2" s="16"/>
      <c r="L2" s="13"/>
      <c r="M2" s="14"/>
      <c r="N2" s="16"/>
      <c r="O2" s="16"/>
      <c r="P2" s="13"/>
      <c r="Q2" s="14"/>
      <c r="R2" s="16"/>
      <c r="S2" s="16"/>
      <c r="T2" s="17"/>
      <c r="U2" s="18"/>
      <c r="V2" s="7"/>
      <c r="W2" s="7"/>
      <c r="X2" s="8"/>
      <c r="Y2" s="9"/>
      <c r="Z2" s="10"/>
      <c r="AA2" s="10"/>
      <c r="AB2" s="11"/>
    </row>
    <row r="3" spans="2:28" ht="15" customHeight="1" x14ac:dyDescent="0.25">
      <c r="B3" s="12"/>
      <c r="C3" s="12"/>
      <c r="D3" s="13"/>
      <c r="E3" s="14"/>
      <c r="F3" s="15"/>
      <c r="G3" s="15"/>
      <c r="H3" s="13"/>
      <c r="I3" s="14"/>
      <c r="J3" s="16"/>
      <c r="K3" s="16"/>
      <c r="L3" s="13"/>
      <c r="M3" s="14"/>
      <c r="N3" s="16"/>
      <c r="O3" s="16"/>
      <c r="P3" s="13"/>
      <c r="Q3" s="14"/>
      <c r="R3" s="16"/>
      <c r="S3" s="16"/>
      <c r="T3" s="17"/>
      <c r="U3" s="18"/>
      <c r="V3" s="7"/>
      <c r="W3" s="7"/>
      <c r="X3" s="8"/>
      <c r="Y3" s="9"/>
      <c r="Z3" s="10"/>
      <c r="AA3" s="10"/>
      <c r="AB3" s="11"/>
    </row>
    <row r="4" spans="2:28" ht="15" customHeight="1" x14ac:dyDescent="0.25">
      <c r="B4" s="12"/>
      <c r="C4" s="12"/>
      <c r="D4" s="13"/>
      <c r="E4" s="14"/>
      <c r="F4" s="15"/>
      <c r="G4" s="15"/>
      <c r="H4" s="13"/>
      <c r="I4" s="14"/>
      <c r="J4" s="16"/>
      <c r="K4" s="16"/>
      <c r="L4" s="13"/>
      <c r="M4" s="14"/>
      <c r="N4" s="16"/>
      <c r="O4" s="16"/>
      <c r="P4" s="13"/>
      <c r="Q4" s="14"/>
      <c r="R4" s="16"/>
      <c r="S4" s="16"/>
      <c r="T4" s="17"/>
      <c r="U4" s="18"/>
      <c r="V4" s="7"/>
      <c r="W4" s="7"/>
      <c r="X4" s="8"/>
      <c r="Y4" s="9"/>
      <c r="Z4" s="10"/>
      <c r="AA4" s="10"/>
      <c r="AB4" s="11"/>
    </row>
    <row r="6" spans="2:28" x14ac:dyDescent="0.25">
      <c r="B6" s="5"/>
      <c r="C6" s="5"/>
      <c r="D6" s="5"/>
      <c r="E6" s="5"/>
      <c r="F6" s="5"/>
      <c r="G6" s="5"/>
      <c r="H6" s="5"/>
      <c r="I6" s="5"/>
      <c r="J6" s="5"/>
      <c r="K6" s="5"/>
      <c r="L6" s="5"/>
      <c r="M6" s="5"/>
      <c r="N6" s="5"/>
      <c r="O6" s="5"/>
      <c r="P6" s="5"/>
      <c r="Q6" s="5"/>
      <c r="R6" s="5"/>
      <c r="S6" s="5"/>
      <c r="T6" s="5"/>
      <c r="U6" s="5"/>
      <c r="V6" s="5"/>
      <c r="W6" s="5"/>
      <c r="X6" s="5"/>
      <c r="Y6" s="5"/>
      <c r="Z6" s="5"/>
      <c r="AA6" s="5"/>
      <c r="AB6" s="5"/>
    </row>
    <row r="7" spans="2:28" x14ac:dyDescent="0.25">
      <c r="B7" s="5"/>
      <c r="C7" s="5"/>
      <c r="D7" s="5"/>
      <c r="E7" s="5"/>
      <c r="F7" s="5"/>
      <c r="G7" s="5"/>
      <c r="H7" s="5"/>
      <c r="I7" s="5"/>
      <c r="J7" s="5"/>
      <c r="K7" s="5"/>
      <c r="L7" s="5"/>
      <c r="M7" s="5"/>
      <c r="N7" s="5"/>
      <c r="O7" s="5"/>
      <c r="P7" s="5"/>
      <c r="Q7" s="5"/>
      <c r="R7" s="5"/>
      <c r="S7" s="5"/>
      <c r="T7" s="5"/>
      <c r="U7" s="5"/>
      <c r="V7" s="5"/>
      <c r="W7" s="5"/>
      <c r="X7" s="5"/>
      <c r="Y7" s="5"/>
      <c r="Z7" s="5"/>
      <c r="AA7" s="5"/>
      <c r="AB7" s="5"/>
    </row>
    <row r="8" spans="2:28" x14ac:dyDescent="0.25">
      <c r="B8" s="5"/>
      <c r="C8" s="5"/>
      <c r="D8" s="5"/>
      <c r="E8" s="5"/>
      <c r="F8" s="5"/>
      <c r="G8" s="5"/>
      <c r="H8" s="5"/>
      <c r="I8" s="5"/>
      <c r="J8" s="5"/>
      <c r="K8" s="5"/>
      <c r="L8" s="5"/>
      <c r="M8" s="5"/>
      <c r="N8" s="5"/>
      <c r="O8" s="5"/>
      <c r="P8" s="5"/>
      <c r="Q8" s="5"/>
      <c r="R8" s="5"/>
      <c r="S8" s="5"/>
      <c r="T8" s="5"/>
      <c r="U8" s="5"/>
      <c r="V8" s="5"/>
      <c r="W8" s="5"/>
      <c r="X8" s="5"/>
      <c r="Y8" s="5"/>
      <c r="Z8" s="5"/>
      <c r="AA8" s="5"/>
      <c r="AB8" s="5"/>
    </row>
    <row r="9" spans="2:28" x14ac:dyDescent="0.25">
      <c r="B9" s="5"/>
      <c r="C9" s="5"/>
      <c r="D9" s="5"/>
      <c r="E9" s="5"/>
      <c r="F9" s="5"/>
      <c r="G9" s="5"/>
      <c r="H9" s="5"/>
      <c r="I9" s="5"/>
      <c r="J9" s="5"/>
      <c r="K9" s="5"/>
      <c r="L9" s="5"/>
      <c r="M9" s="5"/>
      <c r="N9" s="5"/>
      <c r="O9" s="5"/>
      <c r="P9" s="5"/>
      <c r="Q9" s="5"/>
      <c r="R9" s="5"/>
      <c r="S9" s="5"/>
      <c r="T9" s="5"/>
      <c r="U9" s="5"/>
      <c r="V9" s="5"/>
      <c r="W9" s="5"/>
      <c r="X9" s="5"/>
      <c r="Y9" s="5"/>
      <c r="Z9" s="5"/>
      <c r="AA9" s="5"/>
      <c r="AB9" s="5"/>
    </row>
    <row r="10" spans="2:28" x14ac:dyDescent="0.2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x14ac:dyDescent="0.2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x14ac:dyDescent="0.2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x14ac:dyDescent="0.2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x14ac:dyDescent="0.2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x14ac:dyDescent="0.2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x14ac:dyDescent="0.2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x14ac:dyDescent="0.2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x14ac:dyDescent="0.2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x14ac:dyDescent="0.2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x14ac:dyDescent="0.2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x14ac:dyDescent="0.2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x14ac:dyDescent="0.2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x14ac:dyDescent="0.2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x14ac:dyDescent="0.2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x14ac:dyDescent="0.2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x14ac:dyDescent="0.2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x14ac:dyDescent="0.2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x14ac:dyDescent="0.2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x14ac:dyDescent="0.2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x14ac:dyDescent="0.2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x14ac:dyDescent="0.2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x14ac:dyDescent="0.2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x14ac:dyDescent="0.2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x14ac:dyDescent="0.25">
      <c r="B34" s="5"/>
      <c r="C34" s="5"/>
      <c r="D34" s="5"/>
      <c r="E34" s="5"/>
      <c r="F34" s="5"/>
      <c r="G34" s="5"/>
      <c r="H34" s="5"/>
      <c r="I34" s="5"/>
      <c r="J34" s="5"/>
      <c r="K34" s="5"/>
      <c r="L34" s="5"/>
      <c r="M34" s="5"/>
      <c r="N34" s="5"/>
      <c r="O34" s="5"/>
      <c r="P34" s="5"/>
      <c r="Q34" s="5"/>
      <c r="R34" s="5"/>
      <c r="S34" s="5"/>
      <c r="T34" s="5"/>
      <c r="U34" s="5"/>
      <c r="V34" s="5"/>
      <c r="W34" s="5"/>
      <c r="X34" s="5"/>
      <c r="Y34" s="5"/>
      <c r="Z34" s="5"/>
      <c r="AA34" s="5"/>
      <c r="AB34" s="5"/>
    </row>
  </sheetData>
  <mergeCells count="14">
    <mergeCell ref="B1:C4"/>
    <mergeCell ref="D1:E4"/>
    <mergeCell ref="F1:G4"/>
    <mergeCell ref="H1:I4"/>
    <mergeCell ref="V1:W4"/>
    <mergeCell ref="X1:Y4"/>
    <mergeCell ref="Z1:AA4"/>
    <mergeCell ref="AB1:AB4"/>
    <mergeCell ref="J1:K4"/>
    <mergeCell ref="L1:M4"/>
    <mergeCell ref="N1:O4"/>
    <mergeCell ref="P1:Q4"/>
    <mergeCell ref="R1:S4"/>
    <mergeCell ref="T1:U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5CD4-00CF-4C55-9850-7B3FF4525743}">
  <dimension ref="B1:AB34"/>
  <sheetViews>
    <sheetView workbookViewId="0"/>
  </sheetViews>
  <sheetFormatPr defaultRowHeight="15" x14ac:dyDescent="0.25"/>
  <cols>
    <col min="1" max="27" width="9.140625" style="4"/>
    <col min="28" max="28" width="11" style="4" customWidth="1"/>
    <col min="29" max="16384" width="9.140625" style="4"/>
  </cols>
  <sheetData>
    <row r="1" spans="2:28" ht="15" customHeight="1" x14ac:dyDescent="0.25">
      <c r="B1" s="12" t="s">
        <v>100</v>
      </c>
      <c r="C1" s="12"/>
      <c r="D1" s="13">
        <f>GETPIVOTDATA("[Measures].[Sum of Order Value]",Sheet1!$A$4)</f>
        <v>11942478.09999997</v>
      </c>
      <c r="E1" s="14"/>
      <c r="F1" s="15" t="s">
        <v>101</v>
      </c>
      <c r="G1" s="15"/>
      <c r="H1" s="13">
        <f>GETPIVOTDATA("[Measures].[Sum of Profit]",Sheet1!$A$4)</f>
        <v>283240</v>
      </c>
      <c r="I1" s="14"/>
      <c r="J1" s="16" t="s">
        <v>102</v>
      </c>
      <c r="K1" s="16"/>
      <c r="L1" s="13">
        <f>GETPIVOTDATA("[Measures].[Sum of Quantity]",Sheet1!$A$4)</f>
        <v>30354</v>
      </c>
      <c r="M1" s="14"/>
      <c r="N1" s="16" t="s">
        <v>103</v>
      </c>
      <c r="O1" s="16"/>
      <c r="P1" s="13">
        <f>GETPIVOTDATA("[Measures].[Average of Order Value]",Sheet1!$A$4)</f>
        <v>1484.090729464393</v>
      </c>
      <c r="Q1" s="14"/>
      <c r="R1" s="16" t="s">
        <v>104</v>
      </c>
      <c r="S1" s="16"/>
      <c r="T1" s="17">
        <f>GETPIVOTDATA("[Measures].[Profit margin_(%)]",Sheet1!$A$4)</f>
        <v>2.3717020674293782E-2</v>
      </c>
      <c r="U1" s="18"/>
      <c r="V1" s="7" t="s">
        <v>105</v>
      </c>
      <c r="W1" s="7"/>
      <c r="X1" s="8">
        <f>GETPIVOTDATA("[Measures].[Average of Discount Value]",Sheet1!$A$4)</f>
        <v>29.793078165776112</v>
      </c>
      <c r="Y1" s="9"/>
      <c r="Z1" s="10" t="s">
        <v>7</v>
      </c>
      <c r="AA1" s="10"/>
      <c r="AB1" s="11">
        <f>GETPIVOTDATA("[Measures].[Average of Shipping Duration]",Sheet1!$A$4)</f>
        <v>3.9681807141122176</v>
      </c>
    </row>
    <row r="2" spans="2:28" ht="15" customHeight="1" x14ac:dyDescent="0.25">
      <c r="B2" s="12"/>
      <c r="C2" s="12"/>
      <c r="D2" s="13"/>
      <c r="E2" s="14"/>
      <c r="F2" s="15"/>
      <c r="G2" s="15"/>
      <c r="H2" s="13"/>
      <c r="I2" s="14"/>
      <c r="J2" s="16"/>
      <c r="K2" s="16"/>
      <c r="L2" s="13"/>
      <c r="M2" s="14"/>
      <c r="N2" s="16"/>
      <c r="O2" s="16"/>
      <c r="P2" s="13"/>
      <c r="Q2" s="14"/>
      <c r="R2" s="16"/>
      <c r="S2" s="16"/>
      <c r="T2" s="17"/>
      <c r="U2" s="18"/>
      <c r="V2" s="7"/>
      <c r="W2" s="7"/>
      <c r="X2" s="8"/>
      <c r="Y2" s="9"/>
      <c r="Z2" s="10"/>
      <c r="AA2" s="10"/>
      <c r="AB2" s="11"/>
    </row>
    <row r="3" spans="2:28" ht="15" customHeight="1" x14ac:dyDescent="0.25">
      <c r="B3" s="12"/>
      <c r="C3" s="12"/>
      <c r="D3" s="13"/>
      <c r="E3" s="14"/>
      <c r="F3" s="15"/>
      <c r="G3" s="15"/>
      <c r="H3" s="13"/>
      <c r="I3" s="14"/>
      <c r="J3" s="16"/>
      <c r="K3" s="16"/>
      <c r="L3" s="13"/>
      <c r="M3" s="14"/>
      <c r="N3" s="16"/>
      <c r="O3" s="16"/>
      <c r="P3" s="13"/>
      <c r="Q3" s="14"/>
      <c r="R3" s="16"/>
      <c r="S3" s="16"/>
      <c r="T3" s="17"/>
      <c r="U3" s="18"/>
      <c r="V3" s="7"/>
      <c r="W3" s="7"/>
      <c r="X3" s="8"/>
      <c r="Y3" s="9"/>
      <c r="Z3" s="10"/>
      <c r="AA3" s="10"/>
      <c r="AB3" s="11"/>
    </row>
    <row r="4" spans="2:28" ht="15" customHeight="1" x14ac:dyDescent="0.25">
      <c r="B4" s="12"/>
      <c r="C4" s="12"/>
      <c r="D4" s="13"/>
      <c r="E4" s="14"/>
      <c r="F4" s="15"/>
      <c r="G4" s="15"/>
      <c r="H4" s="13"/>
      <c r="I4" s="14"/>
      <c r="J4" s="16"/>
      <c r="K4" s="16"/>
      <c r="L4" s="13"/>
      <c r="M4" s="14"/>
      <c r="N4" s="16"/>
      <c r="O4" s="16"/>
      <c r="P4" s="13"/>
      <c r="Q4" s="14"/>
      <c r="R4" s="16"/>
      <c r="S4" s="16"/>
      <c r="T4" s="17"/>
      <c r="U4" s="18"/>
      <c r="V4" s="7"/>
      <c r="W4" s="7"/>
      <c r="X4" s="8"/>
      <c r="Y4" s="9"/>
      <c r="Z4" s="10"/>
      <c r="AA4" s="10"/>
      <c r="AB4" s="11"/>
    </row>
    <row r="6" spans="2:28" x14ac:dyDescent="0.25">
      <c r="B6" s="5"/>
      <c r="C6" s="5"/>
      <c r="D6" s="5"/>
      <c r="E6" s="5"/>
      <c r="F6" s="5"/>
      <c r="G6" s="5"/>
      <c r="H6" s="5"/>
      <c r="I6" s="5"/>
      <c r="J6" s="5"/>
      <c r="K6" s="5"/>
      <c r="L6" s="5"/>
      <c r="M6" s="5"/>
      <c r="N6" s="5"/>
      <c r="O6" s="5"/>
      <c r="P6" s="5"/>
      <c r="Q6" s="5"/>
      <c r="R6" s="5"/>
      <c r="S6" s="5"/>
      <c r="T6" s="5"/>
      <c r="U6" s="5"/>
      <c r="V6" s="5"/>
      <c r="W6" s="5"/>
      <c r="X6" s="5"/>
      <c r="Y6" s="5"/>
      <c r="Z6" s="5"/>
      <c r="AA6" s="5"/>
      <c r="AB6" s="5"/>
    </row>
    <row r="7" spans="2:28" x14ac:dyDescent="0.25">
      <c r="B7" s="5"/>
      <c r="C7" s="5"/>
      <c r="D7" s="5"/>
      <c r="E7" s="5"/>
      <c r="F7" s="5"/>
      <c r="G7" s="5"/>
      <c r="H7" s="5"/>
      <c r="I7" s="5"/>
      <c r="J7" s="5"/>
      <c r="K7" s="5"/>
      <c r="L7" s="5"/>
      <c r="M7" s="5"/>
      <c r="N7" s="5"/>
      <c r="O7" s="5"/>
      <c r="P7" s="5"/>
      <c r="Q7" s="5"/>
      <c r="R7" s="5"/>
      <c r="S7" s="5"/>
      <c r="T7" s="5"/>
      <c r="U7" s="5"/>
      <c r="V7" s="5"/>
      <c r="W7" s="5"/>
      <c r="X7" s="5"/>
      <c r="Y7" s="5"/>
      <c r="Z7" s="5"/>
      <c r="AA7" s="5"/>
      <c r="AB7" s="5"/>
    </row>
    <row r="8" spans="2:28" x14ac:dyDescent="0.25">
      <c r="B8" s="5"/>
      <c r="C8" s="5"/>
      <c r="D8" s="5"/>
      <c r="E8" s="5"/>
      <c r="F8" s="5"/>
      <c r="G8" s="5"/>
      <c r="H8" s="5"/>
      <c r="I8" s="5"/>
      <c r="J8" s="5"/>
      <c r="K8" s="5"/>
      <c r="L8" s="5"/>
      <c r="M8" s="5"/>
      <c r="N8" s="5"/>
      <c r="O8" s="5"/>
      <c r="P8" s="5"/>
      <c r="Q8" s="5"/>
      <c r="R8" s="5"/>
      <c r="S8" s="5"/>
      <c r="T8" s="5"/>
      <c r="U8" s="5"/>
      <c r="V8" s="5"/>
      <c r="W8" s="5"/>
      <c r="X8" s="5"/>
      <c r="Y8" s="5"/>
      <c r="Z8" s="5"/>
      <c r="AA8" s="5"/>
      <c r="AB8" s="5"/>
    </row>
    <row r="9" spans="2:28" x14ac:dyDescent="0.25">
      <c r="B9" s="5"/>
      <c r="C9" s="5"/>
      <c r="D9" s="5"/>
      <c r="E9" s="5"/>
      <c r="F9" s="5"/>
      <c r="G9" s="5"/>
      <c r="H9" s="5"/>
      <c r="I9" s="5"/>
      <c r="J9" s="5"/>
      <c r="K9" s="5"/>
      <c r="L9" s="5"/>
      <c r="M9" s="5"/>
      <c r="N9" s="5"/>
      <c r="O9" s="5"/>
      <c r="P9" s="5"/>
      <c r="Q9" s="5"/>
      <c r="R9" s="5"/>
      <c r="S9" s="5"/>
      <c r="T9" s="5"/>
      <c r="U9" s="5"/>
      <c r="V9" s="5"/>
      <c r="W9" s="5"/>
      <c r="X9" s="5"/>
      <c r="Y9" s="5"/>
      <c r="Z9" s="5"/>
      <c r="AA9" s="5"/>
      <c r="AB9" s="5"/>
    </row>
    <row r="10" spans="2:28" x14ac:dyDescent="0.2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2:28" x14ac:dyDescent="0.2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x14ac:dyDescent="0.2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2:28" x14ac:dyDescent="0.2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2:28" x14ac:dyDescent="0.2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x14ac:dyDescent="0.2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2:28" x14ac:dyDescent="0.2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2:28" x14ac:dyDescent="0.2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x14ac:dyDescent="0.2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2:28" x14ac:dyDescent="0.2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x14ac:dyDescent="0.2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x14ac:dyDescent="0.2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2:28" x14ac:dyDescent="0.2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2:28" x14ac:dyDescent="0.2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x14ac:dyDescent="0.2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x14ac:dyDescent="0.2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x14ac:dyDescent="0.2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x14ac:dyDescent="0.2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x14ac:dyDescent="0.2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x14ac:dyDescent="0.2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x14ac:dyDescent="0.2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x14ac:dyDescent="0.2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x14ac:dyDescent="0.2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x14ac:dyDescent="0.2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x14ac:dyDescent="0.25">
      <c r="B34" s="5"/>
      <c r="C34" s="5"/>
      <c r="D34" s="5"/>
      <c r="E34" s="5"/>
      <c r="F34" s="5"/>
      <c r="G34" s="5"/>
      <c r="H34" s="5"/>
      <c r="I34" s="5"/>
      <c r="J34" s="5"/>
      <c r="K34" s="5"/>
      <c r="L34" s="5"/>
      <c r="M34" s="5"/>
      <c r="N34" s="5"/>
      <c r="O34" s="5"/>
      <c r="P34" s="5"/>
      <c r="Q34" s="5"/>
      <c r="R34" s="5"/>
      <c r="S34" s="5"/>
      <c r="T34" s="5"/>
      <c r="U34" s="5"/>
      <c r="V34" s="5"/>
      <c r="W34" s="5"/>
      <c r="X34" s="5"/>
      <c r="Y34" s="5"/>
      <c r="Z34" s="5"/>
      <c r="AA34" s="5"/>
      <c r="AB34" s="5"/>
    </row>
  </sheetData>
  <mergeCells count="14">
    <mergeCell ref="B1:C4"/>
    <mergeCell ref="D1:E4"/>
    <mergeCell ref="F1:G4"/>
    <mergeCell ref="H1:I4"/>
    <mergeCell ref="V1:W4"/>
    <mergeCell ref="X1:Y4"/>
    <mergeCell ref="Z1:AA4"/>
    <mergeCell ref="AB1:AB4"/>
    <mergeCell ref="J1:K4"/>
    <mergeCell ref="L1:M4"/>
    <mergeCell ref="N1:O4"/>
    <mergeCell ref="P1:Q4"/>
    <mergeCell ref="R1:S4"/>
    <mergeCell ref="T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FF1E77A6-1BF2-4060-971D-C2954CA62D7F}">
  <ds:schemaRefs/>
</ds:datastoreItem>
</file>

<file path=customXml/itemProps2.xml><?xml version="1.0" encoding="utf-8"?>
<ds:datastoreItem xmlns:ds="http://schemas.openxmlformats.org/officeDocument/2006/customXml" ds:itemID="{93FC89BF-810E-4284-B0AA-8A1A373E94E3}">
  <ds:schemaRefs/>
</ds:datastoreItem>
</file>

<file path=customXml/itemProps3.xml><?xml version="1.0" encoding="utf-8"?>
<ds:datastoreItem xmlns:ds="http://schemas.openxmlformats.org/officeDocument/2006/customXml" ds:itemID="{F61CC416-5244-4FC2-A2E7-3CEE266275BF}">
  <ds:schemaRefs/>
</ds:datastoreItem>
</file>

<file path=customXml/itemProps4.xml><?xml version="1.0" encoding="utf-8"?>
<ds:datastoreItem xmlns:ds="http://schemas.openxmlformats.org/officeDocument/2006/customXml" ds:itemID="{546C4FC4-3BFA-4176-96A8-C7EA72FCEBE0}">
  <ds:schemaRefs/>
</ds:datastoreItem>
</file>

<file path=customXml/itemProps5.xml><?xml version="1.0" encoding="utf-8"?>
<ds:datastoreItem xmlns:ds="http://schemas.openxmlformats.org/officeDocument/2006/customXml" ds:itemID="{3CF751A7-6822-4777-8876-C11AA0E09103}">
  <ds:schemaRefs/>
</ds:datastoreItem>
</file>

<file path=customXml/itemProps6.xml><?xml version="1.0" encoding="utf-8"?>
<ds:datastoreItem xmlns:ds="http://schemas.openxmlformats.org/officeDocument/2006/customXml" ds:itemID="{B1718AAD-F636-480D-9B67-84DC6564F74C}">
  <ds:schemaRefs/>
</ds:datastoreItem>
</file>

<file path=customXml/itemProps7.xml><?xml version="1.0" encoding="utf-8"?>
<ds:datastoreItem xmlns:ds="http://schemas.openxmlformats.org/officeDocument/2006/customXml" ds:itemID="{DAC12CDE-EE8F-4717-9997-91E6DCFD97D9}">
  <ds:schemaRefs/>
</ds:datastoreItem>
</file>

<file path=customXml/itemProps8.xml><?xml version="1.0" encoding="utf-8"?>
<ds:datastoreItem xmlns:ds="http://schemas.openxmlformats.org/officeDocument/2006/customXml" ds:itemID="{147E44C3-7E17-489B-ADEA-24CCE7BD8FCF}">
  <ds:schemaRefs/>
</ds:datastoreItem>
</file>

<file path=customXml/itemProps9.xml><?xml version="1.0" encoding="utf-8"?>
<ds:datastoreItem xmlns:ds="http://schemas.openxmlformats.org/officeDocument/2006/customXml" ds:itemID="{26D6878E-4B7D-4045-85B0-2770DD7D379B}">
  <ds:schemaRefs/>
</ds:datastoreItem>
</file>

<file path=customXml/itemProps10.xml><?xml version="1.0" encoding="utf-8"?>
<ds:datastoreItem xmlns:ds="http://schemas.openxmlformats.org/officeDocument/2006/customXml" ds:itemID="{BA39BF75-8D96-4C03-A3BC-37C327F8B95A}">
  <ds:schemaRefs/>
</ds:datastoreItem>
</file>

<file path=customXml/itemProps11.xml><?xml version="1.0" encoding="utf-8"?>
<ds:datastoreItem xmlns:ds="http://schemas.openxmlformats.org/officeDocument/2006/customXml" ds:itemID="{B71A25D7-D24D-4C3C-A13D-A9E216DE7E13}">
  <ds:schemaRefs/>
</ds:datastoreItem>
</file>

<file path=customXml/itemProps12.xml><?xml version="1.0" encoding="utf-8"?>
<ds:datastoreItem xmlns:ds="http://schemas.openxmlformats.org/officeDocument/2006/customXml" ds:itemID="{A37CACDD-97A2-4DE4-A05E-7CE9DBCF4E0C}">
  <ds:schemaRefs/>
</ds:datastoreItem>
</file>

<file path=customXml/itemProps13.xml><?xml version="1.0" encoding="utf-8"?>
<ds:datastoreItem xmlns:ds="http://schemas.openxmlformats.org/officeDocument/2006/customXml" ds:itemID="{6FFE908F-B554-4728-AA35-3CAED74265FD}">
  <ds:schemaRefs/>
</ds:datastoreItem>
</file>

<file path=customXml/itemProps14.xml><?xml version="1.0" encoding="utf-8"?>
<ds:datastoreItem xmlns:ds="http://schemas.openxmlformats.org/officeDocument/2006/customXml" ds:itemID="{FB4C756D-7719-43BF-A134-EF83D444DCA4}">
  <ds:schemaRefs/>
</ds:datastoreItem>
</file>

<file path=customXml/itemProps15.xml><?xml version="1.0" encoding="utf-8"?>
<ds:datastoreItem xmlns:ds="http://schemas.openxmlformats.org/officeDocument/2006/customXml" ds:itemID="{8F541E13-59F6-4872-9B0A-790033A3DF45}">
  <ds:schemaRefs/>
</ds:datastoreItem>
</file>

<file path=customXml/itemProps16.xml><?xml version="1.0" encoding="utf-8"?>
<ds:datastoreItem xmlns:ds="http://schemas.openxmlformats.org/officeDocument/2006/customXml" ds:itemID="{7314C629-518F-4676-9C53-07A381EB4E17}">
  <ds:schemaRefs/>
</ds:datastoreItem>
</file>

<file path=customXml/itemProps17.xml><?xml version="1.0" encoding="utf-8"?>
<ds:datastoreItem xmlns:ds="http://schemas.openxmlformats.org/officeDocument/2006/customXml" ds:itemID="{D205CCD7-12B2-423F-BFE1-800885DFC4A2}">
  <ds:schemaRefs/>
</ds:datastoreItem>
</file>

<file path=customXml/itemProps18.xml><?xml version="1.0" encoding="utf-8"?>
<ds:datastoreItem xmlns:ds="http://schemas.openxmlformats.org/officeDocument/2006/customXml" ds:itemID="{B87099F2-E36E-4A0F-A32E-67734214D076}">
  <ds:schemaRefs/>
</ds:datastoreItem>
</file>

<file path=customXml/itemProps19.xml><?xml version="1.0" encoding="utf-8"?>
<ds:datastoreItem xmlns:ds="http://schemas.openxmlformats.org/officeDocument/2006/customXml" ds:itemID="{ABBD45A4-87A7-40F7-8D65-4057E3563765}">
  <ds:schemaRefs/>
</ds:datastoreItem>
</file>

<file path=customXml/itemProps20.xml><?xml version="1.0" encoding="utf-8"?>
<ds:datastoreItem xmlns:ds="http://schemas.openxmlformats.org/officeDocument/2006/customXml" ds:itemID="{F65C76FA-3BDD-4E8E-982B-D119461E9490}">
  <ds:schemaRefs>
    <ds:schemaRef ds:uri="http://schemas.microsoft.com/DataMashup"/>
  </ds:schemaRefs>
</ds:datastoreItem>
</file>

<file path=customXml/itemProps21.xml><?xml version="1.0" encoding="utf-8"?>
<ds:datastoreItem xmlns:ds="http://schemas.openxmlformats.org/officeDocument/2006/customXml" ds:itemID="{9344C90F-326E-4F38-8EA7-4B5BB8EE3AD9}">
  <ds:schemaRefs/>
</ds:datastoreItem>
</file>

<file path=customXml/itemProps22.xml><?xml version="1.0" encoding="utf-8"?>
<ds:datastoreItem xmlns:ds="http://schemas.openxmlformats.org/officeDocument/2006/customXml" ds:itemID="{8FBB81E3-5084-4F27-BD0D-BB6F90DF0788}">
  <ds:schemaRefs/>
</ds:datastoreItem>
</file>

<file path=customXml/itemProps23.xml><?xml version="1.0" encoding="utf-8"?>
<ds:datastoreItem xmlns:ds="http://schemas.openxmlformats.org/officeDocument/2006/customXml" ds:itemID="{1208237C-846C-44CC-884F-0F0929977D23}">
  <ds:schemaRefs/>
</ds:datastoreItem>
</file>

<file path=customXml/itemProps24.xml><?xml version="1.0" encoding="utf-8"?>
<ds:datastoreItem xmlns:ds="http://schemas.openxmlformats.org/officeDocument/2006/customXml" ds:itemID="{B52C9530-05E7-4966-BC7D-70EF277622F6}">
  <ds:schemaRefs/>
</ds:datastoreItem>
</file>

<file path=customXml/itemProps25.xml><?xml version="1.0" encoding="utf-8"?>
<ds:datastoreItem xmlns:ds="http://schemas.openxmlformats.org/officeDocument/2006/customXml" ds:itemID="{0D7A3619-0389-4D02-A6CE-EA5C23722EFD}">
  <ds:schemaRefs/>
</ds:datastoreItem>
</file>

<file path=customXml/itemProps26.xml><?xml version="1.0" encoding="utf-8"?>
<ds:datastoreItem xmlns:ds="http://schemas.openxmlformats.org/officeDocument/2006/customXml" ds:itemID="{0DEA201B-D824-4279-B979-7316737BAD65}">
  <ds:schemaRefs/>
</ds:datastoreItem>
</file>

<file path=customXml/itemProps27.xml><?xml version="1.0" encoding="utf-8"?>
<ds:datastoreItem xmlns:ds="http://schemas.openxmlformats.org/officeDocument/2006/customXml" ds:itemID="{13EA6F81-71F5-4211-BD4A-5D3A6557D6AF}">
  <ds:schemaRefs/>
</ds:datastoreItem>
</file>

<file path=customXml/itemProps28.xml><?xml version="1.0" encoding="utf-8"?>
<ds:datastoreItem xmlns:ds="http://schemas.openxmlformats.org/officeDocument/2006/customXml" ds:itemID="{9A66EBC8-55DA-4A10-8A6A-3F2175703AD9}">
  <ds:schemaRefs/>
</ds:datastoreItem>
</file>

<file path=customXml/itemProps29.xml><?xml version="1.0" encoding="utf-8"?>
<ds:datastoreItem xmlns:ds="http://schemas.openxmlformats.org/officeDocument/2006/customXml" ds:itemID="{43BC5310-8442-442B-B984-1ABED87A65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Dashboard1</vt:lpstr>
      <vt:lpstr>Dashboard 2</vt:lpstr>
      <vt:lpstr>Dashboard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2026-02-22T13:28:37Z</dcterms:modified>
</cp:coreProperties>
</file>