
<file path=[Content_Types].xml><?xml version="1.0" encoding="utf-8"?>
<Types xmlns="http://schemas.openxmlformats.org/package/2006/content-type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7.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slicers/slicer1.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MahmoudMohamedHel202\Desktop\"/>
    </mc:Choice>
  </mc:AlternateContent>
  <xr:revisionPtr revIDLastSave="0" documentId="13_ncr:1_{52730138-072F-4A96-AB67-37371DFF1A72}" xr6:coauthVersionLast="47" xr6:coauthVersionMax="47" xr10:uidLastSave="{00000000-0000-0000-0000-000000000000}"/>
  <bookViews>
    <workbookView xWindow="-108" yWindow="-108" windowWidth="23256" windowHeight="12576" activeTab="2" xr2:uid="{39F26688-F4AF-4B6B-915E-DF3206C3AB6C}"/>
  </bookViews>
  <sheets>
    <sheet name="الريْيسي" sheetId="1" r:id="rId1"/>
    <sheet name="نوع العميل" sheetId="7" r:id="rId2"/>
    <sheet name="لوحت التحكم" sheetId="8" r:id="rId3"/>
    <sheet name="الترنيد" sheetId="5" r:id="rId4"/>
    <sheet name="المنطقه" sheetId="3" r:id="rId5"/>
    <sheet name="المندوب" sheetId="4" r:id="rId6"/>
    <sheet name="المبيعات العملاء" sheetId="2" r:id="rId7"/>
  </sheets>
  <definedNames>
    <definedName name="_xlnm._FilterDatabase" localSheetId="0" hidden="1">الريْيسي!$D$4:$D$35</definedName>
    <definedName name="_xlcn.WorksheetConnection_فاتورة.xlsxالريْيسي1" hidden="1">الريْيسي[]</definedName>
    <definedName name="_xlcn.WorksheetConnection_فاتورة.xlsxمختصر1" hidden="1">مختصر[]</definedName>
    <definedName name="_xlnm.Extract" localSheetId="0">الريْيسي!$P$3</definedName>
    <definedName name="Slicer_اسم_العميل">#N/A</definedName>
    <definedName name="Slicer_المنطقه">#N/A</definedName>
  </definedNames>
  <calcPr calcId="191029"/>
  <pivotCaches>
    <pivotCache cacheId="320" r:id="rId8"/>
    <pivotCache cacheId="323" r:id="rId9"/>
    <pivotCache cacheId="326" r:id="rId10"/>
    <pivotCache cacheId="329" r:id="rId11"/>
    <pivotCache cacheId="332" r:id="rId12"/>
    <pivotCache cacheId="336" r:id="rId13"/>
  </pivotCaches>
  <extLst>
    <ext xmlns:x14="http://schemas.microsoft.com/office/spreadsheetml/2009/9/main" uri="{876F7934-8845-4945-9796-88D515C7AA90}">
      <x14:pivotCaches>
        <pivotCache cacheId="319" r:id="rId14"/>
      </x14:pivotCaches>
    </ext>
    <ext xmlns:x14="http://schemas.microsoft.com/office/spreadsheetml/2009/9/main" uri="{BBE1A952-AA13-448e-AADC-164F8A28A991}">
      <x14:slicerCaches>
        <x14:slicerCache r:id="rId15"/>
        <x14:slicerCache r:id="rId1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الريْيسي" name="الريْيسي" connection="WorksheetConnection_فاتورة.xlsx!الريْيسي"/>
          <x15:modelTable id="مختصر" name="مختصر" connection="WorksheetConnection_فاتورة.xlsx!مختصر"/>
        </x15:modelTables>
        <x15:modelRelationships>
          <x15:modelRelationship fromTable="الريْيسي" fromColumn="اسم العميل" toTable="مختصر" toColumn="اسم العميل"/>
        </x15:modelRelationships>
        <x15:extLst>
          <ext xmlns:x16="http://schemas.microsoft.com/office/spreadsheetml/2014/11/main" uri="{9835A34E-60A6-4A7C-AAB8-D5F71C897F49}">
            <x16:modelTimeGroupings>
              <x16:modelTimeGrouping tableName="الريْيسي" columnName="التاريخ" columnId="التاريخ">
                <x16:calculatedTimeColumn columnName="التاريخ (Year)" columnId="التاريخ (Year)" contentType="years" isSelected="1"/>
                <x16:calculatedTimeColumn columnName="التاريخ (Quarter)" columnId="التاريخ (Quarter)" contentType="quarters" isSelected="1"/>
                <x16:calculatedTimeColumn columnName="التاريخ (Month Index)" columnId="التاريخ (Month Index)" contentType="monthsindex" isSelected="1"/>
                <x16:calculatedTimeColumn columnName="التاريخ (Month)" columnId="التاريخ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R4" i="1" l="1"/>
  <c r="Q12" i="1"/>
  <c r="Q14" i="1"/>
  <c r="Q18" i="1"/>
  <c r="Q10" i="1"/>
  <c r="Q9" i="1"/>
  <c r="Q17" i="1"/>
  <c r="Q6" i="1"/>
  <c r="Q19" i="1"/>
  <c r="Q16" i="1"/>
  <c r="Q15" i="1"/>
  <c r="Q11" i="1"/>
  <c r="Q13" i="1"/>
  <c r="Q4" i="1"/>
  <c r="Q8" i="1"/>
  <c r="Q7" i="1"/>
  <c r="Q5" i="1"/>
  <c r="G31" i="1"/>
  <c r="G32" i="1"/>
  <c r="G33" i="1"/>
  <c r="G34" i="1"/>
  <c r="G35" i="1"/>
  <c r="H18" i="1"/>
  <c r="H21" i="1"/>
  <c r="H24" i="1"/>
  <c r="H26" i="1"/>
  <c r="H14" i="1"/>
  <c r="R5" i="1" l="1"/>
  <c r="R6" i="1"/>
  <c r="R7" i="1"/>
  <c r="R8" i="1"/>
  <c r="R9" i="1"/>
  <c r="R10" i="1"/>
  <c r="R11" i="1"/>
  <c r="R12" i="1"/>
  <c r="R13" i="1"/>
  <c r="R14" i="1"/>
  <c r="R15" i="1"/>
  <c r="R16" i="1"/>
  <c r="R17" i="1"/>
  <c r="R18" i="1"/>
  <c r="R19" i="1"/>
  <c r="G5" i="1"/>
  <c r="H5" i="1" s="1"/>
  <c r="G6" i="1"/>
  <c r="H6" i="1" s="1"/>
  <c r="G7" i="1"/>
  <c r="H7" i="1" s="1"/>
  <c r="G8" i="1"/>
  <c r="H8" i="1" s="1"/>
  <c r="G9" i="1"/>
  <c r="H9" i="1" s="1"/>
  <c r="G10" i="1"/>
  <c r="H10" i="1" s="1"/>
  <c r="G11" i="1"/>
  <c r="H11" i="1" s="1"/>
  <c r="G12" i="1"/>
  <c r="H12" i="1" s="1"/>
  <c r="G13" i="1"/>
  <c r="H13" i="1" s="1"/>
  <c r="G14" i="1"/>
  <c r="G15" i="1"/>
  <c r="H15" i="1" s="1"/>
  <c r="G16" i="1"/>
  <c r="H16" i="1" s="1"/>
  <c r="G17" i="1"/>
  <c r="H17" i="1" s="1"/>
  <c r="G18" i="1"/>
  <c r="G19" i="1"/>
  <c r="H19" i="1" s="1"/>
  <c r="G20" i="1"/>
  <c r="H20" i="1" s="1"/>
  <c r="G21" i="1"/>
  <c r="G22" i="1"/>
  <c r="H22" i="1" s="1"/>
  <c r="G23" i="1"/>
  <c r="H23" i="1" s="1"/>
  <c r="G24" i="1"/>
  <c r="G25" i="1"/>
  <c r="H25" i="1" s="1"/>
  <c r="G26" i="1"/>
  <c r="G27" i="1"/>
  <c r="H27" i="1" s="1"/>
  <c r="G28" i="1"/>
  <c r="H28" i="1" s="1"/>
  <c r="G29" i="1"/>
  <c r="H29" i="1" s="1"/>
  <c r="G30" i="1"/>
  <c r="H30" i="1" s="1"/>
  <c r="S12" i="1" l="1"/>
  <c r="S14" i="1"/>
  <c r="S18" i="1"/>
  <c r="S10" i="1"/>
  <c r="S9" i="1"/>
  <c r="S17" i="1"/>
  <c r="S6" i="1"/>
  <c r="S19" i="1"/>
  <c r="S16" i="1"/>
  <c r="S15" i="1"/>
  <c r="S11" i="1"/>
  <c r="S13" i="1"/>
  <c r="S4" i="1"/>
  <c r="S8" i="1"/>
  <c r="S7" i="1"/>
  <c r="S5" i="1"/>
  <c r="T11" i="1" l="1"/>
  <c r="T4" i="1"/>
  <c r="T5" i="1"/>
  <c r="T9" i="1"/>
  <c r="T7" i="1"/>
  <c r="T15" i="1"/>
  <c r="T13" i="1"/>
  <c r="T16" i="1"/>
  <c r="T10" i="1"/>
  <c r="T14" i="1"/>
  <c r="T6" i="1"/>
  <c r="T17" i="1"/>
  <c r="T8" i="1"/>
  <c r="T12" i="1"/>
  <c r="T18" i="1"/>
  <c r="T19"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90C22CD-DEB3-4C61-B4A8-B7C9DBAF6024}"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37079C04-C341-4D9C-A130-BC15FAAF704C}" name="WorksheetConnection_فاتورة.xlsx!الريْيسي" type="102" refreshedVersion="8" minRefreshableVersion="5">
    <extLst>
      <ext xmlns:x15="http://schemas.microsoft.com/office/spreadsheetml/2010/11/main" uri="{DE250136-89BD-433C-8126-D09CA5730AF9}">
        <x15:connection id="الريْيسي" autoDelete="1">
          <x15:rangePr sourceName="_xlcn.WorksheetConnection_فاتورة.xlsxالريْيسي1"/>
        </x15:connection>
      </ext>
    </extLst>
  </connection>
  <connection id="3" xr16:uid="{BAABB639-7C2F-4A9C-B7FC-CEE6CEF41599}" name="WorksheetConnection_فاتورة.xlsx!مختصر" type="102" refreshedVersion="8" minRefreshableVersion="5">
    <extLst>
      <ext xmlns:x15="http://schemas.microsoft.com/office/spreadsheetml/2010/11/main" uri="{DE250136-89BD-433C-8126-D09CA5730AF9}">
        <x15:connection id="مختصر" autoDelete="1">
          <x15:rangePr sourceName="_xlcn.WorksheetConnection_فاتورة.xlsxمختصر1"/>
        </x15:connection>
      </ext>
    </extLst>
  </connection>
</connections>
</file>

<file path=xl/sharedStrings.xml><?xml version="1.0" encoding="utf-8"?>
<sst xmlns="http://schemas.openxmlformats.org/spreadsheetml/2006/main" count="208" uniqueCount="76">
  <si>
    <t>البيات</t>
  </si>
  <si>
    <t>القيمه</t>
  </si>
  <si>
    <t>الضريبه</t>
  </si>
  <si>
    <t>المنطقه</t>
  </si>
  <si>
    <t xml:space="preserve">التاريخ </t>
  </si>
  <si>
    <t>المندوب</t>
  </si>
  <si>
    <t>بيانات العملاء</t>
  </si>
  <si>
    <t xml:space="preserve">اسم العميل </t>
  </si>
  <si>
    <t>ايمن صادق</t>
  </si>
  <si>
    <t>مريم محمود</t>
  </si>
  <si>
    <t>محمود فراج</t>
  </si>
  <si>
    <t>احمد ممدوح</t>
  </si>
  <si>
    <t>هشام فتحي</t>
  </si>
  <si>
    <t>مصطفي فتحي</t>
  </si>
  <si>
    <t xml:space="preserve">احمد محمد </t>
  </si>
  <si>
    <t>محمود محمد</t>
  </si>
  <si>
    <t>علي رجب</t>
  </si>
  <si>
    <t>إسماعيل صدقي</t>
  </si>
  <si>
    <t>احمد عثمان</t>
  </si>
  <si>
    <t xml:space="preserve">عبدالرحمن عبده </t>
  </si>
  <si>
    <t>مصطفي دهشور</t>
  </si>
  <si>
    <t>احمد محمود</t>
  </si>
  <si>
    <t>امام عشور</t>
  </si>
  <si>
    <t>حسام عبدالرحمن</t>
  </si>
  <si>
    <t>فاتوره</t>
  </si>
  <si>
    <t>الصافي</t>
  </si>
  <si>
    <t>المنصوره</t>
  </si>
  <si>
    <t>الشرقيه</t>
  </si>
  <si>
    <t>اسوان</t>
  </si>
  <si>
    <t>القاهره</t>
  </si>
  <si>
    <t>الجيزه</t>
  </si>
  <si>
    <t>البحيره</t>
  </si>
  <si>
    <t>المنوفيه</t>
  </si>
  <si>
    <t>الاسكندريه</t>
  </si>
  <si>
    <t>الاقصر</t>
  </si>
  <si>
    <t>صادق</t>
  </si>
  <si>
    <t>سمير</t>
  </si>
  <si>
    <t>محمود</t>
  </si>
  <si>
    <t>فراج</t>
  </si>
  <si>
    <t>ممدوح</t>
  </si>
  <si>
    <t>فتحي</t>
  </si>
  <si>
    <t>محمد</t>
  </si>
  <si>
    <t>رجب</t>
  </si>
  <si>
    <t>صدقي</t>
  </si>
  <si>
    <t>عثمان</t>
  </si>
  <si>
    <t>إسحاق</t>
  </si>
  <si>
    <t>جرجس</t>
  </si>
  <si>
    <t>عبدالرحمن</t>
  </si>
  <si>
    <t>عبده</t>
  </si>
  <si>
    <t>دهشور</t>
  </si>
  <si>
    <t>صلاح</t>
  </si>
  <si>
    <t>عشور</t>
  </si>
  <si>
    <t>عرفه</t>
  </si>
  <si>
    <t xml:space="preserve">اجمالي </t>
  </si>
  <si>
    <t>موع العميل</t>
  </si>
  <si>
    <t xml:space="preserve">النسبه </t>
  </si>
  <si>
    <t>خصم</t>
  </si>
  <si>
    <t>Row Labels</t>
  </si>
  <si>
    <t>Grand Total</t>
  </si>
  <si>
    <t>Sum of الصافي</t>
  </si>
  <si>
    <t>يناير</t>
  </si>
  <si>
    <t>فبراير</t>
  </si>
  <si>
    <t>مارس</t>
  </si>
  <si>
    <t>أبريل</t>
  </si>
  <si>
    <t>مايو</t>
  </si>
  <si>
    <t>يونيو</t>
  </si>
  <si>
    <t>يوليو</t>
  </si>
  <si>
    <t>أغسطس</t>
  </si>
  <si>
    <t>سبتمبر</t>
  </si>
  <si>
    <t>أكتوبر</t>
  </si>
  <si>
    <t>نوفمبر</t>
  </si>
  <si>
    <t>ديسمبر</t>
  </si>
  <si>
    <t>عادي</t>
  </si>
  <si>
    <t>قوي</t>
  </si>
  <si>
    <t>مهم</t>
  </si>
  <si>
    <t>(blank)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</si>
</sst>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 &quot;ج.م.‏&quot;_-;\-* #,##0.0\ &quot;ج.م.‏&quot;_-;_-* &quot;-&quot;??\ &quot;ج.م.‏&quot;_-;_-@_-"/>
  </numFmts>
  <fonts count="5" x14ac:knownFonts="1">
    <font>
      <sz val="10"/>
      <color theme="1"/>
      <name val="Aptos Narrow"/>
      <family val="2"/>
      <charset val="178"/>
      <scheme val="minor"/>
    </font>
    <font>
      <sz val="16"/>
      <color theme="1"/>
      <name val="Aptos Narrow"/>
      <family val="2"/>
      <charset val="178"/>
      <scheme val="minor"/>
    </font>
    <font>
      <b/>
      <sz val="12"/>
      <color theme="0"/>
      <name val="Aptos Narrow"/>
      <family val="2"/>
      <scheme val="minor"/>
    </font>
    <font>
      <sz val="10"/>
      <color theme="1"/>
      <name val="Aptos Narrow"/>
      <family val="2"/>
      <charset val="178"/>
      <scheme val="minor"/>
    </font>
    <font>
      <b/>
      <sz val="10"/>
      <color theme="0"/>
      <name val="Aptos Narrow"/>
      <family val="2"/>
      <charset val="178"/>
      <scheme val="minor"/>
    </font>
  </fonts>
  <fills count="5">
    <fill>
      <patternFill patternType="none"/>
    </fill>
    <fill>
      <patternFill patternType="gray125"/>
    </fill>
    <fill>
      <patternFill patternType="solid">
        <fgColor theme="4" tint="0.59999389629810485"/>
        <bgColor indexed="64"/>
      </patternFill>
    </fill>
    <fill>
      <patternFill patternType="solid">
        <fgColor theme="4"/>
        <bgColor theme="4"/>
      </patternFill>
    </fill>
    <fill>
      <patternFill patternType="solid">
        <fgColor theme="4" tint="0.79998168889431442"/>
        <bgColor theme="4" tint="0.79998168889431442"/>
      </patternFill>
    </fill>
  </fills>
  <borders count="14">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
      <left/>
      <right/>
      <top style="thin">
        <color theme="4" tint="0.39997558519241921"/>
      </top>
      <bottom/>
      <diagonal/>
    </border>
    <border>
      <left style="thin">
        <color rgb="FF999999"/>
      </left>
      <right/>
      <top style="thin">
        <color rgb="FF999999"/>
      </top>
      <bottom/>
      <diagonal/>
    </border>
    <border>
      <left style="thin">
        <color indexed="65"/>
      </left>
      <right/>
      <top style="thin">
        <color rgb="FF999999"/>
      </top>
      <bottom/>
      <diagonal/>
    </border>
    <border>
      <left style="thin">
        <color indexed="65"/>
      </left>
      <right style="thin">
        <color rgb="FF999999"/>
      </right>
      <top style="thin">
        <color rgb="FF999999"/>
      </top>
      <bottom/>
      <diagonal/>
    </border>
    <border>
      <left style="thin">
        <color rgb="FF999999"/>
      </left>
      <right/>
      <top style="thin">
        <color indexed="65"/>
      </top>
      <bottom/>
      <diagonal/>
    </border>
    <border>
      <left style="thin">
        <color indexed="65"/>
      </left>
      <right/>
      <top style="thin">
        <color indexed="65"/>
      </top>
      <bottom/>
      <diagonal/>
    </border>
    <border>
      <left style="thin">
        <color indexed="65"/>
      </left>
      <right style="thin">
        <color rgb="FF999999"/>
      </right>
      <top style="thin">
        <color indexed="65"/>
      </top>
      <bottom/>
      <diagonal/>
    </border>
    <border>
      <left style="thin">
        <color rgb="FF999999"/>
      </left>
      <right/>
      <top style="thin">
        <color indexed="65"/>
      </top>
      <bottom style="thin">
        <color rgb="FF999999"/>
      </bottom>
      <diagonal/>
    </border>
    <border>
      <left style="thin">
        <color indexed="65"/>
      </left>
      <right/>
      <top style="thin">
        <color indexed="65"/>
      </top>
      <bottom style="thin">
        <color rgb="FF999999"/>
      </bottom>
      <diagonal/>
    </border>
    <border>
      <left style="thin">
        <color indexed="65"/>
      </left>
      <right style="thin">
        <color rgb="FF999999"/>
      </right>
      <top style="thin">
        <color indexed="65"/>
      </top>
      <bottom style="thin">
        <color rgb="FF999999"/>
      </bottom>
      <diagonal/>
    </border>
  </borders>
  <cellStyleXfs count="2">
    <xf numFmtId="0" fontId="0" fillId="0" borderId="0"/>
    <xf numFmtId="9" fontId="3" fillId="0" borderId="0" applyFont="0" applyFill="0" applyBorder="0" applyAlignment="0" applyProtection="0"/>
  </cellStyleXfs>
  <cellXfs count="48">
    <xf numFmtId="0" fontId="0" fillId="0" borderId="0" xfId="0"/>
    <xf numFmtId="14" fontId="0" fillId="0" borderId="0" xfId="0" applyNumberFormat="1"/>
    <xf numFmtId="2" fontId="0" fillId="0" borderId="0" xfId="0" applyNumberFormat="1"/>
    <xf numFmtId="49" fontId="0" fillId="0" borderId="0" xfId="0" applyNumberFormat="1"/>
    <xf numFmtId="49" fontId="0" fillId="0" borderId="1" xfId="0" applyNumberFormat="1" applyBorder="1"/>
    <xf numFmtId="49" fontId="2" fillId="3" borderId="3" xfId="0" applyNumberFormat="1" applyFont="1" applyFill="1" applyBorder="1"/>
    <xf numFmtId="49" fontId="2" fillId="3" borderId="0" xfId="0" applyNumberFormat="1" applyFont="1" applyFill="1"/>
    <xf numFmtId="9" fontId="0" fillId="0" borderId="0" xfId="1" applyFont="1"/>
    <xf numFmtId="0" fontId="0" fillId="4" borderId="4" xfId="0" applyFill="1" applyBorder="1"/>
    <xf numFmtId="2" fontId="0" fillId="4" borderId="4" xfId="0" applyNumberFormat="1" applyFill="1" applyBorder="1"/>
    <xf numFmtId="164" fontId="0" fillId="4" borderId="4" xfId="0" applyNumberFormat="1" applyFill="1" applyBorder="1"/>
    <xf numFmtId="14" fontId="0" fillId="4" borderId="4" xfId="0" applyNumberFormat="1" applyFill="1" applyBorder="1"/>
    <xf numFmtId="0" fontId="0" fillId="0" borderId="4" xfId="0" applyBorder="1"/>
    <xf numFmtId="2" fontId="0" fillId="0" borderId="4" xfId="0" applyNumberFormat="1" applyBorder="1"/>
    <xf numFmtId="164" fontId="0" fillId="0" borderId="4" xfId="0" applyNumberFormat="1" applyBorder="1"/>
    <xf numFmtId="14" fontId="0" fillId="0" borderId="4" xfId="0" applyNumberFormat="1" applyBorder="1"/>
    <xf numFmtId="0" fontId="0" fillId="0" borderId="2" xfId="0" applyBorder="1"/>
    <xf numFmtId="2" fontId="0" fillId="0" borderId="2" xfId="0" applyNumberFormat="1" applyBorder="1"/>
    <xf numFmtId="164" fontId="0" fillId="0" borderId="2" xfId="0" applyNumberFormat="1" applyBorder="1"/>
    <xf numFmtId="9" fontId="0" fillId="0" borderId="0" xfId="0" applyNumberFormat="1"/>
    <xf numFmtId="0" fontId="1" fillId="2" borderId="0" xfId="0" applyFont="1" applyFill="1" applyAlignment="1">
      <alignment horizontal="center"/>
    </xf>
    <xf numFmtId="0" fontId="0" fillId="0" borderId="0" xfId="0" applyAlignment="1">
      <alignment horizontal="center"/>
    </xf>
    <xf numFmtId="49" fontId="2" fillId="3" borderId="4" xfId="0" applyNumberFormat="1" applyFont="1" applyFill="1" applyBorder="1"/>
    <xf numFmtId="49" fontId="0" fillId="4" borderId="4" xfId="0" applyNumberFormat="1" applyFill="1" applyBorder="1"/>
    <xf numFmtId="49" fontId="0" fillId="0" borderId="4" xfId="0" applyNumberFormat="1" applyBorder="1"/>
    <xf numFmtId="49" fontId="0" fillId="0" borderId="2" xfId="0" applyNumberFormat="1" applyBorder="1"/>
    <xf numFmtId="49" fontId="2" fillId="3" borderId="0" xfId="0" applyNumberFormat="1" applyFont="1" applyFill="1" applyBorder="1"/>
    <xf numFmtId="0" fontId="2" fillId="3" borderId="0" xfId="0" applyFont="1" applyFill="1" applyBorder="1"/>
    <xf numFmtId="2" fontId="2" fillId="3" borderId="0" xfId="0" applyNumberFormat="1" applyFont="1" applyFill="1" applyBorder="1"/>
    <xf numFmtId="0" fontId="4" fillId="3" borderId="0" xfId="0" applyFont="1" applyFill="1" applyBorder="1"/>
    <xf numFmtId="14" fontId="2" fillId="3" borderId="0" xfId="0" applyNumberFormat="1" applyFont="1" applyFill="1"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0" xfId="0" pivotButton="1"/>
    <xf numFmtId="0" fontId="0" fillId="0" borderId="0" xfId="0" applyAlignment="1">
      <alignment horizontal="left"/>
    </xf>
    <xf numFmtId="0" fontId="0" fillId="0" borderId="0" xfId="0" applyNumberFormat="1"/>
    <xf numFmtId="49" fontId="0" fillId="0" borderId="0" xfId="0" applyNumberFormat="1" applyBorder="1"/>
    <xf numFmtId="0" fontId="0" fillId="0" borderId="0" xfId="0" applyBorder="1"/>
    <xf numFmtId="2" fontId="0" fillId="0" borderId="0" xfId="0" applyNumberFormat="1" applyBorder="1"/>
    <xf numFmtId="164" fontId="0" fillId="0" borderId="0" xfId="0" applyNumberFormat="1" applyBorder="1"/>
    <xf numFmtId="14" fontId="0" fillId="0" borderId="0" xfId="0" applyNumberFormat="1" applyBorder="1"/>
  </cellXfs>
  <cellStyles count="2">
    <cellStyle name="Normal" xfId="0" builtinId="0"/>
    <cellStyle name="Percent" xfId="1" builtinId="5"/>
  </cellStyles>
  <dxfs count="14">
    <dxf>
      <font>
        <b/>
        <i val="0"/>
        <strike val="0"/>
        <condense val="0"/>
        <extend val="0"/>
        <outline val="0"/>
        <shadow val="0"/>
        <u val="none"/>
        <vertAlign val="baseline"/>
        <sz val="12"/>
        <color theme="0"/>
        <name val="Aptos Narrow"/>
        <family val="2"/>
        <scheme val="minor"/>
      </font>
      <numFmt numFmtId="30" formatCode="@"/>
      <fill>
        <patternFill patternType="solid">
          <fgColor theme="4"/>
          <bgColor theme="4"/>
        </patternFill>
      </fill>
    </dxf>
    <dxf>
      <font>
        <b val="0"/>
        <i val="0"/>
        <strike val="0"/>
        <condense val="0"/>
        <extend val="0"/>
        <outline val="0"/>
        <shadow val="0"/>
        <u val="none"/>
        <vertAlign val="baseline"/>
        <sz val="10"/>
        <color theme="1"/>
        <name val="Aptos Narrow"/>
        <family val="2"/>
        <charset val="178"/>
        <scheme val="minor"/>
      </font>
    </dxf>
    <dxf>
      <numFmt numFmtId="30" formatCode="@"/>
      <fill>
        <patternFill patternType="solid">
          <fgColor theme="4" tint="0.79998168889431442"/>
          <bgColor theme="4" tint="0.79998168889431442"/>
        </patternFill>
      </fill>
      <border diagonalUp="0" diagonalDown="0">
        <left/>
        <right/>
        <top style="thin">
          <color theme="4" tint="0.39997558519241921"/>
        </top>
        <bottom/>
        <vertical/>
        <horizontal/>
      </border>
    </dxf>
    <dxf>
      <border outline="0">
        <left style="thin">
          <color theme="4" tint="0.39997558519241921"/>
        </left>
      </border>
    </dxf>
    <dxf>
      <numFmt numFmtId="30" formatCode="@"/>
      <border diagonalUp="0" diagonalDown="0">
        <left/>
        <right/>
        <top style="thin">
          <color theme="4" tint="0.39997558519241921"/>
        </top>
        <bottom/>
        <vertical/>
        <horizontal/>
      </border>
    </dxf>
    <dxf>
      <numFmt numFmtId="19" formatCode="dd/mm/yyyy"/>
      <border diagonalUp="0" diagonalDown="0">
        <left/>
        <right/>
        <top style="thin">
          <color theme="4" tint="0.39997558519241921"/>
        </top>
        <bottom/>
        <vertical/>
        <horizontal/>
      </border>
    </dxf>
    <dxf>
      <border diagonalUp="0" diagonalDown="0">
        <left/>
        <right/>
        <top style="thin">
          <color theme="4" tint="0.39997558519241921"/>
        </top>
        <bottom/>
        <vertical/>
        <horizontal/>
      </border>
    </dxf>
    <dxf>
      <numFmt numFmtId="164" formatCode="_-* #,##0.0\ &quot;ج.م.‏&quot;_-;\-* #,##0.0\ &quot;ج.م.‏&quot;_-;_-* &quot;-&quot;??\ &quot;ج.م.‏&quot;_-;_-@_-"/>
      <border diagonalUp="0" diagonalDown="0">
        <left/>
        <right/>
        <top style="thin">
          <color theme="4" tint="0.39997558519241921"/>
        </top>
        <bottom/>
        <vertical/>
        <horizontal/>
      </border>
    </dxf>
    <dxf>
      <numFmt numFmtId="2" formatCode="0.00"/>
      <border diagonalUp="0" diagonalDown="0">
        <left/>
        <right/>
        <top style="thin">
          <color theme="4" tint="0.39997558519241921"/>
        </top>
        <bottom/>
        <vertical/>
        <horizontal/>
      </border>
    </dxf>
    <dxf>
      <numFmt numFmtId="2" formatCode="0.00"/>
      <border diagonalUp="0" diagonalDown="0">
        <left/>
        <right/>
        <top style="thin">
          <color theme="4" tint="0.39997558519241921"/>
        </top>
        <bottom/>
        <vertical/>
        <horizontal/>
      </border>
    </dxf>
    <dxf>
      <border diagonalUp="0" diagonalDown="0">
        <left/>
        <right/>
        <top style="thin">
          <color theme="4" tint="0.39997558519241921"/>
        </top>
        <bottom/>
        <vertical/>
        <horizontal/>
      </border>
    </dxf>
    <dxf>
      <numFmt numFmtId="30" formatCode="@"/>
      <border diagonalUp="0" diagonalDown="0">
        <left/>
        <right/>
        <top style="thin">
          <color theme="4" tint="0.39997558519241921"/>
        </top>
        <bottom/>
        <vertical/>
        <horizontal/>
      </border>
    </dxf>
    <dxf>
      <border outline="0">
        <left style="thin">
          <color theme="4" tint="0.39997558519241921"/>
        </left>
        <right style="thin">
          <color theme="4" tint="0.39997558519241921"/>
        </right>
        <top style="thin">
          <color theme="4" tint="0.39997558519241921"/>
        </top>
      </border>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pivotCacheDefinition" Target="pivotCache/pivotCacheDefinition6.xml"/><Relationship Id="rId18" Type="http://schemas.openxmlformats.org/officeDocument/2006/relationships/connections" Target="connections.xml"/><Relationship Id="rId3" Type="http://schemas.openxmlformats.org/officeDocument/2006/relationships/worksheet" Target="worksheets/sheet3.xml"/><Relationship Id="rId21" Type="http://schemas.openxmlformats.org/officeDocument/2006/relationships/powerPivotData" Target="model/item.data"/><Relationship Id="rId7" Type="http://schemas.openxmlformats.org/officeDocument/2006/relationships/worksheet" Target="worksheets/sheet7.xml"/><Relationship Id="rId12" Type="http://schemas.openxmlformats.org/officeDocument/2006/relationships/pivotCacheDefinition" Target="pivotCache/pivotCacheDefinition5.xml"/><Relationship Id="rId17" Type="http://schemas.openxmlformats.org/officeDocument/2006/relationships/theme" Target="theme/theme1.xml"/><Relationship Id="rId2" Type="http://schemas.openxmlformats.org/officeDocument/2006/relationships/worksheet" Target="worksheets/sheet2.xml"/><Relationship Id="rId16" Type="http://schemas.microsoft.com/office/2007/relationships/slicerCache" Target="slicerCaches/slicerCache2.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4.xml"/><Relationship Id="rId5" Type="http://schemas.openxmlformats.org/officeDocument/2006/relationships/worksheet" Target="worksheets/sheet5.xml"/><Relationship Id="rId15" Type="http://schemas.microsoft.com/office/2007/relationships/slicerCache" Target="slicerCaches/slicerCache1.xml"/><Relationship Id="rId10" Type="http://schemas.openxmlformats.org/officeDocument/2006/relationships/pivotCacheDefinition" Target="pivotCache/pivotCacheDefinition3.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openxmlformats.org/officeDocument/2006/relationships/pivotCacheDefinition" Target="pivotCache/pivotCacheDefinition7.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[فاتورة.xlsx]نوع العميل!PivotTable5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ar-EG"/>
              <a:t>الترنيد</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'نوع العميل'!$B$3</c:f>
              <c:strCache>
                <c:ptCount val="1"/>
                <c:pt idx="0">
                  <c:v>Total</c:v>
                </c:pt>
              </c:strCache>
            </c:strRef>
          </c:tx>
          <c:spPr>
            <a:solidFill>
              <a:schemeClr val="accent1"/>
            </a:solidFill>
            <a:ln>
              <a:noFill/>
            </a:ln>
            <a:effectLst/>
          </c:spPr>
          <c:invertIfNegative val="0"/>
          <c:cat>
            <c:strRef>
              <c:f>'نوع العميل'!$A$4:$A$7</c:f>
              <c:strCache>
                <c:ptCount val="3"/>
                <c:pt idx="0">
                  <c:v>عادي</c:v>
                </c:pt>
                <c:pt idx="1">
                  <c:v>قوي</c:v>
                </c:pt>
                <c:pt idx="2">
                  <c:v>مهم</c:v>
                </c:pt>
              </c:strCache>
            </c:strRef>
          </c:cat>
          <c:val>
            <c:numRef>
              <c:f>'نوع العميل'!$B$4:$B$7</c:f>
              <c:numCache>
                <c:formatCode>General</c:formatCode>
                <c:ptCount val="3"/>
                <c:pt idx="0">
                  <c:v>22532</c:v>
                </c:pt>
                <c:pt idx="1">
                  <c:v>17802</c:v>
                </c:pt>
                <c:pt idx="2">
                  <c:v>26384.799999999999</c:v>
                </c:pt>
              </c:numCache>
            </c:numRef>
          </c:val>
          <c:extLst>
            <c:ext xmlns:c16="http://schemas.microsoft.com/office/drawing/2014/chart" uri="{C3380CC4-5D6E-409C-BE32-E72D297353CC}">
              <c16:uniqueId val="{00000004-A8F2-4379-B510-6D1320E78E34}"/>
            </c:ext>
          </c:extLst>
        </c:ser>
        <c:dLbls>
          <c:showLegendKey val="0"/>
          <c:showVal val="0"/>
          <c:showCatName val="0"/>
          <c:showSerName val="0"/>
          <c:showPercent val="0"/>
          <c:showBubbleSize val="0"/>
        </c:dLbls>
        <c:gapWidth val="150"/>
        <c:overlap val="100"/>
        <c:axId val="223427743"/>
        <c:axId val="223433503"/>
      </c:barChart>
      <c:catAx>
        <c:axId val="22342774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3433503"/>
        <c:crosses val="autoZero"/>
        <c:auto val="1"/>
        <c:lblAlgn val="ctr"/>
        <c:lblOffset val="100"/>
        <c:noMultiLvlLbl val="0"/>
      </c:catAx>
      <c:valAx>
        <c:axId val="223433503"/>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342774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[فاتورة.xlsx]نوع العميل!PivotTable5</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ar-EG"/>
              <a:t>الترنيد</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'نوع العميل'!$B$3</c:f>
              <c:strCache>
                <c:ptCount val="1"/>
                <c:pt idx="0">
                  <c:v>Total</c:v>
                </c:pt>
              </c:strCache>
            </c:strRef>
          </c:tx>
          <c:spPr>
            <a:solidFill>
              <a:schemeClr val="accent1"/>
            </a:solidFill>
            <a:ln>
              <a:noFill/>
            </a:ln>
            <a:effectLst/>
          </c:spPr>
          <c:invertIfNegative val="0"/>
          <c:cat>
            <c:strRef>
              <c:f>'نوع العميل'!$A$4:$A$7</c:f>
              <c:strCache>
                <c:ptCount val="3"/>
                <c:pt idx="0">
                  <c:v>عادي</c:v>
                </c:pt>
                <c:pt idx="1">
                  <c:v>قوي</c:v>
                </c:pt>
                <c:pt idx="2">
                  <c:v>مهم</c:v>
                </c:pt>
              </c:strCache>
            </c:strRef>
          </c:cat>
          <c:val>
            <c:numRef>
              <c:f>'نوع العميل'!$B$4:$B$7</c:f>
              <c:numCache>
                <c:formatCode>General</c:formatCode>
                <c:ptCount val="3"/>
                <c:pt idx="0">
                  <c:v>22532</c:v>
                </c:pt>
                <c:pt idx="1">
                  <c:v>17802</c:v>
                </c:pt>
                <c:pt idx="2">
                  <c:v>26384.799999999999</c:v>
                </c:pt>
              </c:numCache>
            </c:numRef>
          </c:val>
          <c:extLst>
            <c:ext xmlns:c16="http://schemas.microsoft.com/office/drawing/2014/chart" uri="{C3380CC4-5D6E-409C-BE32-E72D297353CC}">
              <c16:uniqueId val="{00000004-7488-4DB2-A56D-4041BF8506D8}"/>
            </c:ext>
          </c:extLst>
        </c:ser>
        <c:dLbls>
          <c:showLegendKey val="0"/>
          <c:showVal val="0"/>
          <c:showCatName val="0"/>
          <c:showSerName val="0"/>
          <c:showPercent val="0"/>
          <c:showBubbleSize val="0"/>
        </c:dLbls>
        <c:gapWidth val="150"/>
        <c:overlap val="100"/>
        <c:axId val="223427743"/>
        <c:axId val="223433503"/>
      </c:barChart>
      <c:catAx>
        <c:axId val="22342774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3433503"/>
        <c:crosses val="autoZero"/>
        <c:auto val="1"/>
        <c:lblAlgn val="ctr"/>
        <c:lblOffset val="100"/>
        <c:noMultiLvlLbl val="0"/>
      </c:catAx>
      <c:valAx>
        <c:axId val="223433503"/>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342774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[فاتورة.xlsx]الترنيد!الترنيد</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ar-EG"/>
              <a:t>الترنيد</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الترنيد!$C$4</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الترنيد!$B$5:$B$17</c:f>
              <c:strCache>
                <c:ptCount val="12"/>
                <c:pt idx="0">
                  <c:v>يناير</c:v>
                </c:pt>
                <c:pt idx="1">
                  <c:v>فبراير</c:v>
                </c:pt>
                <c:pt idx="2">
                  <c:v>مارس</c:v>
                </c:pt>
                <c:pt idx="3">
                  <c:v>أبريل</c:v>
                </c:pt>
                <c:pt idx="4">
                  <c:v>مايو</c:v>
                </c:pt>
                <c:pt idx="5">
                  <c:v>يونيو</c:v>
                </c:pt>
                <c:pt idx="6">
                  <c:v>يوليو</c:v>
                </c:pt>
                <c:pt idx="7">
                  <c:v>أغسطس</c:v>
                </c:pt>
                <c:pt idx="8">
                  <c:v>سبتمبر</c:v>
                </c:pt>
                <c:pt idx="9">
                  <c:v>أكتوبر</c:v>
                </c:pt>
                <c:pt idx="10">
                  <c:v>نوفمبر</c:v>
                </c:pt>
                <c:pt idx="11">
                  <c:v>ديسمبر</c:v>
                </c:pt>
              </c:strCache>
            </c:strRef>
          </c:cat>
          <c:val>
            <c:numRef>
              <c:f>الترنيد!$C$5:$C$17</c:f>
              <c:numCache>
                <c:formatCode>General</c:formatCode>
                <c:ptCount val="12"/>
                <c:pt idx="0">
                  <c:v>2451</c:v>
                </c:pt>
                <c:pt idx="1">
                  <c:v>4214</c:v>
                </c:pt>
                <c:pt idx="2">
                  <c:v>7740</c:v>
                </c:pt>
                <c:pt idx="3">
                  <c:v>4042</c:v>
                </c:pt>
                <c:pt idx="4">
                  <c:v>4196.8</c:v>
                </c:pt>
                <c:pt idx="5">
                  <c:v>7052</c:v>
                </c:pt>
                <c:pt idx="6">
                  <c:v>9546</c:v>
                </c:pt>
                <c:pt idx="7">
                  <c:v>3010</c:v>
                </c:pt>
                <c:pt idx="8">
                  <c:v>6708</c:v>
                </c:pt>
                <c:pt idx="9">
                  <c:v>-215</c:v>
                </c:pt>
                <c:pt idx="10">
                  <c:v>8643</c:v>
                </c:pt>
                <c:pt idx="11">
                  <c:v>9331</c:v>
                </c:pt>
              </c:numCache>
            </c:numRef>
          </c:val>
          <c:smooth val="0"/>
          <c:extLst>
            <c:ext xmlns:c16="http://schemas.microsoft.com/office/drawing/2014/chart" uri="{C3380CC4-5D6E-409C-BE32-E72D297353CC}">
              <c16:uniqueId val="{00000003-08DB-4982-B14C-8BE7CDF94B10}"/>
            </c:ext>
          </c:extLst>
        </c:ser>
        <c:dLbls>
          <c:showLegendKey val="0"/>
          <c:showVal val="0"/>
          <c:showCatName val="0"/>
          <c:showSerName val="0"/>
          <c:showPercent val="0"/>
          <c:showBubbleSize val="0"/>
        </c:dLbls>
        <c:marker val="1"/>
        <c:smooth val="0"/>
        <c:axId val="223432543"/>
        <c:axId val="223425823"/>
      </c:lineChart>
      <c:catAx>
        <c:axId val="2234325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3425823"/>
        <c:crosses val="autoZero"/>
        <c:auto val="1"/>
        <c:lblAlgn val="ctr"/>
        <c:lblOffset val="100"/>
        <c:noMultiLvlLbl val="0"/>
      </c:catAx>
      <c:valAx>
        <c:axId val="2234258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343254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[فاتورة.xlsx]المنطقه!PivotTable2</c:name>
    <c:fmtId val="4"/>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pivotFmt>
    </c:pivotFmts>
    <c:plotArea>
      <c:layout/>
      <c:doughnutChart>
        <c:varyColors val="1"/>
        <c:ser>
          <c:idx val="0"/>
          <c:order val="0"/>
          <c:tx>
            <c:strRef>
              <c:f>المنطقه!$C$5</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Pt>
            <c:idx val="5"/>
            <c:bubble3D val="0"/>
            <c:spPr>
              <a:solidFill>
                <a:schemeClr val="accent6"/>
              </a:solidFill>
              <a:ln w="19050">
                <a:solidFill>
                  <a:schemeClr val="lt1"/>
                </a:solidFill>
              </a:ln>
              <a:effectLst/>
            </c:spPr>
          </c:dPt>
          <c:dPt>
            <c:idx val="6"/>
            <c:bubble3D val="0"/>
            <c:spPr>
              <a:solidFill>
                <a:schemeClr val="accent1">
                  <a:lumMod val="60000"/>
                </a:schemeClr>
              </a:solidFill>
              <a:ln w="19050">
                <a:solidFill>
                  <a:schemeClr val="lt1"/>
                </a:solidFill>
              </a:ln>
              <a:effectLst/>
            </c:spPr>
          </c:dPt>
          <c:dPt>
            <c:idx val="7"/>
            <c:bubble3D val="0"/>
            <c:spPr>
              <a:solidFill>
                <a:schemeClr val="accent2">
                  <a:lumMod val="60000"/>
                </a:schemeClr>
              </a:solidFill>
              <a:ln w="19050">
                <a:solidFill>
                  <a:schemeClr val="lt1"/>
                </a:solidFill>
              </a:ln>
              <a:effectLst/>
            </c:spPr>
          </c:dPt>
          <c:dPt>
            <c:idx val="8"/>
            <c:bubble3D val="0"/>
            <c:spPr>
              <a:solidFill>
                <a:schemeClr val="accent3">
                  <a:lumMod val="60000"/>
                </a:schemeClr>
              </a:solidFill>
              <a:ln w="19050">
                <a:solidFill>
                  <a:schemeClr val="lt1"/>
                </a:solidFill>
              </a:ln>
              <a:effectLst/>
            </c:spPr>
          </c:dPt>
          <c:cat>
            <c:strRef>
              <c:f>المنطقه!$B$6:$B$15</c:f>
              <c:strCache>
                <c:ptCount val="9"/>
                <c:pt idx="0">
                  <c:v>اسوان</c:v>
                </c:pt>
                <c:pt idx="1">
                  <c:v>الاسكندريه</c:v>
                </c:pt>
                <c:pt idx="2">
                  <c:v>الاقصر</c:v>
                </c:pt>
                <c:pt idx="3">
                  <c:v>البحيره</c:v>
                </c:pt>
                <c:pt idx="4">
                  <c:v>الجيزه</c:v>
                </c:pt>
                <c:pt idx="5">
                  <c:v>الشرقيه</c:v>
                </c:pt>
                <c:pt idx="6">
                  <c:v>القاهره</c:v>
                </c:pt>
                <c:pt idx="7">
                  <c:v>المنصوره</c:v>
                </c:pt>
                <c:pt idx="8">
                  <c:v>المنوفيه</c:v>
                </c:pt>
              </c:strCache>
            </c:strRef>
          </c:cat>
          <c:val>
            <c:numRef>
              <c:f>المنطقه!$C$6:$C$15</c:f>
              <c:numCache>
                <c:formatCode>General</c:formatCode>
                <c:ptCount val="9"/>
                <c:pt idx="0">
                  <c:v>8686</c:v>
                </c:pt>
                <c:pt idx="1">
                  <c:v>5160</c:v>
                </c:pt>
                <c:pt idx="2">
                  <c:v>3827</c:v>
                </c:pt>
                <c:pt idx="3">
                  <c:v>10320</c:v>
                </c:pt>
                <c:pt idx="4">
                  <c:v>8170</c:v>
                </c:pt>
                <c:pt idx="5">
                  <c:v>13416</c:v>
                </c:pt>
                <c:pt idx="6">
                  <c:v>3440</c:v>
                </c:pt>
                <c:pt idx="7">
                  <c:v>10947.8</c:v>
                </c:pt>
                <c:pt idx="8">
                  <c:v>2752</c:v>
                </c:pt>
              </c:numCache>
            </c:numRef>
          </c:val>
          <c:extLst>
            <c:ext xmlns:c16="http://schemas.microsoft.com/office/drawing/2014/chart" uri="{C3380CC4-5D6E-409C-BE32-E72D297353CC}">
              <c16:uniqueId val="{00000015-5F6F-4A9A-A712-F923FFA21A1B}"/>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[فاتورة.xlsx]المندوب!PivotTable3</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ar-EG"/>
              <a:t>المندوب</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المندوب!$B$3</c:f>
              <c:strCache>
                <c:ptCount val="1"/>
                <c:pt idx="0">
                  <c:v>Total</c:v>
                </c:pt>
              </c:strCache>
            </c:strRef>
          </c:tx>
          <c:spPr>
            <a:solidFill>
              <a:schemeClr val="accent1"/>
            </a:solidFill>
            <a:ln>
              <a:noFill/>
            </a:ln>
            <a:effectLst/>
          </c:spPr>
          <c:invertIfNegative val="0"/>
          <c:cat>
            <c:strRef>
              <c:f>المندوب!$A$4:$A$22</c:f>
              <c:strCache>
                <c:ptCount val="18"/>
                <c:pt idx="0">
                  <c:v>إسحاق</c:v>
                </c:pt>
                <c:pt idx="1">
                  <c:v>جرجس</c:v>
                </c:pt>
                <c:pt idx="2">
                  <c:v>دهشور</c:v>
                </c:pt>
                <c:pt idx="3">
                  <c:v>رجب</c:v>
                </c:pt>
                <c:pt idx="4">
                  <c:v>سمير</c:v>
                </c:pt>
                <c:pt idx="5">
                  <c:v>صادق</c:v>
                </c:pt>
                <c:pt idx="6">
                  <c:v>صدقي</c:v>
                </c:pt>
                <c:pt idx="7">
                  <c:v>صلاح</c:v>
                </c:pt>
                <c:pt idx="8">
                  <c:v>عبدالرحمن</c:v>
                </c:pt>
                <c:pt idx="9">
                  <c:v>عبده</c:v>
                </c:pt>
                <c:pt idx="10">
                  <c:v>عثمان</c:v>
                </c:pt>
                <c:pt idx="11">
                  <c:v>عرفه</c:v>
                </c:pt>
                <c:pt idx="12">
                  <c:v>عشور</c:v>
                </c:pt>
                <c:pt idx="13">
                  <c:v>فتحي</c:v>
                </c:pt>
                <c:pt idx="14">
                  <c:v>فراج</c:v>
                </c:pt>
                <c:pt idx="15">
                  <c:v>محمد</c:v>
                </c:pt>
                <c:pt idx="16">
                  <c:v>محمود</c:v>
                </c:pt>
                <c:pt idx="17">
                  <c:v>ممدوح</c:v>
                </c:pt>
              </c:strCache>
            </c:strRef>
          </c:cat>
          <c:val>
            <c:numRef>
              <c:f>المندوب!$B$4:$B$22</c:f>
              <c:numCache>
                <c:formatCode>General</c:formatCode>
                <c:ptCount val="18"/>
                <c:pt idx="0">
                  <c:v>-86</c:v>
                </c:pt>
                <c:pt idx="1">
                  <c:v>3870</c:v>
                </c:pt>
                <c:pt idx="2">
                  <c:v>4042</c:v>
                </c:pt>
                <c:pt idx="3">
                  <c:v>-86</c:v>
                </c:pt>
                <c:pt idx="4">
                  <c:v>4300</c:v>
                </c:pt>
                <c:pt idx="5">
                  <c:v>2580</c:v>
                </c:pt>
                <c:pt idx="6">
                  <c:v>3053</c:v>
                </c:pt>
                <c:pt idx="7">
                  <c:v>1118</c:v>
                </c:pt>
                <c:pt idx="8">
                  <c:v>-43</c:v>
                </c:pt>
                <c:pt idx="9">
                  <c:v>2752</c:v>
                </c:pt>
                <c:pt idx="10">
                  <c:v>5160</c:v>
                </c:pt>
                <c:pt idx="11">
                  <c:v>3870</c:v>
                </c:pt>
                <c:pt idx="12">
                  <c:v>5590</c:v>
                </c:pt>
                <c:pt idx="13">
                  <c:v>7740</c:v>
                </c:pt>
                <c:pt idx="14">
                  <c:v>1530.8</c:v>
                </c:pt>
                <c:pt idx="15">
                  <c:v>9030</c:v>
                </c:pt>
                <c:pt idx="16">
                  <c:v>8256</c:v>
                </c:pt>
                <c:pt idx="17">
                  <c:v>4042</c:v>
                </c:pt>
              </c:numCache>
            </c:numRef>
          </c:val>
          <c:extLst>
            <c:ext xmlns:c16="http://schemas.microsoft.com/office/drawing/2014/chart" uri="{C3380CC4-5D6E-409C-BE32-E72D297353CC}">
              <c16:uniqueId val="{00000003-50FB-401B-BC92-69242AA6C802}"/>
            </c:ext>
          </c:extLst>
        </c:ser>
        <c:dLbls>
          <c:showLegendKey val="0"/>
          <c:showVal val="0"/>
          <c:showCatName val="0"/>
          <c:showSerName val="0"/>
          <c:showPercent val="0"/>
          <c:showBubbleSize val="0"/>
        </c:dLbls>
        <c:gapWidth val="150"/>
        <c:overlap val="100"/>
        <c:axId val="1105705343"/>
        <c:axId val="78221903"/>
      </c:barChart>
      <c:catAx>
        <c:axId val="11057053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221903"/>
        <c:crosses val="autoZero"/>
        <c:auto val="1"/>
        <c:lblAlgn val="ctr"/>
        <c:lblOffset val="100"/>
        <c:noMultiLvlLbl val="0"/>
      </c:catAx>
      <c:valAx>
        <c:axId val="7822190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570534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[فاتورة.xlsx]المبيعات العملاء!PivotTable1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ar-EG"/>
              <a:t>المبيعات العملاء</a:t>
            </a:r>
            <a:endParaRPr lang="en-US"/>
          </a:p>
        </c:rich>
      </c:tx>
      <c:layout>
        <c:manualLayout>
          <c:xMode val="edge"/>
          <c:yMode val="edge"/>
          <c:x val="0.43294855804859761"/>
          <c:y val="0.11823257515958768"/>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'المبيعات العملاء'!$B$3</c:f>
              <c:strCache>
                <c:ptCount val="1"/>
                <c:pt idx="0">
                  <c:v>Total</c:v>
                </c:pt>
              </c:strCache>
            </c:strRef>
          </c:tx>
          <c:spPr>
            <a:solidFill>
              <a:schemeClr val="accent1"/>
            </a:solidFill>
            <a:ln>
              <a:noFill/>
            </a:ln>
            <a:effectLst/>
          </c:spPr>
          <c:invertIfNegative val="0"/>
          <c:cat>
            <c:strRef>
              <c:f>'المبيعات العملاء'!$A$4:$A$21</c:f>
              <c:strCache>
                <c:ptCount val="17"/>
                <c:pt idx="0">
                  <c:v>احمد عثمان</c:v>
                </c:pt>
                <c:pt idx="1">
                  <c:v>احمد محمد </c:v>
                </c:pt>
                <c:pt idx="2">
                  <c:v>احمد محمود</c:v>
                </c:pt>
                <c:pt idx="3">
                  <c:v>احمد ممدوح</c:v>
                </c:pt>
                <c:pt idx="4">
                  <c:v>إسماعيل صدقي</c:v>
                </c:pt>
                <c:pt idx="5">
                  <c:v>امام عشور</c:v>
                </c:pt>
                <c:pt idx="6">
                  <c:v>ايمن صادق</c:v>
                </c:pt>
                <c:pt idx="7">
                  <c:v>حسام عبدالرحمن</c:v>
                </c:pt>
                <c:pt idx="8">
                  <c:v>عبدالرحمن عبده </c:v>
                </c:pt>
                <c:pt idx="9">
                  <c:v>علي رجب</c:v>
                </c:pt>
                <c:pt idx="10">
                  <c:v>محمود فراج</c:v>
                </c:pt>
                <c:pt idx="11">
                  <c:v>محمود محمد</c:v>
                </c:pt>
                <c:pt idx="12">
                  <c:v>مريم محمود</c:v>
                </c:pt>
                <c:pt idx="13">
                  <c:v>مصطفي دهشور</c:v>
                </c:pt>
                <c:pt idx="14">
                  <c:v>مصطفي فتحي</c:v>
                </c:pt>
                <c:pt idx="15">
                  <c:v>هشام فتحي</c:v>
                </c:pt>
                <c:pt idx="16">
                  <c:v>(blank)</c:v>
                </c:pt>
              </c:strCache>
            </c:strRef>
          </c:cat>
          <c:val>
            <c:numRef>
              <c:f>'المبيعات العملاء'!$B$4:$B$21</c:f>
              <c:numCache>
                <c:formatCode>General</c:formatCode>
                <c:ptCount val="17"/>
                <c:pt idx="0">
                  <c:v>5160</c:v>
                </c:pt>
                <c:pt idx="1">
                  <c:v>3440</c:v>
                </c:pt>
                <c:pt idx="2">
                  <c:v>4816</c:v>
                </c:pt>
                <c:pt idx="3">
                  <c:v>5160</c:v>
                </c:pt>
                <c:pt idx="4">
                  <c:v>3053</c:v>
                </c:pt>
                <c:pt idx="5">
                  <c:v>5590</c:v>
                </c:pt>
                <c:pt idx="6">
                  <c:v>2580</c:v>
                </c:pt>
                <c:pt idx="7">
                  <c:v>3827</c:v>
                </c:pt>
                <c:pt idx="8">
                  <c:v>2752</c:v>
                </c:pt>
                <c:pt idx="9">
                  <c:v>4214</c:v>
                </c:pt>
                <c:pt idx="10">
                  <c:v>5314.8</c:v>
                </c:pt>
                <c:pt idx="11">
                  <c:v>5160</c:v>
                </c:pt>
                <c:pt idx="12">
                  <c:v>3870</c:v>
                </c:pt>
                <c:pt idx="13">
                  <c:v>4042</c:v>
                </c:pt>
                <c:pt idx="14">
                  <c:v>4730</c:v>
                </c:pt>
                <c:pt idx="15">
                  <c:v>3010</c:v>
                </c:pt>
              </c:numCache>
            </c:numRef>
          </c:val>
          <c:extLst>
            <c:ext xmlns:c16="http://schemas.microsoft.com/office/drawing/2014/chart" uri="{C3380CC4-5D6E-409C-BE32-E72D297353CC}">
              <c16:uniqueId val="{00000000-9948-481D-9DD9-6316A3C0B034}"/>
            </c:ext>
          </c:extLst>
        </c:ser>
        <c:dLbls>
          <c:showLegendKey val="0"/>
          <c:showVal val="0"/>
          <c:showCatName val="0"/>
          <c:showSerName val="0"/>
          <c:showPercent val="0"/>
          <c:showBubbleSize val="0"/>
        </c:dLbls>
        <c:gapWidth val="150"/>
        <c:overlap val="100"/>
        <c:axId val="25889967"/>
        <c:axId val="25893807"/>
      </c:barChart>
      <c:catAx>
        <c:axId val="258899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893807"/>
        <c:crosses val="autoZero"/>
        <c:auto val="1"/>
        <c:lblAlgn val="ctr"/>
        <c:lblOffset val="100"/>
        <c:noMultiLvlLbl val="0"/>
      </c:catAx>
      <c:valAx>
        <c:axId val="2589380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88996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[فاتورة.xlsx]الترنيد!الترنيد</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ar-EG"/>
              <a:t>الترنيد</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الترنيد!$C$4</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الترنيد!$B$5:$B$17</c:f>
              <c:strCache>
                <c:ptCount val="12"/>
                <c:pt idx="0">
                  <c:v>يناير</c:v>
                </c:pt>
                <c:pt idx="1">
                  <c:v>فبراير</c:v>
                </c:pt>
                <c:pt idx="2">
                  <c:v>مارس</c:v>
                </c:pt>
                <c:pt idx="3">
                  <c:v>أبريل</c:v>
                </c:pt>
                <c:pt idx="4">
                  <c:v>مايو</c:v>
                </c:pt>
                <c:pt idx="5">
                  <c:v>يونيو</c:v>
                </c:pt>
                <c:pt idx="6">
                  <c:v>يوليو</c:v>
                </c:pt>
                <c:pt idx="7">
                  <c:v>أغسطس</c:v>
                </c:pt>
                <c:pt idx="8">
                  <c:v>سبتمبر</c:v>
                </c:pt>
                <c:pt idx="9">
                  <c:v>أكتوبر</c:v>
                </c:pt>
                <c:pt idx="10">
                  <c:v>نوفمبر</c:v>
                </c:pt>
                <c:pt idx="11">
                  <c:v>ديسمبر</c:v>
                </c:pt>
              </c:strCache>
            </c:strRef>
          </c:cat>
          <c:val>
            <c:numRef>
              <c:f>الترنيد!$C$5:$C$17</c:f>
              <c:numCache>
                <c:formatCode>General</c:formatCode>
                <c:ptCount val="12"/>
                <c:pt idx="0">
                  <c:v>2451</c:v>
                </c:pt>
                <c:pt idx="1">
                  <c:v>4214</c:v>
                </c:pt>
                <c:pt idx="2">
                  <c:v>7740</c:v>
                </c:pt>
                <c:pt idx="3">
                  <c:v>4042</c:v>
                </c:pt>
                <c:pt idx="4">
                  <c:v>4196.8</c:v>
                </c:pt>
                <c:pt idx="5">
                  <c:v>7052</c:v>
                </c:pt>
                <c:pt idx="6">
                  <c:v>9546</c:v>
                </c:pt>
                <c:pt idx="7">
                  <c:v>3010</c:v>
                </c:pt>
                <c:pt idx="8">
                  <c:v>6708</c:v>
                </c:pt>
                <c:pt idx="9">
                  <c:v>-215</c:v>
                </c:pt>
                <c:pt idx="10">
                  <c:v>8643</c:v>
                </c:pt>
                <c:pt idx="11">
                  <c:v>9331</c:v>
                </c:pt>
              </c:numCache>
            </c:numRef>
          </c:val>
          <c:smooth val="0"/>
          <c:extLst>
            <c:ext xmlns:c16="http://schemas.microsoft.com/office/drawing/2014/chart" uri="{C3380CC4-5D6E-409C-BE32-E72D297353CC}">
              <c16:uniqueId val="{00000003-B35E-40E7-ACAB-464392A9074A}"/>
            </c:ext>
          </c:extLst>
        </c:ser>
        <c:dLbls>
          <c:showLegendKey val="0"/>
          <c:showVal val="0"/>
          <c:showCatName val="0"/>
          <c:showSerName val="0"/>
          <c:showPercent val="0"/>
          <c:showBubbleSize val="0"/>
        </c:dLbls>
        <c:marker val="1"/>
        <c:smooth val="0"/>
        <c:axId val="223432543"/>
        <c:axId val="223425823"/>
      </c:lineChart>
      <c:catAx>
        <c:axId val="2234325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3425823"/>
        <c:crosses val="autoZero"/>
        <c:auto val="1"/>
        <c:lblAlgn val="ctr"/>
        <c:lblOffset val="100"/>
        <c:noMultiLvlLbl val="0"/>
      </c:catAx>
      <c:valAx>
        <c:axId val="2234258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343254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[فاتورة.xlsx]المنطقه!PivotTable2</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doughnutChart>
        <c:varyColors val="1"/>
        <c:ser>
          <c:idx val="0"/>
          <c:order val="0"/>
          <c:tx>
            <c:strRef>
              <c:f>المنطقه!$C$5</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Pt>
            <c:idx val="5"/>
            <c:bubble3D val="0"/>
            <c:spPr>
              <a:solidFill>
                <a:schemeClr val="accent6"/>
              </a:solidFill>
              <a:ln w="19050">
                <a:solidFill>
                  <a:schemeClr val="lt1"/>
                </a:solidFill>
              </a:ln>
              <a:effectLst/>
            </c:spPr>
          </c:dPt>
          <c:dPt>
            <c:idx val="6"/>
            <c:bubble3D val="0"/>
            <c:spPr>
              <a:solidFill>
                <a:schemeClr val="accent1">
                  <a:lumMod val="60000"/>
                </a:schemeClr>
              </a:solidFill>
              <a:ln w="19050">
                <a:solidFill>
                  <a:schemeClr val="lt1"/>
                </a:solidFill>
              </a:ln>
              <a:effectLst/>
            </c:spPr>
          </c:dPt>
          <c:dPt>
            <c:idx val="7"/>
            <c:bubble3D val="0"/>
            <c:spPr>
              <a:solidFill>
                <a:schemeClr val="accent2">
                  <a:lumMod val="60000"/>
                </a:schemeClr>
              </a:solidFill>
              <a:ln w="19050">
                <a:solidFill>
                  <a:schemeClr val="lt1"/>
                </a:solidFill>
              </a:ln>
              <a:effectLst/>
            </c:spPr>
          </c:dPt>
          <c:dPt>
            <c:idx val="8"/>
            <c:bubble3D val="0"/>
            <c:spPr>
              <a:solidFill>
                <a:schemeClr val="accent3">
                  <a:lumMod val="60000"/>
                </a:schemeClr>
              </a:solidFill>
              <a:ln w="19050">
                <a:solidFill>
                  <a:schemeClr val="lt1"/>
                </a:solidFill>
              </a:ln>
              <a:effectLst/>
            </c:spPr>
          </c:dPt>
          <c:cat>
            <c:strRef>
              <c:f>المنطقه!$B$6:$B$15</c:f>
              <c:strCache>
                <c:ptCount val="9"/>
                <c:pt idx="0">
                  <c:v>اسوان</c:v>
                </c:pt>
                <c:pt idx="1">
                  <c:v>الاسكندريه</c:v>
                </c:pt>
                <c:pt idx="2">
                  <c:v>الاقصر</c:v>
                </c:pt>
                <c:pt idx="3">
                  <c:v>البحيره</c:v>
                </c:pt>
                <c:pt idx="4">
                  <c:v>الجيزه</c:v>
                </c:pt>
                <c:pt idx="5">
                  <c:v>الشرقيه</c:v>
                </c:pt>
                <c:pt idx="6">
                  <c:v>القاهره</c:v>
                </c:pt>
                <c:pt idx="7">
                  <c:v>المنصوره</c:v>
                </c:pt>
                <c:pt idx="8">
                  <c:v>المنوفيه</c:v>
                </c:pt>
              </c:strCache>
            </c:strRef>
          </c:cat>
          <c:val>
            <c:numRef>
              <c:f>المنطقه!$C$6:$C$15</c:f>
              <c:numCache>
                <c:formatCode>General</c:formatCode>
                <c:ptCount val="9"/>
                <c:pt idx="0">
                  <c:v>8686</c:v>
                </c:pt>
                <c:pt idx="1">
                  <c:v>5160</c:v>
                </c:pt>
                <c:pt idx="2">
                  <c:v>3827</c:v>
                </c:pt>
                <c:pt idx="3">
                  <c:v>10320</c:v>
                </c:pt>
                <c:pt idx="4">
                  <c:v>8170</c:v>
                </c:pt>
                <c:pt idx="5">
                  <c:v>13416</c:v>
                </c:pt>
                <c:pt idx="6">
                  <c:v>3440</c:v>
                </c:pt>
                <c:pt idx="7">
                  <c:v>10947.8</c:v>
                </c:pt>
                <c:pt idx="8">
                  <c:v>2752</c:v>
                </c:pt>
              </c:numCache>
            </c:numRef>
          </c:val>
          <c:extLst>
            <c:ext xmlns:c16="http://schemas.microsoft.com/office/drawing/2014/chart" uri="{C3380CC4-5D6E-409C-BE32-E72D297353CC}">
              <c16:uniqueId val="{00000003-779E-4BE8-A786-BB95477C2EF4}"/>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[فاتورة.xlsx]المندوب!PivotTable3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ar-EG"/>
              <a:t>المندوب</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المندوب!$B$3</c:f>
              <c:strCache>
                <c:ptCount val="1"/>
                <c:pt idx="0">
                  <c:v>Total</c:v>
                </c:pt>
              </c:strCache>
            </c:strRef>
          </c:tx>
          <c:spPr>
            <a:solidFill>
              <a:schemeClr val="accent1"/>
            </a:solidFill>
            <a:ln>
              <a:noFill/>
            </a:ln>
            <a:effectLst/>
          </c:spPr>
          <c:invertIfNegative val="0"/>
          <c:cat>
            <c:strRef>
              <c:f>المندوب!$A$4:$A$22</c:f>
              <c:strCache>
                <c:ptCount val="18"/>
                <c:pt idx="0">
                  <c:v>إسحاق</c:v>
                </c:pt>
                <c:pt idx="1">
                  <c:v>جرجس</c:v>
                </c:pt>
                <c:pt idx="2">
                  <c:v>دهشور</c:v>
                </c:pt>
                <c:pt idx="3">
                  <c:v>رجب</c:v>
                </c:pt>
                <c:pt idx="4">
                  <c:v>سمير</c:v>
                </c:pt>
                <c:pt idx="5">
                  <c:v>صادق</c:v>
                </c:pt>
                <c:pt idx="6">
                  <c:v>صدقي</c:v>
                </c:pt>
                <c:pt idx="7">
                  <c:v>صلاح</c:v>
                </c:pt>
                <c:pt idx="8">
                  <c:v>عبدالرحمن</c:v>
                </c:pt>
                <c:pt idx="9">
                  <c:v>عبده</c:v>
                </c:pt>
                <c:pt idx="10">
                  <c:v>عثمان</c:v>
                </c:pt>
                <c:pt idx="11">
                  <c:v>عرفه</c:v>
                </c:pt>
                <c:pt idx="12">
                  <c:v>عشور</c:v>
                </c:pt>
                <c:pt idx="13">
                  <c:v>فتحي</c:v>
                </c:pt>
                <c:pt idx="14">
                  <c:v>فراج</c:v>
                </c:pt>
                <c:pt idx="15">
                  <c:v>محمد</c:v>
                </c:pt>
                <c:pt idx="16">
                  <c:v>محمود</c:v>
                </c:pt>
                <c:pt idx="17">
                  <c:v>ممدوح</c:v>
                </c:pt>
              </c:strCache>
            </c:strRef>
          </c:cat>
          <c:val>
            <c:numRef>
              <c:f>المندوب!$B$4:$B$22</c:f>
              <c:numCache>
                <c:formatCode>General</c:formatCode>
                <c:ptCount val="18"/>
                <c:pt idx="0">
                  <c:v>-86</c:v>
                </c:pt>
                <c:pt idx="1">
                  <c:v>3870</c:v>
                </c:pt>
                <c:pt idx="2">
                  <c:v>4042</c:v>
                </c:pt>
                <c:pt idx="3">
                  <c:v>-86</c:v>
                </c:pt>
                <c:pt idx="4">
                  <c:v>4300</c:v>
                </c:pt>
                <c:pt idx="5">
                  <c:v>2580</c:v>
                </c:pt>
                <c:pt idx="6">
                  <c:v>3053</c:v>
                </c:pt>
                <c:pt idx="7">
                  <c:v>1118</c:v>
                </c:pt>
                <c:pt idx="8">
                  <c:v>-43</c:v>
                </c:pt>
                <c:pt idx="9">
                  <c:v>2752</c:v>
                </c:pt>
                <c:pt idx="10">
                  <c:v>5160</c:v>
                </c:pt>
                <c:pt idx="11">
                  <c:v>3870</c:v>
                </c:pt>
                <c:pt idx="12">
                  <c:v>5590</c:v>
                </c:pt>
                <c:pt idx="13">
                  <c:v>7740</c:v>
                </c:pt>
                <c:pt idx="14">
                  <c:v>1530.8</c:v>
                </c:pt>
                <c:pt idx="15">
                  <c:v>9030</c:v>
                </c:pt>
                <c:pt idx="16">
                  <c:v>8256</c:v>
                </c:pt>
                <c:pt idx="17">
                  <c:v>4042</c:v>
                </c:pt>
              </c:numCache>
            </c:numRef>
          </c:val>
          <c:extLst>
            <c:ext xmlns:c16="http://schemas.microsoft.com/office/drawing/2014/chart" uri="{C3380CC4-5D6E-409C-BE32-E72D297353CC}">
              <c16:uniqueId val="{00000003-5D52-4805-9732-67B565A94B98}"/>
            </c:ext>
          </c:extLst>
        </c:ser>
        <c:dLbls>
          <c:showLegendKey val="0"/>
          <c:showVal val="0"/>
          <c:showCatName val="0"/>
          <c:showSerName val="0"/>
          <c:showPercent val="0"/>
          <c:showBubbleSize val="0"/>
        </c:dLbls>
        <c:gapWidth val="150"/>
        <c:overlap val="100"/>
        <c:axId val="1105705343"/>
        <c:axId val="78221903"/>
      </c:barChart>
      <c:catAx>
        <c:axId val="11057053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221903"/>
        <c:crosses val="autoZero"/>
        <c:auto val="1"/>
        <c:lblAlgn val="ctr"/>
        <c:lblOffset val="100"/>
        <c:noMultiLvlLbl val="0"/>
      </c:catAx>
      <c:valAx>
        <c:axId val="7822190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570534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[فاتورة.xlsx]المبيعات العملاء!PivotTable1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ar-EG"/>
              <a:t>المبيعات العملاء</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'المبيعات العملاء'!$B$3</c:f>
              <c:strCache>
                <c:ptCount val="1"/>
                <c:pt idx="0">
                  <c:v>Total</c:v>
                </c:pt>
              </c:strCache>
            </c:strRef>
          </c:tx>
          <c:spPr>
            <a:solidFill>
              <a:schemeClr val="accent1"/>
            </a:solidFill>
            <a:ln>
              <a:noFill/>
            </a:ln>
            <a:effectLst/>
          </c:spPr>
          <c:invertIfNegative val="0"/>
          <c:cat>
            <c:strRef>
              <c:f>'المبيعات العملاء'!$A$4:$A$21</c:f>
              <c:strCache>
                <c:ptCount val="17"/>
                <c:pt idx="0">
                  <c:v>احمد عثمان</c:v>
                </c:pt>
                <c:pt idx="1">
                  <c:v>احمد محمد </c:v>
                </c:pt>
                <c:pt idx="2">
                  <c:v>احمد محمود</c:v>
                </c:pt>
                <c:pt idx="3">
                  <c:v>احمد ممدوح</c:v>
                </c:pt>
                <c:pt idx="4">
                  <c:v>إسماعيل صدقي</c:v>
                </c:pt>
                <c:pt idx="5">
                  <c:v>امام عشور</c:v>
                </c:pt>
                <c:pt idx="6">
                  <c:v>ايمن صادق</c:v>
                </c:pt>
                <c:pt idx="7">
                  <c:v>حسام عبدالرحمن</c:v>
                </c:pt>
                <c:pt idx="8">
                  <c:v>عبدالرحمن عبده </c:v>
                </c:pt>
                <c:pt idx="9">
                  <c:v>علي رجب</c:v>
                </c:pt>
                <c:pt idx="10">
                  <c:v>محمود فراج</c:v>
                </c:pt>
                <c:pt idx="11">
                  <c:v>محمود محمد</c:v>
                </c:pt>
                <c:pt idx="12">
                  <c:v>مريم محمود</c:v>
                </c:pt>
                <c:pt idx="13">
                  <c:v>مصطفي دهشور</c:v>
                </c:pt>
                <c:pt idx="14">
                  <c:v>مصطفي فتحي</c:v>
                </c:pt>
                <c:pt idx="15">
                  <c:v>هشام فتحي</c:v>
                </c:pt>
                <c:pt idx="16">
                  <c:v>(blank)</c:v>
                </c:pt>
              </c:strCache>
            </c:strRef>
          </c:cat>
          <c:val>
            <c:numRef>
              <c:f>'المبيعات العملاء'!$B$4:$B$21</c:f>
              <c:numCache>
                <c:formatCode>General</c:formatCode>
                <c:ptCount val="17"/>
                <c:pt idx="0">
                  <c:v>5160</c:v>
                </c:pt>
                <c:pt idx="1">
                  <c:v>3440</c:v>
                </c:pt>
                <c:pt idx="2">
                  <c:v>4816</c:v>
                </c:pt>
                <c:pt idx="3">
                  <c:v>5160</c:v>
                </c:pt>
                <c:pt idx="4">
                  <c:v>3053</c:v>
                </c:pt>
                <c:pt idx="5">
                  <c:v>5590</c:v>
                </c:pt>
                <c:pt idx="6">
                  <c:v>2580</c:v>
                </c:pt>
                <c:pt idx="7">
                  <c:v>3827</c:v>
                </c:pt>
                <c:pt idx="8">
                  <c:v>2752</c:v>
                </c:pt>
                <c:pt idx="9">
                  <c:v>4214</c:v>
                </c:pt>
                <c:pt idx="10">
                  <c:v>5314.8</c:v>
                </c:pt>
                <c:pt idx="11">
                  <c:v>5160</c:v>
                </c:pt>
                <c:pt idx="12">
                  <c:v>3870</c:v>
                </c:pt>
                <c:pt idx="13">
                  <c:v>4042</c:v>
                </c:pt>
                <c:pt idx="14">
                  <c:v>4730</c:v>
                </c:pt>
                <c:pt idx="15">
                  <c:v>3010</c:v>
                </c:pt>
              </c:numCache>
            </c:numRef>
          </c:val>
          <c:extLst>
            <c:ext xmlns:c16="http://schemas.microsoft.com/office/drawing/2014/chart" uri="{C3380CC4-5D6E-409C-BE32-E72D297353CC}">
              <c16:uniqueId val="{00000000-0CC7-47ED-A545-8954E343D463}"/>
            </c:ext>
          </c:extLst>
        </c:ser>
        <c:dLbls>
          <c:showLegendKey val="0"/>
          <c:showVal val="0"/>
          <c:showCatName val="0"/>
          <c:showSerName val="0"/>
          <c:showPercent val="0"/>
          <c:showBubbleSize val="0"/>
        </c:dLbls>
        <c:gapWidth val="150"/>
        <c:overlap val="100"/>
        <c:axId val="25889967"/>
        <c:axId val="25893807"/>
      </c:barChart>
      <c:catAx>
        <c:axId val="258899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893807"/>
        <c:crosses val="autoZero"/>
        <c:auto val="1"/>
        <c:lblAlgn val="ctr"/>
        <c:lblOffset val="100"/>
        <c:noMultiLvlLbl val="0"/>
      </c:catAx>
      <c:valAx>
        <c:axId val="2589380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88996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 Id="rId5" Type="http://schemas.openxmlformats.org/officeDocument/2006/relationships/chart" Target="../charts/chart6.xml"/><Relationship Id="rId4" Type="http://schemas.openxmlformats.org/officeDocument/2006/relationships/chart" Target="../charts/chart5.xml"/></Relationships>
</file>

<file path=xl/drawings/_rels/drawing3.xml.rels><?xml version="1.0" encoding="UTF-8" standalone="yes"?>
<Relationships xmlns="http://schemas.openxmlformats.org/package/2006/relationships"><Relationship Id="rId1" Type="http://schemas.openxmlformats.org/officeDocument/2006/relationships/chart" Target="../charts/chart7.xml"/></Relationships>
</file>

<file path=xl/drawings/_rels/drawing4.xml.rels><?xml version="1.0" encoding="UTF-8" standalone="yes"?>
<Relationships xmlns="http://schemas.openxmlformats.org/package/2006/relationships"><Relationship Id="rId1" Type="http://schemas.openxmlformats.org/officeDocument/2006/relationships/chart" Target="../charts/chart8.xml"/></Relationships>
</file>

<file path=xl/drawings/_rels/drawing5.xml.rels><?xml version="1.0" encoding="UTF-8" standalone="yes"?>
<Relationships xmlns="http://schemas.openxmlformats.org/package/2006/relationships"><Relationship Id="rId1" Type="http://schemas.openxmlformats.org/officeDocument/2006/relationships/chart" Target="../charts/chart9.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2</xdr:col>
      <xdr:colOff>251460</xdr:colOff>
      <xdr:row>1</xdr:row>
      <xdr:rowOff>38100</xdr:rowOff>
    </xdr:from>
    <xdr:to>
      <xdr:col>9</xdr:col>
      <xdr:colOff>556260</xdr:colOff>
      <xdr:row>17</xdr:row>
      <xdr:rowOff>99060</xdr:rowOff>
    </xdr:to>
    <xdr:graphicFrame macro="">
      <xdr:nvGraphicFramePr>
        <xdr:cNvPr id="2" name="Chart 1">
          <a:extLst>
            <a:ext uri="{FF2B5EF4-FFF2-40B4-BE49-F238E27FC236}">
              <a16:creationId xmlns:a16="http://schemas.microsoft.com/office/drawing/2014/main" id="{54C86ECD-0BCE-65E6-0358-63753A4C05C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9</xdr:col>
      <xdr:colOff>553751</xdr:colOff>
      <xdr:row>32</xdr:row>
      <xdr:rowOff>153877</xdr:rowOff>
    </xdr:from>
    <xdr:to>
      <xdr:col>16</xdr:col>
      <xdr:colOff>410317</xdr:colOff>
      <xdr:row>48</xdr:row>
      <xdr:rowOff>51778</xdr:rowOff>
    </xdr:to>
    <xdr:graphicFrame macro="">
      <xdr:nvGraphicFramePr>
        <xdr:cNvPr id="2" name="Chart 1">
          <a:extLst>
            <a:ext uri="{FF2B5EF4-FFF2-40B4-BE49-F238E27FC236}">
              <a16:creationId xmlns:a16="http://schemas.microsoft.com/office/drawing/2014/main" id="{6B929FDA-FA2C-41DA-99ED-AEDF95CF601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291353</xdr:colOff>
      <xdr:row>1</xdr:row>
      <xdr:rowOff>34636</xdr:rowOff>
    </xdr:from>
    <xdr:to>
      <xdr:col>23</xdr:col>
      <xdr:colOff>588818</xdr:colOff>
      <xdr:row>17</xdr:row>
      <xdr:rowOff>95596</xdr:rowOff>
    </xdr:to>
    <xdr:graphicFrame macro="">
      <xdr:nvGraphicFramePr>
        <xdr:cNvPr id="3" name="Chart 2">
          <a:extLst>
            <a:ext uri="{FF2B5EF4-FFF2-40B4-BE49-F238E27FC236}">
              <a16:creationId xmlns:a16="http://schemas.microsoft.com/office/drawing/2014/main" id="{F4281FDE-8366-4934-8F95-AABB6542A71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289141</xdr:colOff>
      <xdr:row>15</xdr:row>
      <xdr:rowOff>107397</xdr:rowOff>
    </xdr:from>
    <xdr:to>
      <xdr:col>17</xdr:col>
      <xdr:colOff>133356</xdr:colOff>
      <xdr:row>32</xdr:row>
      <xdr:rowOff>115017</xdr:rowOff>
    </xdr:to>
    <xdr:graphicFrame macro="">
      <xdr:nvGraphicFramePr>
        <xdr:cNvPr id="5" name="Chart 4">
          <a:extLst>
            <a:ext uri="{FF2B5EF4-FFF2-40B4-BE49-F238E27FC236}">
              <a16:creationId xmlns:a16="http://schemas.microsoft.com/office/drawing/2014/main" id="{30E2ED6E-6D00-450B-9668-CD3A6CC7AE5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16</xdr:col>
      <xdr:colOff>551365</xdr:colOff>
      <xdr:row>15</xdr:row>
      <xdr:rowOff>70823</xdr:rowOff>
    </xdr:from>
    <xdr:to>
      <xdr:col>24</xdr:col>
      <xdr:colOff>234883</xdr:colOff>
      <xdr:row>31</xdr:row>
      <xdr:rowOff>43115</xdr:rowOff>
    </xdr:to>
    <xdr:graphicFrame macro="">
      <xdr:nvGraphicFramePr>
        <xdr:cNvPr id="6" name="Chart 5">
          <a:extLst>
            <a:ext uri="{FF2B5EF4-FFF2-40B4-BE49-F238E27FC236}">
              <a16:creationId xmlns:a16="http://schemas.microsoft.com/office/drawing/2014/main" id="{F8A0DAC4-2518-487C-B107-94625908488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16</xdr:col>
      <xdr:colOff>442633</xdr:colOff>
      <xdr:row>33</xdr:row>
      <xdr:rowOff>28186</xdr:rowOff>
    </xdr:from>
    <xdr:to>
      <xdr:col>24</xdr:col>
      <xdr:colOff>126150</xdr:colOff>
      <xdr:row>49</xdr:row>
      <xdr:rowOff>477</xdr:rowOff>
    </xdr:to>
    <xdr:graphicFrame macro="">
      <xdr:nvGraphicFramePr>
        <xdr:cNvPr id="7" name="Chart 6">
          <a:extLst>
            <a:ext uri="{FF2B5EF4-FFF2-40B4-BE49-F238E27FC236}">
              <a16:creationId xmlns:a16="http://schemas.microsoft.com/office/drawing/2014/main" id="{8A8FE383-2779-4A54-82C2-1AA673C8055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3</xdr:col>
      <xdr:colOff>23447</xdr:colOff>
      <xdr:row>23</xdr:row>
      <xdr:rowOff>41031</xdr:rowOff>
    </xdr:from>
    <xdr:to>
      <xdr:col>8</xdr:col>
      <xdr:colOff>574431</xdr:colOff>
      <xdr:row>36</xdr:row>
      <xdr:rowOff>145806</xdr:rowOff>
    </xdr:to>
    <mc:AlternateContent xmlns:mc="http://schemas.openxmlformats.org/markup-compatibility/2006">
      <mc:Choice xmlns:a14="http://schemas.microsoft.com/office/drawing/2010/main" Requires="a14">
        <xdr:graphicFrame macro="">
          <xdr:nvGraphicFramePr>
            <xdr:cNvPr id="8" name="اسم العميل">
              <a:extLst>
                <a:ext uri="{FF2B5EF4-FFF2-40B4-BE49-F238E27FC236}">
                  <a16:creationId xmlns:a16="http://schemas.microsoft.com/office/drawing/2014/main" id="{CD2E2BE3-FEC9-9370-4DAB-4B7C3D1D72A7}"/>
                </a:ext>
              </a:extLst>
            </xdr:cNvPr>
            <xdr:cNvGraphicFramePr/>
          </xdr:nvGraphicFramePr>
          <xdr:xfrm>
            <a:off x="0" y="0"/>
            <a:ext cx="0" cy="0"/>
          </xdr:xfrm>
          <a:graphic>
            <a:graphicData uri="http://schemas.microsoft.com/office/drawing/2010/slicer">
              <sle:slicer xmlns:sle="http://schemas.microsoft.com/office/drawing/2010/slicer" name="اسم العميل"/>
            </a:graphicData>
          </a:graphic>
        </xdr:graphicFrame>
      </mc:Choice>
      <mc:Fallback>
        <xdr:sp macro="" textlink="">
          <xdr:nvSpPr>
            <xdr:cNvPr id="0" name=""/>
            <xdr:cNvSpPr>
              <a:spLocks noTextEdit="1"/>
            </xdr:cNvSpPr>
          </xdr:nvSpPr>
          <xdr:spPr>
            <a:xfrm>
              <a:off x="1852247" y="3815862"/>
              <a:ext cx="3598984" cy="22383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23445</xdr:colOff>
      <xdr:row>8</xdr:row>
      <xdr:rowOff>134227</xdr:rowOff>
    </xdr:from>
    <xdr:to>
      <xdr:col>8</xdr:col>
      <xdr:colOff>375138</xdr:colOff>
      <xdr:row>22</xdr:row>
      <xdr:rowOff>70337</xdr:rowOff>
    </xdr:to>
    <mc:AlternateContent xmlns:mc="http://schemas.openxmlformats.org/markup-compatibility/2006">
      <mc:Choice xmlns:a14="http://schemas.microsoft.com/office/drawing/2010/main" Requires="a14">
        <xdr:graphicFrame macro="">
          <xdr:nvGraphicFramePr>
            <xdr:cNvPr id="9" name="المنطقه">
              <a:extLst>
                <a:ext uri="{FF2B5EF4-FFF2-40B4-BE49-F238E27FC236}">
                  <a16:creationId xmlns:a16="http://schemas.microsoft.com/office/drawing/2014/main" id="{67872607-21C2-B0BC-A9CB-58DF8E077788}"/>
                </a:ext>
              </a:extLst>
            </xdr:cNvPr>
            <xdr:cNvGraphicFramePr/>
          </xdr:nvGraphicFramePr>
          <xdr:xfrm>
            <a:off x="0" y="0"/>
            <a:ext cx="0" cy="0"/>
          </xdr:xfrm>
          <a:graphic>
            <a:graphicData uri="http://schemas.microsoft.com/office/drawing/2010/slicer">
              <sle:slicer xmlns:sle="http://schemas.microsoft.com/office/drawing/2010/slicer" name="المنطقه"/>
            </a:graphicData>
          </a:graphic>
        </xdr:graphicFrame>
      </mc:Choice>
      <mc:Fallback>
        <xdr:sp macro="" textlink="">
          <xdr:nvSpPr>
            <xdr:cNvPr id="0" name=""/>
            <xdr:cNvSpPr>
              <a:spLocks noTextEdit="1"/>
            </xdr:cNvSpPr>
          </xdr:nvSpPr>
          <xdr:spPr>
            <a:xfrm>
              <a:off x="1852245" y="1447212"/>
              <a:ext cx="3399693" cy="223383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3</xdr:col>
      <xdr:colOff>609600</xdr:colOff>
      <xdr:row>2</xdr:row>
      <xdr:rowOff>76200</xdr:rowOff>
    </xdr:from>
    <xdr:to>
      <xdr:col>7</xdr:col>
      <xdr:colOff>731520</xdr:colOff>
      <xdr:row>18</xdr:row>
      <xdr:rowOff>137160</xdr:rowOff>
    </xdr:to>
    <xdr:graphicFrame macro="">
      <xdr:nvGraphicFramePr>
        <xdr:cNvPr id="2" name="Chart 1">
          <a:extLst>
            <a:ext uri="{FF2B5EF4-FFF2-40B4-BE49-F238E27FC236}">
              <a16:creationId xmlns:a16="http://schemas.microsoft.com/office/drawing/2014/main" id="{0B7BC883-D313-6D83-0BF7-C4CE5AEB58F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365760</xdr:colOff>
      <xdr:row>3</xdr:row>
      <xdr:rowOff>53340</xdr:rowOff>
    </xdr:from>
    <xdr:to>
      <xdr:col>11</xdr:col>
      <xdr:colOff>205740</xdr:colOff>
      <xdr:row>20</xdr:row>
      <xdr:rowOff>60960</xdr:rowOff>
    </xdr:to>
    <xdr:graphicFrame macro="">
      <xdr:nvGraphicFramePr>
        <xdr:cNvPr id="2" name="Chart 1">
          <a:extLst>
            <a:ext uri="{FF2B5EF4-FFF2-40B4-BE49-F238E27FC236}">
              <a16:creationId xmlns:a16="http://schemas.microsoft.com/office/drawing/2014/main" id="{D47B3872-0905-F14E-C449-7DBC4CC3A38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2</xdr:col>
      <xdr:colOff>449580</xdr:colOff>
      <xdr:row>2</xdr:row>
      <xdr:rowOff>30480</xdr:rowOff>
    </xdr:from>
    <xdr:to>
      <xdr:col>10</xdr:col>
      <xdr:colOff>144780</xdr:colOff>
      <xdr:row>18</xdr:row>
      <xdr:rowOff>91440</xdr:rowOff>
    </xdr:to>
    <xdr:graphicFrame macro="">
      <xdr:nvGraphicFramePr>
        <xdr:cNvPr id="2" name="Chart 1">
          <a:extLst>
            <a:ext uri="{FF2B5EF4-FFF2-40B4-BE49-F238E27FC236}">
              <a16:creationId xmlns:a16="http://schemas.microsoft.com/office/drawing/2014/main" id="{92E461C6-4001-FA2F-BCEF-7E7DB0007EE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2</xdr:col>
      <xdr:colOff>198120</xdr:colOff>
      <xdr:row>2</xdr:row>
      <xdr:rowOff>38100</xdr:rowOff>
    </xdr:from>
    <xdr:to>
      <xdr:col>9</xdr:col>
      <xdr:colOff>502920</xdr:colOff>
      <xdr:row>18</xdr:row>
      <xdr:rowOff>99060</xdr:rowOff>
    </xdr:to>
    <xdr:graphicFrame macro="">
      <xdr:nvGraphicFramePr>
        <xdr:cNvPr id="2" name="Chart 1">
          <a:extLst>
            <a:ext uri="{FF2B5EF4-FFF2-40B4-BE49-F238E27FC236}">
              <a16:creationId xmlns:a16="http://schemas.microsoft.com/office/drawing/2014/main" id="{A42811D4-EC42-3730-7A64-3F11C450327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ahmoud.Mohamed.Hel2021" refreshedDate="45508.895202777778" backgroundQuery="1" createdVersion="8" refreshedVersion="8" minRefreshableVersion="3" recordCount="0" supportSubquery="1" supportAdvancedDrill="1" xr:uid="{4D700617-C9D9-4EF7-9CDA-9BA8DBD3751D}">
  <cacheSource type="external" connectionId="1"/>
  <cacheFields count="4">
    <cacheField name="[الريْيسي].[التاريخ (Month)].[التاريخ (Month)]" caption="التاريخ (Month)" numFmtId="0" hierarchy="10" level="1">
      <sharedItems count="12">
        <s v="يناير"/>
        <s v="فبراير"/>
        <s v="مارس"/>
        <s v="أبريل"/>
        <s v="مايو"/>
        <s v="يونيو"/>
        <s v="يوليو"/>
        <s v="أغسطس"/>
        <s v="سبتمبر"/>
        <s v="أكتوبر"/>
        <s v="نوفمبر"/>
        <s v="ديسمبر"/>
      </sharedItems>
    </cacheField>
    <cacheField name="[Measures].[Sum of الصافي]" caption="Sum of الصافي" numFmtId="0" hierarchy="20" level="32767"/>
    <cacheField name="[الريْيسي].[اسم العميل].[اسم العميل]" caption="اسم العميل" numFmtId="0" level="1">
      <sharedItems containsSemiMixedTypes="0" containsNonDate="0" containsString="0"/>
    </cacheField>
    <cacheField name="[الريْيسي].[المنطقه].[المنطقه]" caption="المنطقه" numFmtId="0" hierarchy="5" level="1">
      <sharedItems containsSemiMixedTypes="0" containsNonDate="0" containsString="0"/>
    </cacheField>
  </cacheFields>
  <cacheHierarchies count="21">
    <cacheHierarchy uniqueName="[الريْيسي].[اسم العميل]" caption="اسم العميل" attribute="1" defaultMemberUniqueName="[الريْيسي].[اسم العميل].[All]" allUniqueName="[الريْيسي].[اسم العميل].[All]" dimensionUniqueName="[الريْيسي]" displayFolder="" count="2" memberValueDatatype="130" unbalanced="0">
      <fieldsUsage count="2">
        <fieldUsage x="-1"/>
        <fieldUsage x="2"/>
      </fieldsUsage>
    </cacheHierarchy>
    <cacheHierarchy uniqueName="[الريْيسي].[البيات]" caption="البيات" attribute="1" defaultMemberUniqueName="[الريْيسي].[البيات].[All]" allUniqueName="[الريْيسي].[البيات].[All]" dimensionUniqueName="[الريْيسي]" displayFolder="" count="0" memberValueDatatype="130" unbalanced="0"/>
    <cacheHierarchy uniqueName="[الريْيسي].[القيمه]" caption="القيمه" attribute="1" defaultMemberUniqueName="[الريْيسي].[القيمه].[All]" allUniqueName="[الريْيسي].[القيمه].[All]" dimensionUniqueName="[الريْيسي]" displayFolder="" count="0" memberValueDatatype="20" unbalanced="0"/>
    <cacheHierarchy uniqueName="[الريْيسي].[الضريبه]" caption="الضريبه" attribute="1" defaultMemberUniqueName="[الريْيسي].[الضريبه].[All]" allUniqueName="[الريْيسي].[الضريبه].[All]" dimensionUniqueName="[الريْيسي]" displayFolder="" count="0" memberValueDatatype="5" unbalanced="0"/>
    <cacheHierarchy uniqueName="[الريْيسي].[الصافي]" caption="الصافي" attribute="1" defaultMemberUniqueName="[الريْيسي].[الصافي].[All]" allUniqueName="[الريْيسي].[الصافي].[All]" dimensionUniqueName="[الريْيسي]" displayFolder="" count="0" memberValueDatatype="5" unbalanced="0"/>
    <cacheHierarchy uniqueName="[الريْيسي].[المنطقه]" caption="المنطقه" attribute="1" defaultMemberUniqueName="[الريْيسي].[المنطقه].[All]" allUniqueName="[الريْيسي].[المنطقه].[All]" dimensionUniqueName="[الريْيسي]" displayFolder="" count="2" memberValueDatatype="130" unbalanced="0">
      <fieldsUsage count="2">
        <fieldUsage x="-1"/>
        <fieldUsage x="3"/>
      </fieldsUsage>
    </cacheHierarchy>
    <cacheHierarchy uniqueName="[الريْيسي].[التاريخ]" caption="التاريخ" attribute="1" time="1" defaultMemberUniqueName="[الريْيسي].[التاريخ].[All]" allUniqueName="[الريْيسي].[التاريخ].[All]" dimensionUniqueName="[الريْيسي]" displayFolder="" count="0" memberValueDatatype="7" unbalanced="0"/>
    <cacheHierarchy uniqueName="[الريْيسي].[المندوب]" caption="المندوب" attribute="1" defaultMemberUniqueName="[الريْيسي].[المندوب].[All]" allUniqueName="[الريْيسي].[المندوب].[All]" dimensionUniqueName="[الريْيسي]" displayFolder="" count="0" memberValueDatatype="130" unbalanced="0"/>
    <cacheHierarchy uniqueName="[الريْيسي].[التاريخ (Year)]" caption="التاريخ (Year)" attribute="1" defaultMemberUniqueName="[الريْيسي].[التاريخ (Year)].[All]" allUniqueName="[الريْيسي].[التاريخ (Year)].[All]" dimensionUniqueName="[الريْيسي]" displayFolder="" count="0" memberValueDatatype="130" unbalanced="0"/>
    <cacheHierarchy uniqueName="[الريْيسي].[التاريخ (Quarter)]" caption="التاريخ (Quarter)" attribute="1" defaultMemberUniqueName="[الريْيسي].[التاريخ (Quarter)].[All]" allUniqueName="[الريْيسي].[التاريخ (Quarter)].[All]" dimensionUniqueName="[الريْيسي]" displayFolder="" count="0" memberValueDatatype="130" unbalanced="0"/>
    <cacheHierarchy uniqueName="[الريْيسي].[التاريخ (Month)]" caption="التاريخ (Month)" attribute="1" defaultMemberUniqueName="[الريْيسي].[التاريخ (Month)].[All]" allUniqueName="[الريْيسي].[التاريخ (Month)].[All]" dimensionUniqueName="[الريْيسي]" displayFolder="" count="2" memberValueDatatype="130" unbalanced="0">
      <fieldsUsage count="2">
        <fieldUsage x="-1"/>
        <fieldUsage x="0"/>
      </fieldsUsage>
    </cacheHierarchy>
    <cacheHierarchy uniqueName="[مختصر].[اسم العميل]" caption="اسم العميل" attribute="1" defaultMemberUniqueName="[مختصر].[اسم العميل].[All]" allUniqueName="[مختصر].[اسم العميل].[All]" dimensionUniqueName="[مختصر]" displayFolder="" count="0" memberValueDatatype="130" unbalanced="0"/>
    <cacheHierarchy uniqueName="[مختصر].[اجمالي]" caption="اجمالي" attribute="1" defaultMemberUniqueName="[مختصر].[اجمالي].[All]" allUniqueName="[مختصر].[اجمالي].[All]" dimensionUniqueName="[مختصر]" displayFolder="" count="0" memberValueDatatype="5" unbalanced="0"/>
    <cacheHierarchy uniqueName="[مختصر].[المنطقه]" caption="المنطقه" attribute="1" defaultMemberUniqueName="[مختصر].[المنطقه].[All]" allUniqueName="[مختصر].[المنطقه].[All]" dimensionUniqueName="[مختصر]" displayFolder="" count="0" memberValueDatatype="130" unbalanced="0"/>
    <cacheHierarchy uniqueName="[مختصر].[موع العميل]" caption="موع العميل" attribute="1" defaultMemberUniqueName="[مختصر].[موع العميل].[All]" allUniqueName="[مختصر].[موع العميل].[All]" dimensionUniqueName="[مختصر]" displayFolder="" count="0" memberValueDatatype="130" unbalanced="0"/>
    <cacheHierarchy uniqueName="[مختصر].[النسبه]" caption="النسبه" attribute="1" defaultMemberUniqueName="[مختصر].[النسبه].[All]" allUniqueName="[مختصر].[النسبه].[All]" dimensionUniqueName="[مختصر]" displayFolder="" count="0" memberValueDatatype="5" unbalanced="0"/>
    <cacheHierarchy uniqueName="[الريْيسي].[التاريخ (Month Index)]" caption="التاريخ (Month Index)" attribute="1" defaultMemberUniqueName="[الريْيسي].[التاريخ (Month Index)].[All]" allUniqueName="[الريْيسي].[التاريخ (Month Index)].[All]" dimensionUniqueName="[الريْيسي]" displayFolder="" count="0" memberValueDatatype="20" unbalanced="0" hidden="1"/>
    <cacheHierarchy uniqueName="[Measures].[__XL_Count الريْيسي]" caption="__XL_Count الريْيسي" measure="1" displayFolder="" measureGroup="الريْيسي" count="0" hidden="1"/>
    <cacheHierarchy uniqueName="[Measures].[__XL_Count مختصر]" caption="__XL_Count مختصر" measure="1" displayFolder="" measureGroup="مختصر" count="0" hidden="1"/>
    <cacheHierarchy uniqueName="[Measures].[__No measures defined]" caption="__No measures defined" measure="1" displayFolder="" count="0" hidden="1"/>
    <cacheHierarchy uniqueName="[Measures].[Sum of الصافي]" caption="Sum of الصافي" measure="1" displayFolder="" measureGroup="الريْيسي" count="0" oneField="1" hidden="1">
      <fieldsUsage count="1">
        <fieldUsage x="1"/>
      </fieldsUsage>
      <extLst>
        <ext xmlns:x15="http://schemas.microsoft.com/office/spreadsheetml/2010/11/main" uri="{B97F6D7D-B522-45F9-BDA1-12C45D357490}">
          <x15:cacheHierarchy aggregatedColumn="4"/>
        </ext>
      </extLst>
    </cacheHierarchy>
  </cacheHierarchies>
  <kpis count="0"/>
  <dimensions count="3">
    <dimension measure="1" name="Measures" uniqueName="[Measures]" caption="Measures"/>
    <dimension name="الريْيسي" uniqueName="[الريْيسي]" caption="الريْيسي"/>
    <dimension name="مختصر" uniqueName="[مختصر]" caption="مختصر"/>
  </dimensions>
  <measureGroups count="2">
    <measureGroup name="الريْيسي" caption="الريْيسي"/>
    <measureGroup name="مختصر" caption="مختصر"/>
  </measureGroups>
  <maps count="3">
    <map measureGroup="0" dimension="1"/>
    <map measureGroup="0" dimension="2"/>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ahmoud.Mohamed.Hel2021" refreshedDate="45508.895204513887" backgroundQuery="1" createdVersion="8" refreshedVersion="8" minRefreshableVersion="3" recordCount="0" supportSubquery="1" supportAdvancedDrill="1" xr:uid="{FA7D434C-AF2A-44B4-B70D-5FD57A61C9F0}">
  <cacheSource type="external" connectionId="1"/>
  <cacheFields count="4">
    <cacheField name="[الريْيسي].[المندوب].[المندوب]" caption="المندوب" numFmtId="0" hierarchy="7" level="1">
      <sharedItems count="18">
        <s v="إسحاق"/>
        <s v="جرجس"/>
        <s v="دهشور"/>
        <s v="رجب"/>
        <s v="سمير"/>
        <s v="صادق"/>
        <s v="صدقي"/>
        <s v="صلاح"/>
        <s v="عبدالرحمن"/>
        <s v="عبده"/>
        <s v="عثمان"/>
        <s v="عرفه"/>
        <s v="عشور"/>
        <s v="فتحي"/>
        <s v="فراج"/>
        <s v="محمد"/>
        <s v="محمود"/>
        <s v="ممدوح"/>
      </sharedItems>
    </cacheField>
    <cacheField name="[Measures].[Sum of الصافي]" caption="Sum of الصافي" numFmtId="0" hierarchy="20" level="32767"/>
    <cacheField name="[الريْيسي].[اسم العميل].[اسم العميل]" caption="اسم العميل" numFmtId="0" level="1">
      <sharedItems containsSemiMixedTypes="0" containsNonDate="0" containsString="0"/>
    </cacheField>
    <cacheField name="[الريْيسي].[المنطقه].[المنطقه]" caption="المنطقه" numFmtId="0" hierarchy="5" level="1">
      <sharedItems containsSemiMixedTypes="0" containsNonDate="0" containsString="0"/>
    </cacheField>
  </cacheFields>
  <cacheHierarchies count="21">
    <cacheHierarchy uniqueName="[الريْيسي].[اسم العميل]" caption="اسم العميل" attribute="1" defaultMemberUniqueName="[الريْيسي].[اسم العميل].[All]" allUniqueName="[الريْيسي].[اسم العميل].[All]" dimensionUniqueName="[الريْيسي]" displayFolder="" count="2" memberValueDatatype="130" unbalanced="0">
      <fieldsUsage count="2">
        <fieldUsage x="-1"/>
        <fieldUsage x="2"/>
      </fieldsUsage>
    </cacheHierarchy>
    <cacheHierarchy uniqueName="[الريْيسي].[البيات]" caption="البيات" attribute="1" defaultMemberUniqueName="[الريْيسي].[البيات].[All]" allUniqueName="[الريْيسي].[البيات].[All]" dimensionUniqueName="[الريْيسي]" displayFolder="" count="0" memberValueDatatype="130" unbalanced="0"/>
    <cacheHierarchy uniqueName="[الريْيسي].[القيمه]" caption="القيمه" attribute="1" defaultMemberUniqueName="[الريْيسي].[القيمه].[All]" allUniqueName="[الريْيسي].[القيمه].[All]" dimensionUniqueName="[الريْيسي]" displayFolder="" count="0" memberValueDatatype="20" unbalanced="0"/>
    <cacheHierarchy uniqueName="[الريْيسي].[الضريبه]" caption="الضريبه" attribute="1" defaultMemberUniqueName="[الريْيسي].[الضريبه].[All]" allUniqueName="[الريْيسي].[الضريبه].[All]" dimensionUniqueName="[الريْيسي]" displayFolder="" count="0" memberValueDatatype="5" unbalanced="0"/>
    <cacheHierarchy uniqueName="[الريْيسي].[الصافي]" caption="الصافي" attribute="1" defaultMemberUniqueName="[الريْيسي].[الصافي].[All]" allUniqueName="[الريْيسي].[الصافي].[All]" dimensionUniqueName="[الريْيسي]" displayFolder="" count="0" memberValueDatatype="5" unbalanced="0"/>
    <cacheHierarchy uniqueName="[الريْيسي].[المنطقه]" caption="المنطقه" attribute="1" defaultMemberUniqueName="[الريْيسي].[المنطقه].[All]" allUniqueName="[الريْيسي].[المنطقه].[All]" dimensionUniqueName="[الريْيسي]" displayFolder="" count="2" memberValueDatatype="130" unbalanced="0">
      <fieldsUsage count="2">
        <fieldUsage x="-1"/>
        <fieldUsage x="3"/>
      </fieldsUsage>
    </cacheHierarchy>
    <cacheHierarchy uniqueName="[الريْيسي].[التاريخ]" caption="التاريخ" attribute="1" time="1" defaultMemberUniqueName="[الريْيسي].[التاريخ].[All]" allUniqueName="[الريْيسي].[التاريخ].[All]" dimensionUniqueName="[الريْيسي]" displayFolder="" count="0" memberValueDatatype="7" unbalanced="0"/>
    <cacheHierarchy uniqueName="[الريْيسي].[المندوب]" caption="المندوب" attribute="1" defaultMemberUniqueName="[الريْيسي].[المندوب].[All]" allUniqueName="[الريْيسي].[المندوب].[All]" dimensionUniqueName="[الريْيسي]" displayFolder="" count="2" memberValueDatatype="130" unbalanced="0">
      <fieldsUsage count="2">
        <fieldUsage x="-1"/>
        <fieldUsage x="0"/>
      </fieldsUsage>
    </cacheHierarchy>
    <cacheHierarchy uniqueName="[الريْيسي].[التاريخ (Year)]" caption="التاريخ (Year)" attribute="1" defaultMemberUniqueName="[الريْيسي].[التاريخ (Year)].[All]" allUniqueName="[الريْيسي].[التاريخ (Year)].[All]" dimensionUniqueName="[الريْيسي]" displayFolder="" count="0" memberValueDatatype="130" unbalanced="0"/>
    <cacheHierarchy uniqueName="[الريْيسي].[التاريخ (Quarter)]" caption="التاريخ (Quarter)" attribute="1" defaultMemberUniqueName="[الريْيسي].[التاريخ (Quarter)].[All]" allUniqueName="[الريْيسي].[التاريخ (Quarter)].[All]" dimensionUniqueName="[الريْيسي]" displayFolder="" count="0" memberValueDatatype="130" unbalanced="0"/>
    <cacheHierarchy uniqueName="[الريْيسي].[التاريخ (Month)]" caption="التاريخ (Month)" attribute="1" defaultMemberUniqueName="[الريْيسي].[التاريخ (Month)].[All]" allUniqueName="[الريْيسي].[التاريخ (Month)].[All]" dimensionUniqueName="[الريْيسي]" displayFolder="" count="0" memberValueDatatype="130" unbalanced="0"/>
    <cacheHierarchy uniqueName="[مختصر].[اسم العميل]" caption="اسم العميل" attribute="1" defaultMemberUniqueName="[مختصر].[اسم العميل].[All]" allUniqueName="[مختصر].[اسم العميل].[All]" dimensionUniqueName="[مختصر]" displayFolder="" count="0" memberValueDatatype="130" unbalanced="0"/>
    <cacheHierarchy uniqueName="[مختصر].[اجمالي]" caption="اجمالي" attribute="1" defaultMemberUniqueName="[مختصر].[اجمالي].[All]" allUniqueName="[مختصر].[اجمالي].[All]" dimensionUniqueName="[مختصر]" displayFolder="" count="0" memberValueDatatype="5" unbalanced="0"/>
    <cacheHierarchy uniqueName="[مختصر].[المنطقه]" caption="المنطقه" attribute="1" defaultMemberUniqueName="[مختصر].[المنطقه].[All]" allUniqueName="[مختصر].[المنطقه].[All]" dimensionUniqueName="[مختصر]" displayFolder="" count="0" memberValueDatatype="130" unbalanced="0"/>
    <cacheHierarchy uniqueName="[مختصر].[موع العميل]" caption="موع العميل" attribute="1" defaultMemberUniqueName="[مختصر].[موع العميل].[All]" allUniqueName="[مختصر].[موع العميل].[All]" dimensionUniqueName="[مختصر]" displayFolder="" count="0" memberValueDatatype="130" unbalanced="0"/>
    <cacheHierarchy uniqueName="[مختصر].[النسبه]" caption="النسبه" attribute="1" defaultMemberUniqueName="[مختصر].[النسبه].[All]" allUniqueName="[مختصر].[النسبه].[All]" dimensionUniqueName="[مختصر]" displayFolder="" count="0" memberValueDatatype="5" unbalanced="0"/>
    <cacheHierarchy uniqueName="[الريْيسي].[التاريخ (Month Index)]" caption="التاريخ (Month Index)" attribute="1" defaultMemberUniqueName="[الريْيسي].[التاريخ (Month Index)].[All]" allUniqueName="[الريْيسي].[التاريخ (Month Index)].[All]" dimensionUniqueName="[الريْيسي]" displayFolder="" count="0" memberValueDatatype="20" unbalanced="0" hidden="1"/>
    <cacheHierarchy uniqueName="[Measures].[__XL_Count الريْيسي]" caption="__XL_Count الريْيسي" measure="1" displayFolder="" measureGroup="الريْيسي" count="0" hidden="1"/>
    <cacheHierarchy uniqueName="[Measures].[__XL_Count مختصر]" caption="__XL_Count مختصر" measure="1" displayFolder="" measureGroup="مختصر" count="0" hidden="1"/>
    <cacheHierarchy uniqueName="[Measures].[__No measures defined]" caption="__No measures defined" measure="1" displayFolder="" count="0" hidden="1"/>
    <cacheHierarchy uniqueName="[Measures].[Sum of الصافي]" caption="Sum of الصافي" measure="1" displayFolder="" measureGroup="الريْيسي" count="0" oneField="1" hidden="1">
      <fieldsUsage count="1">
        <fieldUsage x="1"/>
      </fieldsUsage>
      <extLst>
        <ext xmlns:x15="http://schemas.microsoft.com/office/spreadsheetml/2010/11/main" uri="{B97F6D7D-B522-45F9-BDA1-12C45D357490}">
          <x15:cacheHierarchy aggregatedColumn="4"/>
        </ext>
      </extLst>
    </cacheHierarchy>
  </cacheHierarchies>
  <kpis count="0"/>
  <dimensions count="3">
    <dimension measure="1" name="Measures" uniqueName="[Measures]" caption="Measures"/>
    <dimension name="الريْيسي" uniqueName="[الريْيسي]" caption="الريْيسي"/>
    <dimension name="مختصر" uniqueName="[مختصر]" caption="مختصر"/>
  </dimensions>
  <measureGroups count="2">
    <measureGroup name="الريْيسي" caption="الريْيسي"/>
    <measureGroup name="مختصر" caption="مختصر"/>
  </measureGroups>
  <maps count="3">
    <map measureGroup="0" dimension="1"/>
    <map measureGroup="0" dimension="2"/>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ahmoud.Mohamed.Hel2021" refreshedDate="45508.89520590278" backgroundQuery="1" createdVersion="8" refreshedVersion="8" minRefreshableVersion="3" recordCount="0" supportSubquery="1" supportAdvancedDrill="1" xr:uid="{8325E196-6E8D-4844-9AF2-AB77BECFA892}">
  <cacheSource type="external" connectionId="1"/>
  <cacheFields count="3">
    <cacheField name="[الريْيسي].[المنطقه].[المنطقه]" caption="المنطقه" numFmtId="0" hierarchy="5" level="1">
      <sharedItems count="9">
        <s v="اسوان"/>
        <s v="الاسكندريه"/>
        <s v="الاقصر"/>
        <s v="البحيره"/>
        <s v="الجيزه"/>
        <s v="الشرقيه"/>
        <s v="القاهره"/>
        <s v="المنصوره"/>
        <s v="المنوفيه"/>
      </sharedItems>
    </cacheField>
    <cacheField name="[Measures].[Sum of الصافي]" caption="Sum of الصافي" numFmtId="0" hierarchy="20" level="32767"/>
    <cacheField name="[الريْيسي].[اسم العميل].[اسم العميل]" caption="اسم العميل" numFmtId="0" level="1">
      <sharedItems containsSemiMixedTypes="0" containsNonDate="0" containsString="0"/>
    </cacheField>
  </cacheFields>
  <cacheHierarchies count="21">
    <cacheHierarchy uniqueName="[الريْيسي].[اسم العميل]" caption="اسم العميل" attribute="1" defaultMemberUniqueName="[الريْيسي].[اسم العميل].[All]" allUniqueName="[الريْيسي].[اسم العميل].[All]" dimensionUniqueName="[الريْيسي]" displayFolder="" count="2" memberValueDatatype="130" unbalanced="0">
      <fieldsUsage count="2">
        <fieldUsage x="-1"/>
        <fieldUsage x="2"/>
      </fieldsUsage>
    </cacheHierarchy>
    <cacheHierarchy uniqueName="[الريْيسي].[البيات]" caption="البيات" attribute="1" defaultMemberUniqueName="[الريْيسي].[البيات].[All]" allUniqueName="[الريْيسي].[البيات].[All]" dimensionUniqueName="[الريْيسي]" displayFolder="" count="0" memberValueDatatype="130" unbalanced="0"/>
    <cacheHierarchy uniqueName="[الريْيسي].[القيمه]" caption="القيمه" attribute="1" defaultMemberUniqueName="[الريْيسي].[القيمه].[All]" allUniqueName="[الريْيسي].[القيمه].[All]" dimensionUniqueName="[الريْيسي]" displayFolder="" count="0" memberValueDatatype="20" unbalanced="0"/>
    <cacheHierarchy uniqueName="[الريْيسي].[الضريبه]" caption="الضريبه" attribute="1" defaultMemberUniqueName="[الريْيسي].[الضريبه].[All]" allUniqueName="[الريْيسي].[الضريبه].[All]" dimensionUniqueName="[الريْيسي]" displayFolder="" count="0" memberValueDatatype="5" unbalanced="0"/>
    <cacheHierarchy uniqueName="[الريْيسي].[الصافي]" caption="الصافي" attribute="1" defaultMemberUniqueName="[الريْيسي].[الصافي].[All]" allUniqueName="[الريْيسي].[الصافي].[All]" dimensionUniqueName="[الريْيسي]" displayFolder="" count="0" memberValueDatatype="5" unbalanced="0"/>
    <cacheHierarchy uniqueName="[الريْيسي].[المنطقه]" caption="المنطقه" attribute="1" defaultMemberUniqueName="[الريْيسي].[المنطقه].[All]" allUniqueName="[الريْيسي].[المنطقه].[All]" dimensionUniqueName="[الريْيسي]" displayFolder="" count="2" memberValueDatatype="130" unbalanced="0">
      <fieldsUsage count="2">
        <fieldUsage x="-1"/>
        <fieldUsage x="0"/>
      </fieldsUsage>
    </cacheHierarchy>
    <cacheHierarchy uniqueName="[الريْيسي].[التاريخ]" caption="التاريخ" attribute="1" time="1" defaultMemberUniqueName="[الريْيسي].[التاريخ].[All]" allUniqueName="[الريْيسي].[التاريخ].[All]" dimensionUniqueName="[الريْيسي]" displayFolder="" count="0" memberValueDatatype="7" unbalanced="0"/>
    <cacheHierarchy uniqueName="[الريْيسي].[المندوب]" caption="المندوب" attribute="1" defaultMemberUniqueName="[الريْيسي].[المندوب].[All]" allUniqueName="[الريْيسي].[المندوب].[All]" dimensionUniqueName="[الريْيسي]" displayFolder="" count="0" memberValueDatatype="130" unbalanced="0"/>
    <cacheHierarchy uniqueName="[الريْيسي].[التاريخ (Year)]" caption="التاريخ (Year)" attribute="1" defaultMemberUniqueName="[الريْيسي].[التاريخ (Year)].[All]" allUniqueName="[الريْيسي].[التاريخ (Year)].[All]" dimensionUniqueName="[الريْيسي]" displayFolder="" count="0" memberValueDatatype="130" unbalanced="0"/>
    <cacheHierarchy uniqueName="[الريْيسي].[التاريخ (Quarter)]" caption="التاريخ (Quarter)" attribute="1" defaultMemberUniqueName="[الريْيسي].[التاريخ (Quarter)].[All]" allUniqueName="[الريْيسي].[التاريخ (Quarter)].[All]" dimensionUniqueName="[الريْيسي]" displayFolder="" count="0" memberValueDatatype="130" unbalanced="0"/>
    <cacheHierarchy uniqueName="[الريْيسي].[التاريخ (Month)]" caption="التاريخ (Month)" attribute="1" defaultMemberUniqueName="[الريْيسي].[التاريخ (Month)].[All]" allUniqueName="[الريْيسي].[التاريخ (Month)].[All]" dimensionUniqueName="[الريْيسي]" displayFolder="" count="0" memberValueDatatype="130" unbalanced="0"/>
    <cacheHierarchy uniqueName="[مختصر].[اسم العميل]" caption="اسم العميل" attribute="1" defaultMemberUniqueName="[مختصر].[اسم العميل].[All]" allUniqueName="[مختصر].[اسم العميل].[All]" dimensionUniqueName="[مختصر]" displayFolder="" count="0" memberValueDatatype="130" unbalanced="0"/>
    <cacheHierarchy uniqueName="[مختصر].[اجمالي]" caption="اجمالي" attribute="1" defaultMemberUniqueName="[مختصر].[اجمالي].[All]" allUniqueName="[مختصر].[اجمالي].[All]" dimensionUniqueName="[مختصر]" displayFolder="" count="0" memberValueDatatype="5" unbalanced="0"/>
    <cacheHierarchy uniqueName="[مختصر].[المنطقه]" caption="المنطقه" attribute="1" defaultMemberUniqueName="[مختصر].[المنطقه].[All]" allUniqueName="[مختصر].[المنطقه].[All]" dimensionUniqueName="[مختصر]" displayFolder="" count="0" memberValueDatatype="130" unbalanced="0"/>
    <cacheHierarchy uniqueName="[مختصر].[موع العميل]" caption="موع العميل" attribute="1" defaultMemberUniqueName="[مختصر].[موع العميل].[All]" allUniqueName="[مختصر].[موع العميل].[All]" dimensionUniqueName="[مختصر]" displayFolder="" count="0" memberValueDatatype="130" unbalanced="0"/>
    <cacheHierarchy uniqueName="[مختصر].[النسبه]" caption="النسبه" attribute="1" defaultMemberUniqueName="[مختصر].[النسبه].[All]" allUniqueName="[مختصر].[النسبه].[All]" dimensionUniqueName="[مختصر]" displayFolder="" count="0" memberValueDatatype="5" unbalanced="0"/>
    <cacheHierarchy uniqueName="[الريْيسي].[التاريخ (Month Index)]" caption="التاريخ (Month Index)" attribute="1" defaultMemberUniqueName="[الريْيسي].[التاريخ (Month Index)].[All]" allUniqueName="[الريْيسي].[التاريخ (Month Index)].[All]" dimensionUniqueName="[الريْيسي]" displayFolder="" count="0" memberValueDatatype="20" unbalanced="0" hidden="1"/>
    <cacheHierarchy uniqueName="[Measures].[__XL_Count الريْيسي]" caption="__XL_Count الريْيسي" measure="1" displayFolder="" measureGroup="الريْيسي" count="0" hidden="1"/>
    <cacheHierarchy uniqueName="[Measures].[__XL_Count مختصر]" caption="__XL_Count مختصر" measure="1" displayFolder="" measureGroup="مختصر" count="0" hidden="1"/>
    <cacheHierarchy uniqueName="[Measures].[__No measures defined]" caption="__No measures defined" measure="1" displayFolder="" count="0" hidden="1"/>
    <cacheHierarchy uniqueName="[Measures].[Sum of الصافي]" caption="Sum of الصافي" measure="1" displayFolder="" measureGroup="الريْيسي" count="0" oneField="1" hidden="1">
      <fieldsUsage count="1">
        <fieldUsage x="1"/>
      </fieldsUsage>
      <extLst>
        <ext xmlns:x15="http://schemas.microsoft.com/office/spreadsheetml/2010/11/main" uri="{B97F6D7D-B522-45F9-BDA1-12C45D357490}">
          <x15:cacheHierarchy aggregatedColumn="4"/>
        </ext>
      </extLst>
    </cacheHierarchy>
  </cacheHierarchies>
  <kpis count="0"/>
  <dimensions count="3">
    <dimension measure="1" name="Measures" uniqueName="[Measures]" caption="Measures"/>
    <dimension name="الريْيسي" uniqueName="[الريْيسي]" caption="الريْيسي"/>
    <dimension name="مختصر" uniqueName="[مختصر]" caption="مختصر"/>
  </dimensions>
  <measureGroups count="2">
    <measureGroup name="الريْيسي" caption="الريْيسي"/>
    <measureGroup name="مختصر" caption="مختصر"/>
  </measureGroups>
  <maps count="3">
    <map measureGroup="0" dimension="1"/>
    <map measureGroup="0" dimension="2"/>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ahmoud.Mohamed.Hel2021" refreshedDate="45508.895206712965" backgroundQuery="1" createdVersion="8" refreshedVersion="8" minRefreshableVersion="3" recordCount="0" supportSubquery="1" supportAdvancedDrill="1" xr:uid="{9B50FE72-C7EF-4728-8CC5-1AAD0B6E2EF8}">
  <cacheSource type="external" connectionId="1"/>
  <cacheFields count="2">
    <cacheField name="[الريْيسي].[اسم العميل].[اسم العميل]" caption="اسم العميل" numFmtId="0" level="1">
      <sharedItems containsSemiMixedTypes="0" containsNonDate="0" containsString="0"/>
    </cacheField>
    <cacheField name="[الريْيسي].[المنطقه].[المنطقه]" caption="المنطقه" numFmtId="0" hierarchy="5" level="1">
      <sharedItems containsSemiMixedTypes="0" containsNonDate="0" containsString="0"/>
    </cacheField>
  </cacheFields>
  <cacheHierarchies count="21">
    <cacheHierarchy uniqueName="[الريْيسي].[اسم العميل]" caption="اسم العميل" attribute="1" defaultMemberUniqueName="[الريْيسي].[اسم العميل].[All]" allUniqueName="[الريْيسي].[اسم العميل].[All]" dimensionUniqueName="[الريْيسي]" displayFolder="" count="2" memberValueDatatype="130" unbalanced="0">
      <fieldsUsage count="2">
        <fieldUsage x="-1"/>
        <fieldUsage x="0"/>
      </fieldsUsage>
    </cacheHierarchy>
    <cacheHierarchy uniqueName="[الريْيسي].[البيات]" caption="البيات" attribute="1" defaultMemberUniqueName="[الريْيسي].[البيات].[All]" allUniqueName="[الريْيسي].[البيات].[All]" dimensionUniqueName="[الريْيسي]" displayFolder="" count="0" memberValueDatatype="130" unbalanced="0"/>
    <cacheHierarchy uniqueName="[الريْيسي].[القيمه]" caption="القيمه" attribute="1" defaultMemberUniqueName="[الريْيسي].[القيمه].[All]" allUniqueName="[الريْيسي].[القيمه].[All]" dimensionUniqueName="[الريْيسي]" displayFolder="" count="0" memberValueDatatype="20" unbalanced="0"/>
    <cacheHierarchy uniqueName="[الريْيسي].[الضريبه]" caption="الضريبه" attribute="1" defaultMemberUniqueName="[الريْيسي].[الضريبه].[All]" allUniqueName="[الريْيسي].[الضريبه].[All]" dimensionUniqueName="[الريْيسي]" displayFolder="" count="0" memberValueDatatype="5" unbalanced="0"/>
    <cacheHierarchy uniqueName="[الريْيسي].[الصافي]" caption="الصافي" attribute="1" defaultMemberUniqueName="[الريْيسي].[الصافي].[All]" allUniqueName="[الريْيسي].[الصافي].[All]" dimensionUniqueName="[الريْيسي]" displayFolder="" count="0" memberValueDatatype="5" unbalanced="0"/>
    <cacheHierarchy uniqueName="[الريْيسي].[المنطقه]" caption="المنطقه" attribute="1" defaultMemberUniqueName="[الريْيسي].[المنطقه].[All]" allUniqueName="[الريْيسي].[المنطقه].[All]" dimensionUniqueName="[الريْيسي]" displayFolder="" count="2" memberValueDatatype="130" unbalanced="0">
      <fieldsUsage count="2">
        <fieldUsage x="-1"/>
        <fieldUsage x="1"/>
      </fieldsUsage>
    </cacheHierarchy>
    <cacheHierarchy uniqueName="[الريْيسي].[التاريخ]" caption="التاريخ" attribute="1" time="1" defaultMemberUniqueName="[الريْيسي].[التاريخ].[All]" allUniqueName="[الريْيسي].[التاريخ].[All]" dimensionUniqueName="[الريْيسي]" displayFolder="" count="0" memberValueDatatype="7" unbalanced="0"/>
    <cacheHierarchy uniqueName="[الريْيسي].[المندوب]" caption="المندوب" attribute="1" defaultMemberUniqueName="[الريْيسي].[المندوب].[All]" allUniqueName="[الريْيسي].[المندوب].[All]" dimensionUniqueName="[الريْيسي]" displayFolder="" count="0" memberValueDatatype="130" unbalanced="0"/>
    <cacheHierarchy uniqueName="[الريْيسي].[التاريخ (Year)]" caption="التاريخ (Year)" attribute="1" defaultMemberUniqueName="[الريْيسي].[التاريخ (Year)].[All]" allUniqueName="[الريْيسي].[التاريخ (Year)].[All]" dimensionUniqueName="[الريْيسي]" displayFolder="" count="0" memberValueDatatype="130" unbalanced="0"/>
    <cacheHierarchy uniqueName="[الريْيسي].[التاريخ (Quarter)]" caption="التاريخ (Quarter)" attribute="1" defaultMemberUniqueName="[الريْيسي].[التاريخ (Quarter)].[All]" allUniqueName="[الريْيسي].[التاريخ (Quarter)].[All]" dimensionUniqueName="[الريْيسي]" displayFolder="" count="0" memberValueDatatype="130" unbalanced="0"/>
    <cacheHierarchy uniqueName="[الريْيسي].[التاريخ (Month)]" caption="التاريخ (Month)" attribute="1" defaultMemberUniqueName="[الريْيسي].[التاريخ (Month)].[All]" allUniqueName="[الريْيسي].[التاريخ (Month)].[All]" dimensionUniqueName="[الريْيسي]" displayFolder="" count="0" memberValueDatatype="130" unbalanced="0"/>
    <cacheHierarchy uniqueName="[مختصر].[اسم العميل]" caption="اسم العميل" attribute="1" defaultMemberUniqueName="[مختصر].[اسم العميل].[All]" allUniqueName="[مختصر].[اسم العميل].[All]" dimensionUniqueName="[مختصر]" displayFolder="" count="0" memberValueDatatype="130" unbalanced="0"/>
    <cacheHierarchy uniqueName="[مختصر].[اجمالي]" caption="اجمالي" attribute="1" defaultMemberUniqueName="[مختصر].[اجمالي].[All]" allUniqueName="[مختصر].[اجمالي].[All]" dimensionUniqueName="[مختصر]" displayFolder="" count="0" memberValueDatatype="5" unbalanced="0"/>
    <cacheHierarchy uniqueName="[مختصر].[المنطقه]" caption="المنطقه" attribute="1" defaultMemberUniqueName="[مختصر].[المنطقه].[All]" allUniqueName="[مختصر].[المنطقه].[All]" dimensionUniqueName="[مختصر]" displayFolder="" count="0" memberValueDatatype="130" unbalanced="0"/>
    <cacheHierarchy uniqueName="[مختصر].[موع العميل]" caption="موع العميل" attribute="1" defaultMemberUniqueName="[مختصر].[موع العميل].[All]" allUniqueName="[مختصر].[موع العميل].[All]" dimensionUniqueName="[مختصر]" displayFolder="" count="0" memberValueDatatype="130" unbalanced="0"/>
    <cacheHierarchy uniqueName="[مختصر].[النسبه]" caption="النسبه" attribute="1" defaultMemberUniqueName="[مختصر].[النسبه].[All]" allUniqueName="[مختصر].[النسبه].[All]" dimensionUniqueName="[مختصر]" displayFolder="" count="0" memberValueDatatype="5" unbalanced="0"/>
    <cacheHierarchy uniqueName="[الريْيسي].[التاريخ (Month Index)]" caption="التاريخ (Month Index)" attribute="1" defaultMemberUniqueName="[الريْيسي].[التاريخ (Month Index)].[All]" allUniqueName="[الريْيسي].[التاريخ (Month Index)].[All]" dimensionUniqueName="[الريْيسي]" displayFolder="" count="0" memberValueDatatype="20" unbalanced="0" hidden="1"/>
    <cacheHierarchy uniqueName="[Measures].[__XL_Count الريْيسي]" caption="__XL_Count الريْيسي" measure="1" displayFolder="" measureGroup="الريْيسي" count="0" hidden="1"/>
    <cacheHierarchy uniqueName="[Measures].[__XL_Count مختصر]" caption="__XL_Count مختصر" measure="1" displayFolder="" measureGroup="مختصر" count="0" hidden="1"/>
    <cacheHierarchy uniqueName="[Measures].[__No measures defined]" caption="__No measures defined" measure="1" displayFolder="" count="0" hidden="1"/>
    <cacheHierarchy uniqueName="[Measures].[Sum of الصافي]" caption="Sum of الصافي" measure="1" displayFolder="" measureGroup="الريْيسي" count="0" hidden="1">
      <extLst>
        <ext xmlns:x15="http://schemas.microsoft.com/office/spreadsheetml/2010/11/main" uri="{B97F6D7D-B522-45F9-BDA1-12C45D357490}">
          <x15:cacheHierarchy aggregatedColumn="4"/>
        </ext>
      </extLst>
    </cacheHierarchy>
  </cacheHierarchies>
  <kpis count="0"/>
  <dimensions count="3">
    <dimension measure="1" name="Measures" uniqueName="[Measures]" caption="Measures"/>
    <dimension name="الريْيسي" uniqueName="[الريْيسي]" caption="الريْيسي"/>
    <dimension name="مختصر" uniqueName="[مختصر]" caption="مختصر"/>
  </dimensions>
  <measureGroups count="2">
    <measureGroup name="الريْيسي" caption="الريْيسي"/>
    <measureGroup name="مختصر" caption="مختصر"/>
  </measureGroups>
  <maps count="3">
    <map measureGroup="0" dimension="1"/>
    <map measureGroup="0" dimension="2"/>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ahmoud.Mohamed.Hel2021" refreshedDate="45508.895209722221" backgroundQuery="1" createdVersion="8" refreshedVersion="8" minRefreshableVersion="3" recordCount="0" supportSubquery="1" supportAdvancedDrill="1" xr:uid="{2E0895FB-6324-4AAD-8858-F24ECFDA27F1}">
  <cacheSource type="external" connectionId="1"/>
  <cacheFields count="4">
    <cacheField name="[مختصر].[موع العميل].[موع العميل]" caption="موع العميل" numFmtId="0" hierarchy="14" level="1">
      <sharedItems count="3">
        <s v="عادي"/>
        <s v="قوي"/>
        <s v="مهم"/>
      </sharedItems>
    </cacheField>
    <cacheField name="[Measures].[Sum of الصافي]" caption="Sum of الصافي" numFmtId="0" hierarchy="20" level="32767"/>
    <cacheField name="[الريْيسي].[اسم العميل].[اسم العميل]" caption="اسم العميل" numFmtId="0" level="1">
      <sharedItems containsSemiMixedTypes="0" containsNonDate="0" containsString="0"/>
    </cacheField>
    <cacheField name="[الريْيسي].[المنطقه].[المنطقه]" caption="المنطقه" numFmtId="0" hierarchy="5" level="1">
      <sharedItems containsSemiMixedTypes="0" containsNonDate="0" containsString="0"/>
    </cacheField>
  </cacheFields>
  <cacheHierarchies count="21">
    <cacheHierarchy uniqueName="[الريْيسي].[اسم العميل]" caption="اسم العميل" attribute="1" defaultMemberUniqueName="[الريْيسي].[اسم العميل].[All]" allUniqueName="[الريْيسي].[اسم العميل].[All]" dimensionUniqueName="[الريْيسي]" displayFolder="" count="2" memberValueDatatype="130" unbalanced="0">
      <fieldsUsage count="2">
        <fieldUsage x="-1"/>
        <fieldUsage x="2"/>
      </fieldsUsage>
    </cacheHierarchy>
    <cacheHierarchy uniqueName="[الريْيسي].[البيات]" caption="البيات" attribute="1" defaultMemberUniqueName="[الريْيسي].[البيات].[All]" allUniqueName="[الريْيسي].[البيات].[All]" dimensionUniqueName="[الريْيسي]" displayFolder="" count="0" memberValueDatatype="130" unbalanced="0"/>
    <cacheHierarchy uniqueName="[الريْيسي].[القيمه]" caption="القيمه" attribute="1" defaultMemberUniqueName="[الريْيسي].[القيمه].[All]" allUniqueName="[الريْيسي].[القيمه].[All]" dimensionUniqueName="[الريْيسي]" displayFolder="" count="0" memberValueDatatype="20" unbalanced="0"/>
    <cacheHierarchy uniqueName="[الريْيسي].[الضريبه]" caption="الضريبه" attribute="1" defaultMemberUniqueName="[الريْيسي].[الضريبه].[All]" allUniqueName="[الريْيسي].[الضريبه].[All]" dimensionUniqueName="[الريْيسي]" displayFolder="" count="0" memberValueDatatype="5" unbalanced="0"/>
    <cacheHierarchy uniqueName="[الريْيسي].[الصافي]" caption="الصافي" attribute="1" defaultMemberUniqueName="[الريْيسي].[الصافي].[All]" allUniqueName="[الريْيسي].[الصافي].[All]" dimensionUniqueName="[الريْيسي]" displayFolder="" count="0" memberValueDatatype="5" unbalanced="0"/>
    <cacheHierarchy uniqueName="[الريْيسي].[المنطقه]" caption="المنطقه" attribute="1" defaultMemberUniqueName="[الريْيسي].[المنطقه].[All]" allUniqueName="[الريْيسي].[المنطقه].[All]" dimensionUniqueName="[الريْيسي]" displayFolder="" count="2" memberValueDatatype="130" unbalanced="0">
      <fieldsUsage count="2">
        <fieldUsage x="-1"/>
        <fieldUsage x="3"/>
      </fieldsUsage>
    </cacheHierarchy>
    <cacheHierarchy uniqueName="[الريْيسي].[التاريخ]" caption="التاريخ" attribute="1" time="1" defaultMemberUniqueName="[الريْيسي].[التاريخ].[All]" allUniqueName="[الريْيسي].[التاريخ].[All]" dimensionUniqueName="[الريْيسي]" displayFolder="" count="0" memberValueDatatype="7" unbalanced="0"/>
    <cacheHierarchy uniqueName="[الريْيسي].[المندوب]" caption="المندوب" attribute="1" defaultMemberUniqueName="[الريْيسي].[المندوب].[All]" allUniqueName="[الريْيسي].[المندوب].[All]" dimensionUniqueName="[الريْيسي]" displayFolder="" count="0" memberValueDatatype="130" unbalanced="0"/>
    <cacheHierarchy uniqueName="[الريْيسي].[التاريخ (Year)]" caption="التاريخ (Year)" attribute="1" defaultMemberUniqueName="[الريْيسي].[التاريخ (Year)].[All]" allUniqueName="[الريْيسي].[التاريخ (Year)].[All]" dimensionUniqueName="[الريْيسي]" displayFolder="" count="0" memberValueDatatype="130" unbalanced="0"/>
    <cacheHierarchy uniqueName="[الريْيسي].[التاريخ (Quarter)]" caption="التاريخ (Quarter)" attribute="1" defaultMemberUniqueName="[الريْيسي].[التاريخ (Quarter)].[All]" allUniqueName="[الريْيسي].[التاريخ (Quarter)].[All]" dimensionUniqueName="[الريْيسي]" displayFolder="" count="0" memberValueDatatype="130" unbalanced="0"/>
    <cacheHierarchy uniqueName="[الريْيسي].[التاريخ (Month)]" caption="التاريخ (Month)" attribute="1" defaultMemberUniqueName="[الريْيسي].[التاريخ (Month)].[All]" allUniqueName="[الريْيسي].[التاريخ (Month)].[All]" dimensionUniqueName="[الريْيسي]" displayFolder="" count="0" memberValueDatatype="130" unbalanced="0"/>
    <cacheHierarchy uniqueName="[مختصر].[اسم العميل]" caption="اسم العميل" attribute="1" defaultMemberUniqueName="[مختصر].[اسم العميل].[All]" allUniqueName="[مختصر].[اسم العميل].[All]" dimensionUniqueName="[مختصر]" displayFolder="" count="0" memberValueDatatype="130" unbalanced="0"/>
    <cacheHierarchy uniqueName="[مختصر].[اجمالي]" caption="اجمالي" attribute="1" defaultMemberUniqueName="[مختصر].[اجمالي].[All]" allUniqueName="[مختصر].[اجمالي].[All]" dimensionUniqueName="[مختصر]" displayFolder="" count="0" memberValueDatatype="5" unbalanced="0"/>
    <cacheHierarchy uniqueName="[مختصر].[المنطقه]" caption="المنطقه" attribute="1" defaultMemberUniqueName="[مختصر].[المنطقه].[All]" allUniqueName="[مختصر].[المنطقه].[All]" dimensionUniqueName="[مختصر]" displayFolder="" count="0" memberValueDatatype="130" unbalanced="0"/>
    <cacheHierarchy uniqueName="[مختصر].[موع العميل]" caption="موع العميل" attribute="1" defaultMemberUniqueName="[مختصر].[موع العميل].[All]" allUniqueName="[مختصر].[موع العميل].[All]" dimensionUniqueName="[مختصر]" displayFolder="" count="2" memberValueDatatype="130" unbalanced="0">
      <fieldsUsage count="2">
        <fieldUsage x="-1"/>
        <fieldUsage x="0"/>
      </fieldsUsage>
    </cacheHierarchy>
    <cacheHierarchy uniqueName="[مختصر].[النسبه]" caption="النسبه" attribute="1" defaultMemberUniqueName="[مختصر].[النسبه].[All]" allUniqueName="[مختصر].[النسبه].[All]" dimensionUniqueName="[مختصر]" displayFolder="" count="0" memberValueDatatype="5" unbalanced="0"/>
    <cacheHierarchy uniqueName="[الريْيسي].[التاريخ (Month Index)]" caption="التاريخ (Month Index)" attribute="1" defaultMemberUniqueName="[الريْيسي].[التاريخ (Month Index)].[All]" allUniqueName="[الريْيسي].[التاريخ (Month Index)].[All]" dimensionUniqueName="[الريْيسي]" displayFolder="" count="0" memberValueDatatype="20" unbalanced="0" hidden="1"/>
    <cacheHierarchy uniqueName="[Measures].[__XL_Count الريْيسي]" caption="__XL_Count الريْيسي" measure="1" displayFolder="" measureGroup="الريْيسي" count="0" hidden="1"/>
    <cacheHierarchy uniqueName="[Measures].[__XL_Count مختصر]" caption="__XL_Count مختصر" measure="1" displayFolder="" measureGroup="مختصر" count="0" hidden="1"/>
    <cacheHierarchy uniqueName="[Measures].[__No measures defined]" caption="__No measures defined" measure="1" displayFolder="" count="0" hidden="1"/>
    <cacheHierarchy uniqueName="[Measures].[Sum of الصافي]" caption="Sum of الصافي" measure="1" displayFolder="" measureGroup="الريْيسي" count="0" oneField="1" hidden="1">
      <fieldsUsage count="1">
        <fieldUsage x="1"/>
      </fieldsUsage>
      <extLst>
        <ext xmlns:x15="http://schemas.microsoft.com/office/spreadsheetml/2010/11/main" uri="{B97F6D7D-B522-45F9-BDA1-12C45D357490}">
          <x15:cacheHierarchy aggregatedColumn="4"/>
        </ext>
      </extLst>
    </cacheHierarchy>
  </cacheHierarchies>
  <kpis count="0"/>
  <dimensions count="3">
    <dimension measure="1" name="Measures" uniqueName="[Measures]" caption="Measures"/>
    <dimension name="الريْيسي" uniqueName="[الريْيسي]" caption="الريْيسي"/>
    <dimension name="مختصر" uniqueName="[مختصر]" caption="مختصر"/>
  </dimensions>
  <measureGroups count="2">
    <measureGroup name="الريْيسي" caption="الريْيسي"/>
    <measureGroup name="مختصر" caption="مختصر"/>
  </measureGroups>
  <maps count="3">
    <map measureGroup="0" dimension="1"/>
    <map measureGroup="0" dimension="2"/>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hmoud.Mohamed.Hel2021" refreshedDate="45508.895212037038" createdVersion="8" refreshedVersion="8" minRefreshableVersion="3" recordCount="31" xr:uid="{CE66A56B-8C9E-427D-A89F-513D9BEFE778}">
  <cacheSource type="worksheet">
    <worksheetSource name="الريْيسي"/>
  </cacheSource>
  <cacheFields count="8">
    <cacheField name="اسم العميل " numFmtId="49">
      <sharedItems containsBlank="1" count="17">
        <s v="ايمن صادق"/>
        <s v="علي رجب"/>
        <s v="مريم محمود"/>
        <s v="محمود فراج"/>
        <s v="احمد ممدوح"/>
        <s v="هشام فتحي"/>
        <s v="مصطفي فتحي"/>
        <s v="احمد محمد "/>
        <s v="محمود محمد"/>
        <s v="إسماعيل صدقي"/>
        <s v="احمد عثمان"/>
        <s v="عبدالرحمن عبده "/>
        <s v="مصطفي دهشور"/>
        <s v="احمد محمود"/>
        <s v="امام عشور"/>
        <s v="حسام عبدالرحمن"/>
        <m/>
      </sharedItems>
    </cacheField>
    <cacheField name="البيات" numFmtId="0">
      <sharedItems containsBlank="1"/>
    </cacheField>
    <cacheField name="القيمه" numFmtId="2">
      <sharedItems containsString="0" containsBlank="1" containsNumber="1" containsInteger="1" minValue="50" maxValue="6500"/>
    </cacheField>
    <cacheField name="الضريبه" numFmtId="2">
      <sharedItems containsSemiMixedTypes="0" containsString="0" containsNumber="1" minValue="0" maxValue="910.00000000000011"/>
    </cacheField>
    <cacheField name="الصافي" numFmtId="164">
      <sharedItems containsString="0" containsBlank="1" containsNumber="1" minValue="-430" maxValue="5590"/>
    </cacheField>
    <cacheField name="المنطقه" numFmtId="0">
      <sharedItems containsBlank="1"/>
    </cacheField>
    <cacheField name="التاريخ " numFmtId="14">
      <sharedItems containsNonDate="0" containsDate="1" containsString="0" containsBlank="1" minDate="2023-01-01T00:00:00" maxDate="2024-12-04T00:00:00"/>
    </cacheField>
    <cacheField name="المندوب" numFmtId="49">
      <sharedItems containsBlank="1"/>
    </cacheField>
  </cacheFields>
  <extLst>
    <ext xmlns:x14="http://schemas.microsoft.com/office/spreadsheetml/2009/9/main" uri="{725AE2AE-9491-48be-B2B4-4EB974FC3084}">
      <x14:pivotCacheDefinition/>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ahmoud.Mohamed.Hel2021" refreshedDate="45508.895200810184" backgroundQuery="1" createdVersion="3" refreshedVersion="8" minRefreshableVersion="3" recordCount="0" supportSubquery="1" supportAdvancedDrill="1" xr:uid="{772B02F7-75FA-4FE8-BED6-8D6D3C9F65F7}">
  <cacheSource type="external" connectionId="1">
    <extLst>
      <ext xmlns:x14="http://schemas.microsoft.com/office/spreadsheetml/2009/9/main" uri="{F057638F-6D5F-4e77-A914-E7F072B9BCA8}">
        <x14:sourceConnection name="ThisWorkbookDataModel"/>
      </ext>
    </extLst>
  </cacheSource>
  <cacheFields count="0"/>
  <cacheHierarchies count="21">
    <cacheHierarchy uniqueName="[الريْيسي].[اسم العميل]" caption="اسم العميل" attribute="1" defaultMemberUniqueName="[الريْيسي].[اسم العميل].[All]" allUniqueName="[الريْيسي].[اسم العميل].[All]" dimensionUniqueName="[الريْيسي]" displayFolder="" count="2" memberValueDatatype="130" unbalanced="0"/>
    <cacheHierarchy uniqueName="[الريْيسي].[البيات]" caption="البيات" attribute="1" defaultMemberUniqueName="[الريْيسي].[البيات].[All]" allUniqueName="[الريْيسي].[البيات].[All]" dimensionUniqueName="[الريْيسي]" displayFolder="" count="0" memberValueDatatype="130" unbalanced="0"/>
    <cacheHierarchy uniqueName="[الريْيسي].[القيمه]" caption="القيمه" attribute="1" defaultMemberUniqueName="[الريْيسي].[القيمه].[All]" allUniqueName="[الريْيسي].[القيمه].[All]" dimensionUniqueName="[الريْيسي]" displayFolder="" count="0" memberValueDatatype="20" unbalanced="0"/>
    <cacheHierarchy uniqueName="[الريْيسي].[الضريبه]" caption="الضريبه" attribute="1" defaultMemberUniqueName="[الريْيسي].[الضريبه].[All]" allUniqueName="[الريْيسي].[الضريبه].[All]" dimensionUniqueName="[الريْيسي]" displayFolder="" count="0" memberValueDatatype="5" unbalanced="0"/>
    <cacheHierarchy uniqueName="[الريْيسي].[الصافي]" caption="الصافي" attribute="1" defaultMemberUniqueName="[الريْيسي].[الصافي].[All]" allUniqueName="[الريْيسي].[الصافي].[All]" dimensionUniqueName="[الريْيسي]" displayFolder="" count="0" memberValueDatatype="5" unbalanced="0"/>
    <cacheHierarchy uniqueName="[الريْيسي].[المنطقه]" caption="المنطقه" attribute="1" defaultMemberUniqueName="[الريْيسي].[المنطقه].[All]" allUniqueName="[الريْيسي].[المنطقه].[All]" dimensionUniqueName="[الريْيسي]" displayFolder="" count="2" memberValueDatatype="130" unbalanced="0"/>
    <cacheHierarchy uniqueName="[الريْيسي].[التاريخ]" caption="التاريخ" attribute="1" time="1" defaultMemberUniqueName="[الريْيسي].[التاريخ].[All]" allUniqueName="[الريْيسي].[التاريخ].[All]" dimensionUniqueName="[الريْيسي]" displayFolder="" count="0" memberValueDatatype="7" unbalanced="0"/>
    <cacheHierarchy uniqueName="[الريْيسي].[المندوب]" caption="المندوب" attribute="1" defaultMemberUniqueName="[الريْيسي].[المندوب].[All]" allUniqueName="[الريْيسي].[المندوب].[All]" dimensionUniqueName="[الريْيسي]" displayFolder="" count="0" memberValueDatatype="130" unbalanced="0"/>
    <cacheHierarchy uniqueName="[الريْيسي].[التاريخ (Year)]" caption="التاريخ (Year)" attribute="1" defaultMemberUniqueName="[الريْيسي].[التاريخ (Year)].[All]" allUniqueName="[الريْيسي].[التاريخ (Year)].[All]" dimensionUniqueName="[الريْيسي]" displayFolder="" count="0" memberValueDatatype="130" unbalanced="0"/>
    <cacheHierarchy uniqueName="[الريْيسي].[التاريخ (Quarter)]" caption="التاريخ (Quarter)" attribute="1" defaultMemberUniqueName="[الريْيسي].[التاريخ (Quarter)].[All]" allUniqueName="[الريْيسي].[التاريخ (Quarter)].[All]" dimensionUniqueName="[الريْيسي]" displayFolder="" count="0" memberValueDatatype="130" unbalanced="0"/>
    <cacheHierarchy uniqueName="[الريْيسي].[التاريخ (Month)]" caption="التاريخ (Month)" attribute="1" defaultMemberUniqueName="[الريْيسي].[التاريخ (Month)].[All]" allUniqueName="[الريْيسي].[التاريخ (Month)].[All]" dimensionUniqueName="[الريْيسي]" displayFolder="" count="0" memberValueDatatype="130" unbalanced="0"/>
    <cacheHierarchy uniqueName="[مختصر].[اسم العميل]" caption="اسم العميل" attribute="1" defaultMemberUniqueName="[مختصر].[اسم العميل].[All]" allUniqueName="[مختصر].[اسم العميل].[All]" dimensionUniqueName="[مختصر]" displayFolder="" count="0" memberValueDatatype="130" unbalanced="0"/>
    <cacheHierarchy uniqueName="[مختصر].[اجمالي]" caption="اجمالي" attribute="1" defaultMemberUniqueName="[مختصر].[اجمالي].[All]" allUniqueName="[مختصر].[اجمالي].[All]" dimensionUniqueName="[مختصر]" displayFolder="" count="0" memberValueDatatype="5" unbalanced="0"/>
    <cacheHierarchy uniqueName="[مختصر].[المنطقه]" caption="المنطقه" attribute="1" defaultMemberUniqueName="[مختصر].[المنطقه].[All]" allUniqueName="[مختصر].[المنطقه].[All]" dimensionUniqueName="[مختصر]" displayFolder="" count="0" memberValueDatatype="130" unbalanced="0"/>
    <cacheHierarchy uniqueName="[مختصر].[موع العميل]" caption="موع العميل" attribute="1" defaultMemberUniqueName="[مختصر].[موع العميل].[All]" allUniqueName="[مختصر].[موع العميل].[All]" dimensionUniqueName="[مختصر]" displayFolder="" count="0" memberValueDatatype="130" unbalanced="0"/>
    <cacheHierarchy uniqueName="[مختصر].[النسبه]" caption="النسبه" attribute="1" defaultMemberUniqueName="[مختصر].[النسبه].[All]" allUniqueName="[مختصر].[النسبه].[All]" dimensionUniqueName="[مختصر]" displayFolder="" count="0" memberValueDatatype="5" unbalanced="0"/>
    <cacheHierarchy uniqueName="[الريْيسي].[التاريخ (Month Index)]" caption="التاريخ (Month Index)" attribute="1" defaultMemberUniqueName="[الريْيسي].[التاريخ (Month Index)].[All]" allUniqueName="[الريْيسي].[التاريخ (Month Index)].[All]" dimensionUniqueName="[الريْيسي]" displayFolder="" count="0" memberValueDatatype="20" unbalanced="0" hidden="1"/>
    <cacheHierarchy uniqueName="[Measures].[__XL_Count الريْيسي]" caption="__XL_Count الريْيسي" measure="1" displayFolder="" measureGroup="الريْيسي" count="0" hidden="1"/>
    <cacheHierarchy uniqueName="[Measures].[__XL_Count مختصر]" caption="__XL_Count مختصر" measure="1" displayFolder="" measureGroup="مختصر" count="0" hidden="1"/>
    <cacheHierarchy uniqueName="[Measures].[__No measures defined]" caption="__No measures defined" measure="1" displayFolder="" count="0" hidden="1"/>
    <cacheHierarchy uniqueName="[Measures].[Sum of الصافي]" caption="Sum of الصافي" measure="1" displayFolder="" measureGroup="الريْيسي" count="0" hidden="1">
      <extLst>
        <ext xmlns:x15="http://schemas.microsoft.com/office/spreadsheetml/2010/11/main" uri="{B97F6D7D-B522-45F9-BDA1-12C45D357490}">
          <x15:cacheHierarchy aggregatedColumn="4"/>
        </ext>
      </extLst>
    </cacheHierarchy>
  </cacheHierarchies>
  <kpis count="0"/>
  <extLst>
    <ext xmlns:x14="http://schemas.microsoft.com/office/spreadsheetml/2009/9/main" uri="{725AE2AE-9491-48be-B2B4-4EB974FC3084}">
      <x14:pivotCacheDefinition slicerData="1" pivotCacheId="252827943"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1">
  <r>
    <x v="0"/>
    <s v="فاتوره"/>
    <n v="3000"/>
    <n v="420.00000000000006"/>
    <n v="2580"/>
    <s v="المنصوره"/>
    <d v="2023-01-01T00:00:00"/>
    <s v="صادق"/>
  </r>
  <r>
    <x v="1"/>
    <s v="فاتوره"/>
    <n v="5000"/>
    <n v="700.00000000000011"/>
    <n v="4300"/>
    <s v="الشرقيه"/>
    <d v="2023-02-01T00:00:00"/>
    <s v="سمير"/>
  </r>
  <r>
    <x v="2"/>
    <s v="فاتوره"/>
    <n v="4500"/>
    <n v="630.00000000000011"/>
    <n v="3870"/>
    <s v="اسوان"/>
    <d v="2023-03-01T00:00:00"/>
    <s v="محمود"/>
  </r>
  <r>
    <x v="3"/>
    <s v="فاتوره"/>
    <n v="1500"/>
    <n v="210.00000000000003"/>
    <n v="1290"/>
    <s v="المنصوره"/>
    <d v="2023-04-01T00:00:00"/>
    <s v="فراج"/>
  </r>
  <r>
    <x v="4"/>
    <s v="فاتوره"/>
    <n v="5000"/>
    <n v="700.00000000000011"/>
    <n v="4300"/>
    <s v="الاسكندريه"/>
    <d v="2023-05-01T00:00:00"/>
    <s v="ممدوح"/>
  </r>
  <r>
    <x v="5"/>
    <s v="فاتوره"/>
    <n v="3500"/>
    <n v="490.00000000000006"/>
    <n v="3010"/>
    <s v="الجيزه"/>
    <d v="2023-06-01T00:00:00"/>
    <s v="فتحي"/>
  </r>
  <r>
    <x v="6"/>
    <s v="فاتوره"/>
    <n v="5500"/>
    <n v="770.00000000000011"/>
    <n v="4730"/>
    <s v="البحيره"/>
    <d v="2023-07-01T00:00:00"/>
    <s v="فتحي"/>
  </r>
  <r>
    <x v="7"/>
    <s v="فاتوره"/>
    <n v="4000"/>
    <n v="560"/>
    <n v="3440"/>
    <s v="القاهره"/>
    <d v="2023-08-01T00:00:00"/>
    <s v="محمد"/>
  </r>
  <r>
    <x v="8"/>
    <s v="فاتوره"/>
    <n v="6500"/>
    <n v="910.00000000000011"/>
    <n v="5590"/>
    <s v="الجيزه"/>
    <d v="2023-09-01T00:00:00"/>
    <s v="محمد"/>
  </r>
  <r>
    <x v="1"/>
    <s v="خصم"/>
    <n v="100"/>
    <n v="14.000000000000002"/>
    <n v="-86"/>
    <s v="الشرقيه"/>
    <d v="2023-10-01T00:00:00"/>
    <s v="رجب"/>
  </r>
  <r>
    <x v="9"/>
    <s v="فاتوره"/>
    <n v="3550"/>
    <n v="497.00000000000006"/>
    <n v="3053"/>
    <s v="المنصوره"/>
    <d v="2023-11-01T00:00:00"/>
    <s v="صدقي"/>
  </r>
  <r>
    <x v="10"/>
    <s v="فاتوره"/>
    <n v="6000"/>
    <n v="840.00000000000011"/>
    <n v="5160"/>
    <s v="الشرقيه"/>
    <d v="2023-12-01T00:00:00"/>
    <s v="عثمان"/>
  </r>
  <r>
    <x v="4"/>
    <s v="خصم"/>
    <n v="150"/>
    <n v="21.000000000000004"/>
    <n v="-129"/>
    <s v="الاسكندريه"/>
    <d v="2024-01-01T00:00:00"/>
    <s v="ممدوح"/>
  </r>
  <r>
    <x v="3"/>
    <s v="خصم"/>
    <n v="100"/>
    <n v="14.000000000000002"/>
    <n v="-86"/>
    <s v="المنصوره"/>
    <d v="2024-02-01T00:00:00"/>
    <s v="إسحاق"/>
  </r>
  <r>
    <x v="3"/>
    <s v="فاتوره"/>
    <n v="4500"/>
    <n v="630.00000000000011"/>
    <n v="3870"/>
    <s v="المنصوره"/>
    <d v="2024-03-01T00:00:00"/>
    <s v="جرجس"/>
  </r>
  <r>
    <x v="11"/>
    <s v="فاتوره"/>
    <n v="3200"/>
    <n v="448.00000000000006"/>
    <n v="2752"/>
    <s v="المنوفيه"/>
    <d v="2024-04-01T00:00:00"/>
    <s v="عبده"/>
  </r>
  <r>
    <x v="3"/>
    <s v="خصم"/>
    <n v="120"/>
    <n v="16.8"/>
    <n v="-103.2"/>
    <s v="المنصوره"/>
    <d v="2024-05-01T00:00:00"/>
    <s v="فراج"/>
  </r>
  <r>
    <x v="12"/>
    <s v="فاتوره"/>
    <n v="4700"/>
    <n v="658.00000000000011"/>
    <n v="4042"/>
    <s v="الشرقيه"/>
    <d v="2024-06-01T00:00:00"/>
    <s v="دهشور"/>
  </r>
  <r>
    <x v="13"/>
    <s v="فاتوره"/>
    <n v="5600"/>
    <n v="784.00000000000011"/>
    <n v="4816"/>
    <s v="اسوان"/>
    <d v="2024-07-01T00:00:00"/>
    <s v="محمود"/>
  </r>
  <r>
    <x v="8"/>
    <s v="خصم"/>
    <n v="500"/>
    <n v="70"/>
    <n v="-430"/>
    <s v="الجيزه"/>
    <d v="2024-08-01T00:00:00"/>
    <s v="محمود"/>
  </r>
  <r>
    <x v="4"/>
    <s v="فاتوره"/>
    <n v="1300"/>
    <n v="182.00000000000003"/>
    <n v="1118"/>
    <s v="الاسكندريه"/>
    <d v="2024-09-01T00:00:00"/>
    <s v="صلاح"/>
  </r>
  <r>
    <x v="4"/>
    <s v="خصم"/>
    <n v="150"/>
    <n v="21.000000000000004"/>
    <n v="-129"/>
    <s v="الاسكندريه"/>
    <d v="2024-10-01T00:00:00"/>
    <s v="ممدوح"/>
  </r>
  <r>
    <x v="14"/>
    <s v="فاتوره"/>
    <n v="6500"/>
    <n v="910.00000000000011"/>
    <n v="5590"/>
    <s v="البحيره"/>
    <d v="2024-11-01T00:00:00"/>
    <s v="عشور"/>
  </r>
  <r>
    <x v="3"/>
    <s v="فاتوره"/>
    <n v="400"/>
    <n v="56.000000000000007"/>
    <n v="344"/>
    <s v="المنصوره"/>
    <d v="2024-12-01T00:00:00"/>
    <s v="فراج"/>
  </r>
  <r>
    <x v="15"/>
    <s v="فاتوره"/>
    <n v="4500"/>
    <n v="630.00000000000011"/>
    <n v="3870"/>
    <s v="الاقصر"/>
    <d v="2024-12-02T00:00:00"/>
    <s v="عرفه"/>
  </r>
  <r>
    <x v="15"/>
    <s v="خصم"/>
    <n v="50"/>
    <n v="7.0000000000000009"/>
    <n v="-43"/>
    <s v="الاقصر"/>
    <d v="2024-12-03T00:00:00"/>
    <s v="عبدالرحمن"/>
  </r>
  <r>
    <x v="16"/>
    <m/>
    <m/>
    <n v="0"/>
    <m/>
    <m/>
    <m/>
    <m/>
  </r>
  <r>
    <x v="16"/>
    <m/>
    <m/>
    <n v="0"/>
    <m/>
    <m/>
    <m/>
    <m/>
  </r>
  <r>
    <x v="16"/>
    <m/>
    <m/>
    <n v="0"/>
    <m/>
    <m/>
    <m/>
    <m/>
  </r>
  <r>
    <x v="16"/>
    <m/>
    <m/>
    <n v="0"/>
    <m/>
    <m/>
    <m/>
    <m/>
  </r>
  <r>
    <x v="16"/>
    <m/>
    <m/>
    <n v="0"/>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368676C-C266-453E-B9E6-8C11A86EE590}" name="PivotTable6" cacheId="32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25:D42" firstHeaderRow="1" firstDataRow="1" firstDataCol="0"/>
  <pivotFields count="2">
    <pivotField allDrilled="1" subtotalTop="0" showAll="0" dataSourceSort="1" defaultSubtotal="0" defaultAttributeDrillState="1"/>
    <pivotField allDrilled="1" subtotalTop="0" showAll="0" dataSourceSort="1" defaultSubtotal="0" defaultAttributeDrillState="1"/>
  </pivotFields>
  <pivotHierarchies count="21">
    <pivotHierarchy multipleItemSelectionAllowed="1"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فاتورة.xlsx!مختصر">
        <x15:activeTabTopLevelEntity name="[مختصر]"/>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BD7E164-7EB0-4A14-A772-F3A9C3A716B4}" name="PivotTable5" cacheId="33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7" firstHeaderRow="1" firstDataRow="1" firstDataCol="1"/>
  <pivotFields count="4">
    <pivotField axis="axisRow" allDrilled="1" subtotalTop="0" showAll="0" dataSourceSort="1" defaultSubtotal="0" defaultAttributeDrillState="1">
      <items count="3">
        <item x="0"/>
        <item x="1"/>
        <item x="2"/>
      </items>
    </pivotField>
    <pivotField dataField="1" subtotalTop="0" showAll="0" defaultSubtotal="0"/>
    <pivotField allDrilled="1" subtotalTop="0" showAll="0" dataSourceSort="1" defaultSubtotal="0" defaultAttributeDrillState="1"/>
    <pivotField allDrilled="1" subtotalTop="0" showAll="0" dataSourceSort="1" defaultSubtotal="0" defaultAttributeDrillState="1"/>
  </pivotFields>
  <rowFields count="1">
    <field x="0"/>
  </rowFields>
  <rowItems count="4">
    <i>
      <x/>
    </i>
    <i>
      <x v="1"/>
    </i>
    <i>
      <x v="2"/>
    </i>
    <i t="grand">
      <x/>
    </i>
  </rowItems>
  <colItems count="1">
    <i/>
  </colItems>
  <dataFields count="1">
    <dataField name="Sum of الصافي" fld="1"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Hierarchies count="21">
    <pivotHierarchy multipleItemSelectionAllowed="1"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1">
    <rowHierarchyUsage hierarchyUsage="14"/>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الريْيسي]"/>
        <x15:activeTabTopLevelEntity name="[مختصر]"/>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765B888-6E67-4669-8750-140111645321}" name="الترنيد" cacheId="32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B4:C17" firstHeaderRow="1" firstDataRow="1" firstDataCol="1"/>
  <pivotFields count="4">
    <pivotField axis="axisRow" allDrilled="1" subtotalTop="0" showAll="0" dataSourceSort="1" defaultSubtotal="0" defaultAttributeDrillState="1">
      <items count="12">
        <item x="0"/>
        <item x="1"/>
        <item x="2"/>
        <item x="3"/>
        <item x="4"/>
        <item x="5"/>
        <item x="6"/>
        <item x="7"/>
        <item x="8"/>
        <item x="9"/>
        <item x="10"/>
        <item x="11"/>
      </items>
    </pivotField>
    <pivotField dataField="1" subtotalTop="0" showAll="0" defaultSubtotal="0"/>
    <pivotField allDrilled="1" subtotalTop="0" showAll="0" dataSourceSort="1" defaultSubtotal="0" defaultAttributeDrillState="1"/>
    <pivotField allDrilled="1" subtotalTop="0" showAll="0" dataSourceSort="1" defaultSubtotal="0" defaultAttributeDrillState="1"/>
  </pivotFields>
  <rowFields count="1">
    <field x="0"/>
  </rowFields>
  <rowItems count="13">
    <i>
      <x/>
    </i>
    <i>
      <x v="1"/>
    </i>
    <i>
      <x v="2"/>
    </i>
    <i>
      <x v="3"/>
    </i>
    <i>
      <x v="4"/>
    </i>
    <i>
      <x v="5"/>
    </i>
    <i>
      <x v="6"/>
    </i>
    <i>
      <x v="7"/>
    </i>
    <i>
      <x v="8"/>
    </i>
    <i>
      <x v="9"/>
    </i>
    <i>
      <x v="10"/>
    </i>
    <i>
      <x v="11"/>
    </i>
    <i t="grand">
      <x/>
    </i>
  </rowItems>
  <colItems count="1">
    <i/>
  </colItems>
  <dataFields count="1">
    <dataField name="Sum of الصافي" fld="1"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Hierarchies count="21">
    <pivotHierarchy multipleItemSelectionAllowed="1"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1">
    <rowHierarchyUsage hierarchyUsage="1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فاتورة.xlsx!الريْيسي">
        <x15:activeTabTopLevelEntity name="[الريْيسي]"/>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0A6E3F6-EEBA-4642-A9FA-DC20E1AEDC1E}" name="PivotTable2" cacheId="32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B5:C15" firstHeaderRow="1" firstDataRow="1" firstDataCol="1"/>
  <pivotFields count="3">
    <pivotField axis="axisRow" allDrilled="1" subtotalTop="0" showAll="0" dataSourceSort="1" defaultSubtotal="0" defaultAttributeDrillState="1">
      <items count="9">
        <item x="0"/>
        <item x="1"/>
        <item x="2"/>
        <item x="3"/>
        <item x="4"/>
        <item x="5"/>
        <item x="6"/>
        <item x="7"/>
        <item x="8"/>
      </items>
    </pivotField>
    <pivotField dataField="1" subtotalTop="0" showAll="0" defaultSubtotal="0"/>
    <pivotField allDrilled="1" subtotalTop="0" showAll="0" dataSourceSort="1" defaultSubtotal="0" defaultAttributeDrillState="1"/>
  </pivotFields>
  <rowFields count="1">
    <field x="0"/>
  </rowFields>
  <rowItems count="10">
    <i>
      <x/>
    </i>
    <i>
      <x v="1"/>
    </i>
    <i>
      <x v="2"/>
    </i>
    <i>
      <x v="3"/>
    </i>
    <i>
      <x v="4"/>
    </i>
    <i>
      <x v="5"/>
    </i>
    <i>
      <x v="6"/>
    </i>
    <i>
      <x v="7"/>
    </i>
    <i>
      <x v="8"/>
    </i>
    <i t="grand">
      <x/>
    </i>
  </rowItems>
  <colItems count="1">
    <i/>
  </colItems>
  <dataFields count="1">
    <dataField name="Sum of الصافي" fld="1" baseField="0" baseItem="0"/>
  </dataFields>
  <chartFormats count="11">
    <chartFormat chart="0" format="0" series="1">
      <pivotArea type="data" outline="0" fieldPosition="0">
        <references count="1">
          <reference field="4294967294" count="1" selected="0">
            <x v="0"/>
          </reference>
        </references>
      </pivotArea>
    </chartFormat>
    <chartFormat chart="4" format="11" series="1">
      <pivotArea type="data" outline="0" fieldPosition="0">
        <references count="1">
          <reference field="4294967294" count="1" selected="0">
            <x v="0"/>
          </reference>
        </references>
      </pivotArea>
    </chartFormat>
    <chartFormat chart="4" format="12">
      <pivotArea type="data" outline="0" fieldPosition="0">
        <references count="2">
          <reference field="4294967294" count="1" selected="0">
            <x v="0"/>
          </reference>
          <reference field="0" count="1" selected="0">
            <x v="0"/>
          </reference>
        </references>
      </pivotArea>
    </chartFormat>
    <chartFormat chart="4" format="13">
      <pivotArea type="data" outline="0" fieldPosition="0">
        <references count="2">
          <reference field="4294967294" count="1" selected="0">
            <x v="0"/>
          </reference>
          <reference field="0" count="1" selected="0">
            <x v="1"/>
          </reference>
        </references>
      </pivotArea>
    </chartFormat>
    <chartFormat chart="4" format="14">
      <pivotArea type="data" outline="0" fieldPosition="0">
        <references count="2">
          <reference field="4294967294" count="1" selected="0">
            <x v="0"/>
          </reference>
          <reference field="0" count="1" selected="0">
            <x v="2"/>
          </reference>
        </references>
      </pivotArea>
    </chartFormat>
    <chartFormat chart="4" format="15">
      <pivotArea type="data" outline="0" fieldPosition="0">
        <references count="2">
          <reference field="4294967294" count="1" selected="0">
            <x v="0"/>
          </reference>
          <reference field="0" count="1" selected="0">
            <x v="3"/>
          </reference>
        </references>
      </pivotArea>
    </chartFormat>
    <chartFormat chart="4" format="16">
      <pivotArea type="data" outline="0" fieldPosition="0">
        <references count="2">
          <reference field="4294967294" count="1" selected="0">
            <x v="0"/>
          </reference>
          <reference field="0" count="1" selected="0">
            <x v="4"/>
          </reference>
        </references>
      </pivotArea>
    </chartFormat>
    <chartFormat chart="4" format="17">
      <pivotArea type="data" outline="0" fieldPosition="0">
        <references count="2">
          <reference field="4294967294" count="1" selected="0">
            <x v="0"/>
          </reference>
          <reference field="0" count="1" selected="0">
            <x v="5"/>
          </reference>
        </references>
      </pivotArea>
    </chartFormat>
    <chartFormat chart="4" format="18">
      <pivotArea type="data" outline="0" fieldPosition="0">
        <references count="2">
          <reference field="4294967294" count="1" selected="0">
            <x v="0"/>
          </reference>
          <reference field="0" count="1" selected="0">
            <x v="6"/>
          </reference>
        </references>
      </pivotArea>
    </chartFormat>
    <chartFormat chart="4" format="19">
      <pivotArea type="data" outline="0" fieldPosition="0">
        <references count="2">
          <reference field="4294967294" count="1" selected="0">
            <x v="0"/>
          </reference>
          <reference field="0" count="1" selected="0">
            <x v="7"/>
          </reference>
        </references>
      </pivotArea>
    </chartFormat>
    <chartFormat chart="4" format="20">
      <pivotArea type="data" outline="0" fieldPosition="0">
        <references count="2">
          <reference field="4294967294" count="1" selected="0">
            <x v="0"/>
          </reference>
          <reference field="0" count="1" selected="0">
            <x v="8"/>
          </reference>
        </references>
      </pivotArea>
    </chartFormat>
  </chartFormats>
  <pivotHierarchies count="21">
    <pivotHierarchy multipleItemSelectionAllowed="1"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1">
    <rowHierarchyUsage hierarchyUsage="5"/>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فاتورة.xlsx!الريْيسي">
        <x15:activeTabTopLevelEntity name="[الريْيسي]"/>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7D84B1A-4289-4D8A-8DB8-B176129AE67C}" name="PivotTable3" cacheId="32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22" firstHeaderRow="1" firstDataRow="1" firstDataCol="1"/>
  <pivotFields count="4">
    <pivotField axis="axisRow" allDrilled="1" subtotalTop="0" showAll="0" dataSourceSort="1" defaultSubtotal="0" defaultAttributeDrillState="1">
      <items count="18">
        <item x="0"/>
        <item x="1"/>
        <item x="2"/>
        <item x="3"/>
        <item x="4"/>
        <item x="5"/>
        <item x="6"/>
        <item x="7"/>
        <item x="8"/>
        <item x="9"/>
        <item x="10"/>
        <item x="11"/>
        <item x="12"/>
        <item x="13"/>
        <item x="14"/>
        <item x="15"/>
        <item x="16"/>
        <item x="17"/>
      </items>
    </pivotField>
    <pivotField dataField="1" subtotalTop="0" showAll="0" defaultSubtotal="0"/>
    <pivotField allDrilled="1" subtotalTop="0" showAll="0" dataSourceSort="1" defaultSubtotal="0" defaultAttributeDrillState="1"/>
    <pivotField allDrilled="1" subtotalTop="0" showAll="0" dataSourceSort="1" defaultSubtotal="0" defaultAttributeDrillState="1"/>
  </pivotFields>
  <rowFields count="1">
    <field x="0"/>
  </rowFields>
  <rowItems count="19">
    <i>
      <x/>
    </i>
    <i>
      <x v="1"/>
    </i>
    <i>
      <x v="2"/>
    </i>
    <i>
      <x v="3"/>
    </i>
    <i>
      <x v="4"/>
    </i>
    <i>
      <x v="5"/>
    </i>
    <i>
      <x v="6"/>
    </i>
    <i>
      <x v="7"/>
    </i>
    <i>
      <x v="8"/>
    </i>
    <i>
      <x v="9"/>
    </i>
    <i>
      <x v="10"/>
    </i>
    <i>
      <x v="11"/>
    </i>
    <i>
      <x v="12"/>
    </i>
    <i>
      <x v="13"/>
    </i>
    <i>
      <x v="14"/>
    </i>
    <i>
      <x v="15"/>
    </i>
    <i>
      <x v="16"/>
    </i>
    <i>
      <x v="17"/>
    </i>
    <i t="grand">
      <x/>
    </i>
  </rowItems>
  <colItems count="1">
    <i/>
  </colItems>
  <dataFields count="1">
    <dataField name="Sum of الصافي" fld="1"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Hierarchies count="21">
    <pivotHierarchy multipleItemSelectionAllowed="1"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1">
    <rowHierarchyUsage hierarchyUsage="7"/>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فاتورة.xlsx!الريْيسي">
        <x15:activeTabTopLevelEntity name="[الريْيسي]"/>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6F0E0382-DCE4-46FB-967F-890C925CED1C}" name="PivotTable1" cacheId="33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21" firstHeaderRow="1" firstDataRow="1" firstDataCol="1"/>
  <pivotFields count="8">
    <pivotField axis="axisRow" showAll="0">
      <items count="18">
        <item x="10"/>
        <item x="7"/>
        <item x="13"/>
        <item x="4"/>
        <item x="9"/>
        <item x="14"/>
        <item x="0"/>
        <item x="15"/>
        <item x="11"/>
        <item x="1"/>
        <item x="3"/>
        <item x="8"/>
        <item x="2"/>
        <item x="12"/>
        <item x="6"/>
        <item x="5"/>
        <item x="16"/>
        <item t="default"/>
      </items>
    </pivotField>
    <pivotField showAll="0"/>
    <pivotField numFmtId="2" showAll="0"/>
    <pivotField numFmtId="2" showAll="0"/>
    <pivotField dataField="1" numFmtId="164" showAll="0"/>
    <pivotField showAll="0"/>
    <pivotField numFmtId="14" showAll="0"/>
    <pivotField showAll="0"/>
  </pivotFields>
  <rowFields count="1">
    <field x="0"/>
  </rowFields>
  <rowItems count="18">
    <i>
      <x/>
    </i>
    <i>
      <x v="1"/>
    </i>
    <i>
      <x v="2"/>
    </i>
    <i>
      <x v="3"/>
    </i>
    <i>
      <x v="4"/>
    </i>
    <i>
      <x v="5"/>
    </i>
    <i>
      <x v="6"/>
    </i>
    <i>
      <x v="7"/>
    </i>
    <i>
      <x v="8"/>
    </i>
    <i>
      <x v="9"/>
    </i>
    <i>
      <x v="10"/>
    </i>
    <i>
      <x v="11"/>
    </i>
    <i>
      <x v="12"/>
    </i>
    <i>
      <x v="13"/>
    </i>
    <i>
      <x v="14"/>
    </i>
    <i>
      <x v="15"/>
    </i>
    <i>
      <x v="16"/>
    </i>
    <i t="grand">
      <x/>
    </i>
  </rowItems>
  <colItems count="1">
    <i/>
  </colItems>
  <dataFields count="1">
    <dataField name="Sum of الصافي" fld="4" baseField="0" baseItem="0"/>
  </dataFields>
  <chartFormats count="3">
    <chartFormat chart="0"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اسم_العميل" xr10:uid="{D777C3F7-E69E-4172-9632-44C37FD108A2}" sourceName="[الريْيسي].[اسم العميل]">
  <pivotTables>
    <pivotTable tabId="7" name="PivotTable5"/>
    <pivotTable tabId="5" name="الترنيد"/>
    <pivotTable tabId="4" name="PivotTable3"/>
    <pivotTable tabId="3" name="PivotTable2"/>
    <pivotTable tabId="7" name="PivotTable6"/>
  </pivotTables>
  <data>
    <olap pivotCacheId="252827943">
      <levels count="2">
        <level uniqueName="[الريْيسي].[اسم العميل].[(All)]" sourceCaption="(All)" count="0"/>
        <level uniqueName="[الريْيسي].[اسم العميل].[اسم العميل]" sourceCaption="اسم العميل" count="17">
          <ranges>
            <range startItem="0">
              <i n="[الريْيسي].[اسم العميل].&amp;[احمد عثمان]" c="احمد عثمان"/>
              <i n="[الريْيسي].[اسم العميل].&amp;[احمد محمد]" c="احمد محمد"/>
              <i n="[الريْيسي].[اسم العميل].&amp;[احمد محمود]" c="احمد محمود"/>
              <i n="[الريْيسي].[اسم العميل].&amp;[احمد ممدوح]" c="احمد ممدوح"/>
              <i n="[الريْيسي].[اسم العميل].&amp;[إسماعيل صدقي]" c="إسماعيل صدقي"/>
              <i n="[الريْيسي].[اسم العميل].&amp;[امام عشور]" c="امام عشور"/>
              <i n="[الريْيسي].[اسم العميل].&amp;[ايمن صادق]" c="ايمن صادق"/>
              <i n="[الريْيسي].[اسم العميل].&amp;[حسام عبدالرحمن]" c="حسام عبدالرحمن"/>
              <i n="[الريْيسي].[اسم العميل].&amp;[عبدالرحمن عبده]" c="عبدالرحمن عبده"/>
              <i n="[الريْيسي].[اسم العميل].&amp;[علي رجب]" c="علي رجب"/>
              <i n="[الريْيسي].[اسم العميل].&amp;[محمود فراج]" c="محمود فراج"/>
              <i n="[الريْيسي].[اسم العميل].&amp;[محمود محمد]" c="محمود محمد"/>
              <i n="[الريْيسي].[اسم العميل].&amp;[مريم محمود]" c="مريم محمود"/>
              <i n="[الريْيسي].[اسم العميل].&amp;[مصطفي دهشور]" c="مصطفي دهشور"/>
              <i n="[الريْيسي].[اسم العميل].&amp;[مصطفي فتحي]" c="مصطفي فتحي"/>
              <i n="[الريْيسي].[اسم العميل].&amp;[هشام فتحي]" c="هشام فتحي"/>
              <i n="[الريْيسي].[اسم العميل].&amp;" c="(blank)" nd="1"/>
            </range>
          </ranges>
        </level>
      </levels>
      <selections count="1">
        <selection n="[الريْيسي].[اسم العميل].[All]"/>
      </selections>
    </olap>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المنطقه" xr10:uid="{0E7660EE-5D84-48B2-852D-6F9B71FDC39D}" sourceName="[الريْيسي].[المنطقه]">
  <pivotTables>
    <pivotTable tabId="7" name="PivotTable5"/>
    <pivotTable tabId="5" name="الترنيد"/>
    <pivotTable tabId="4" name="PivotTable3"/>
    <pivotTable tabId="3" name="PivotTable2"/>
    <pivotTable tabId="7" name="PivotTable6"/>
  </pivotTables>
  <data>
    <olap pivotCacheId="252827943">
      <levels count="2">
        <level uniqueName="[الريْيسي].[المنطقه].[(All)]" sourceCaption="(All)" count="0"/>
        <level uniqueName="[الريْيسي].[المنطقه].[المنطقه]" sourceCaption="المنطقه" count="10">
          <ranges>
            <range startItem="0">
              <i n="[الريْيسي].[المنطقه].&amp;[اسوان]" c="اسوان"/>
              <i n="[الريْيسي].[المنطقه].&amp;[الاسكندريه]" c="الاسكندريه"/>
              <i n="[الريْيسي].[المنطقه].&amp;[الاقصر]" c="الاقصر"/>
              <i n="[الريْيسي].[المنطقه].&amp;[البحيره]" c="البحيره"/>
              <i n="[الريْيسي].[المنطقه].&amp;[الجيزه]" c="الجيزه"/>
              <i n="[الريْيسي].[المنطقه].&amp;[الشرقيه]" c="الشرقيه"/>
              <i n="[الريْيسي].[المنطقه].&amp;[القاهره]" c="القاهره"/>
              <i n="[الريْيسي].[المنطقه].&amp;[المنصوره]" c="المنصوره"/>
              <i n="[الريْيسي].[المنطقه].&amp;[المنوفيه]" c="المنوفيه"/>
              <i n="[الريْيسي].[المنطقه].&amp;" c="(blank)" nd="1"/>
            </range>
          </ranges>
        </level>
      </levels>
      <selections count="1">
        <selection n="[الريْيسي].[المنطقه].[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اسم العميل" xr10:uid="{A2ACFBF8-8826-46FD-869C-6BADA7DF0C2C}" cache="Slicer_اسم_العميل" caption="اسم العميل" level="1" rowHeight="209550"/>
  <slicer name="المنطقه" xr10:uid="{C65FA3F3-D151-4909-9D90-EA3BC242CAFA}" cache="Slicer_المنطقه" caption="المنطقه" level="1" rowHeight="2095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AE4CFBF-69C3-467C-AAE8-3FFE638CC06C}" name="الريْيسي" displayName="الريْيسي" ref="D4:K35" totalsRowShown="0" tableBorderDxfId="12">
  <autoFilter ref="D4:K35" xr:uid="{CAE4CFBF-69C3-467C-AAE8-3FFE638CC06C}"/>
  <tableColumns count="8">
    <tableColumn id="1" xr3:uid="{F95EA78B-BBF3-4D3E-BC6A-86CAA3A0F919}" name="اسم العميل " dataDxfId="11"/>
    <tableColumn id="2" xr3:uid="{9B501CB2-7792-40AB-BFEF-5E666DF83B62}" name="البيات" dataDxfId="10"/>
    <tableColumn id="3" xr3:uid="{D3A8BD72-45D0-4A28-BF93-59A05B6CB05E}" name="القيمه" dataDxfId="9"/>
    <tableColumn id="4" xr3:uid="{1D208371-D708-409D-95AD-328C528EE688}" name="الضريبه" dataDxfId="8">
      <calculatedColumnFormula>0.14*F5</calculatedColumnFormula>
    </tableColumn>
    <tableColumn id="5" xr3:uid="{275362C4-BD89-4FD8-A319-FBE71AF6A89A}" name="الصافي" dataDxfId="7"/>
    <tableColumn id="6" xr3:uid="{43010B7F-6325-4EA7-A098-9D914D5AD1FD}" name="المنطقه" dataDxfId="6"/>
    <tableColumn id="7" xr3:uid="{D2B597E1-58CE-488D-B52D-7CFACFED0C15}" name="التاريخ " dataDxfId="5"/>
    <tableColumn id="8" xr3:uid="{D680EE9A-03D4-499D-98F7-7EF3447E6A01}" name="المندوب" dataDxfId="4"/>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02A967B-84F6-4E96-9800-200E42F6DB76}" name="مختصر" displayName="مختصر" ref="P3:T19" totalsRowShown="0" headerRowDxfId="0" tableBorderDxfId="3">
  <autoFilter ref="P3:T19" xr:uid="{802A967B-84F6-4E96-9800-200E42F6DB76}"/>
  <tableColumns count="5">
    <tableColumn id="1" xr3:uid="{D0C3B214-6C6A-4240-8415-F569072EB03E}" name="اسم العميل " dataDxfId="2"/>
    <tableColumn id="2" xr3:uid="{66BB5610-58C3-4BFC-8FEC-E4FC7297FE8C}" name="اجمالي ">
      <calculatedColumnFormula>SUMIFS($H$5:$H$35,$D$5:$D$35,P4,$E$5:$E$35,"فاتوره")-SUMIFS($H$5:$H$35,$D$5:$D$35,P4,$E$5:$E$35,"خصم")</calculatedColumnFormula>
    </tableColumn>
    <tableColumn id="3" xr3:uid="{F410A5E5-1690-435E-9782-8D3EB24808E8}" name="المنطقه">
      <calculatedColumnFormula>VLOOKUP(P4,D5:K35,6,)</calculatedColumnFormula>
    </tableColumn>
    <tableColumn id="4" xr3:uid="{B85C6638-2941-461F-9189-22065E46AC7E}" name="موع العميل">
      <calculatedColumnFormula>IF(Q4&gt;5000,"مهم",IF(Q4&gt;4000,"قوي","عادي"))</calculatedColumnFormula>
    </tableColumn>
    <tableColumn id="5" xr3:uid="{6A1A2640-13C3-4BB5-AE5E-7066C62E9905}" name="النسبه " dataDxfId="1" dataCellStyle="Percent">
      <calculatedColumnFormula>Q4/SUM($Q$4:$Q$19)</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24C72D-84A9-4770-9CE6-E955639F1F01}">
  <sheetPr>
    <tabColor rgb="FFFF0000"/>
  </sheetPr>
  <dimension ref="C2:T35"/>
  <sheetViews>
    <sheetView rightToLeft="1" topLeftCell="A12" zoomScale="99" zoomScaleNormal="115" workbookViewId="0">
      <selection activeCell="M17" sqref="M17"/>
    </sheetView>
  </sheetViews>
  <sheetFormatPr defaultRowHeight="13.2" x14ac:dyDescent="0.25"/>
  <cols>
    <col min="4" max="4" width="11.44140625" style="3" bestFit="1" customWidth="1"/>
    <col min="6" max="7" width="8.88671875" style="2"/>
    <col min="8" max="8" width="14" style="2" bestFit="1" customWidth="1"/>
    <col min="10" max="10" width="10.109375" style="1" bestFit="1" customWidth="1"/>
    <col min="11" max="11" width="8.88671875" style="3"/>
    <col min="15" max="15" width="8.6640625" bestFit="1" customWidth="1"/>
    <col min="16" max="16" width="10.88671875" customWidth="1"/>
    <col min="19" max="19" width="11" customWidth="1"/>
  </cols>
  <sheetData>
    <row r="2" spans="4:20" ht="20.399999999999999" x14ac:dyDescent="0.35">
      <c r="D2" s="20" t="s">
        <v>6</v>
      </c>
      <c r="E2" s="20"/>
      <c r="F2" s="20"/>
      <c r="G2" s="20"/>
      <c r="H2" s="20"/>
      <c r="I2" s="20"/>
      <c r="J2" s="20"/>
      <c r="K2" s="20"/>
      <c r="P2" s="21"/>
      <c r="Q2" s="21"/>
      <c r="R2" s="21"/>
      <c r="S2" s="21"/>
      <c r="T2" s="21"/>
    </row>
    <row r="3" spans="4:20" ht="15.6" x14ac:dyDescent="0.3">
      <c r="O3" s="3"/>
      <c r="P3" s="22" t="s">
        <v>7</v>
      </c>
      <c r="Q3" s="5" t="s">
        <v>53</v>
      </c>
      <c r="R3" s="5" t="s">
        <v>3</v>
      </c>
      <c r="S3" s="6" t="s">
        <v>54</v>
      </c>
      <c r="T3" s="6" t="s">
        <v>55</v>
      </c>
    </row>
    <row r="4" spans="4:20" ht="15.6" x14ac:dyDescent="0.3">
      <c r="D4" s="26" t="s">
        <v>7</v>
      </c>
      <c r="E4" s="27" t="s">
        <v>0</v>
      </c>
      <c r="F4" s="28" t="s">
        <v>1</v>
      </c>
      <c r="G4" s="28" t="s">
        <v>2</v>
      </c>
      <c r="H4" s="28" t="s">
        <v>25</v>
      </c>
      <c r="I4" s="29" t="s">
        <v>3</v>
      </c>
      <c r="J4" s="30" t="s">
        <v>4</v>
      </c>
      <c r="K4" s="26" t="s">
        <v>5</v>
      </c>
      <c r="O4" s="3"/>
      <c r="P4" s="23" t="s">
        <v>8</v>
      </c>
      <c r="Q4">
        <f>SUMIFS($H$5:$H$35,$D$5:$D$35,P4,$E$5:$E$35,"فاتوره")-SUMIFS($H$5:$H$35,$D$5:$D$35,P4,$E$5:$E$35,"خصم")</f>
        <v>2580</v>
      </c>
      <c r="R4" t="str">
        <f>VLOOKUP(P4,D5:K35,6,)</f>
        <v>المنصوره</v>
      </c>
      <c r="S4" t="str">
        <f>IF(Q4&gt;5000,"مهم",IF(Q4&gt;4000,"قوي","عادي"))</f>
        <v>عادي</v>
      </c>
      <c r="T4" s="7">
        <f>Q4/SUM($Q$4:$Q$19)</f>
        <v>3.7537537537537538E-2</v>
      </c>
    </row>
    <row r="5" spans="4:20" x14ac:dyDescent="0.25">
      <c r="D5" s="23" t="s">
        <v>8</v>
      </c>
      <c r="E5" s="8" t="s">
        <v>24</v>
      </c>
      <c r="F5" s="9">
        <v>3000</v>
      </c>
      <c r="G5" s="9">
        <f>0.14*F5</f>
        <v>420.00000000000006</v>
      </c>
      <c r="H5" s="10">
        <f t="shared" ref="H5:H29" si="0">F5-G5</f>
        <v>2580</v>
      </c>
      <c r="I5" s="8" t="s">
        <v>26</v>
      </c>
      <c r="J5" s="11">
        <v>44927</v>
      </c>
      <c r="K5" s="23" t="s">
        <v>35</v>
      </c>
      <c r="O5" s="3"/>
      <c r="P5" s="24" t="s">
        <v>16</v>
      </c>
      <c r="Q5">
        <f>SUMIFS($H$5:$H$35,$D$5:$D$35,P5,$E$5:$E$35,"فاتوره")-SUMIFS($H$5:$H$35,$D$5:$D$35,P5,$E$5:$E$35,"خصم")</f>
        <v>4386</v>
      </c>
      <c r="R5" t="str">
        <f t="shared" ref="R5:R19" si="1">VLOOKUP(P5,D6:K31,6,)</f>
        <v>الشرقيه</v>
      </c>
      <c r="S5" t="str">
        <f t="shared" ref="S5:S19" si="2">IF(Q5&gt;5000,"مهم",IF(Q5&gt;4000,"قوي","عادي"))</f>
        <v>قوي</v>
      </c>
      <c r="T5" s="7">
        <f t="shared" ref="T5:T19" si="3">Q5/SUM($Q$4:$Q$19)</f>
        <v>6.3813813813813819E-2</v>
      </c>
    </row>
    <row r="6" spans="4:20" x14ac:dyDescent="0.25">
      <c r="D6" s="24" t="s">
        <v>16</v>
      </c>
      <c r="E6" s="12" t="s">
        <v>24</v>
      </c>
      <c r="F6" s="13">
        <v>5000</v>
      </c>
      <c r="G6" s="13">
        <f t="shared" ref="G6:G30" si="4">0.14*F6</f>
        <v>700.00000000000011</v>
      </c>
      <c r="H6" s="14">
        <f t="shared" si="0"/>
        <v>4300</v>
      </c>
      <c r="I6" s="12" t="s">
        <v>27</v>
      </c>
      <c r="J6" s="15">
        <v>44958</v>
      </c>
      <c r="K6" s="24" t="s">
        <v>36</v>
      </c>
      <c r="O6" s="3"/>
      <c r="P6" s="23" t="s">
        <v>9</v>
      </c>
      <c r="Q6">
        <f>SUMIFS($H$5:$H$35,$D$5:$D$35,P6,$E$5:$E$35,"فاتوره")-SUMIFS($H$5:$H$35,$D$5:$D$35,P6,$E$5:$E$35,"خصم")</f>
        <v>3870</v>
      </c>
      <c r="R6" t="str">
        <f t="shared" si="1"/>
        <v>اسوان</v>
      </c>
      <c r="S6" t="str">
        <f t="shared" si="2"/>
        <v>عادي</v>
      </c>
      <c r="T6" s="7">
        <f t="shared" si="3"/>
        <v>5.6306306306306307E-2</v>
      </c>
    </row>
    <row r="7" spans="4:20" x14ac:dyDescent="0.25">
      <c r="D7" s="23" t="s">
        <v>9</v>
      </c>
      <c r="E7" s="8" t="s">
        <v>24</v>
      </c>
      <c r="F7" s="9">
        <v>4500</v>
      </c>
      <c r="G7" s="9">
        <f t="shared" si="4"/>
        <v>630.00000000000011</v>
      </c>
      <c r="H7" s="10">
        <f t="shared" si="0"/>
        <v>3870</v>
      </c>
      <c r="I7" s="8" t="s">
        <v>28</v>
      </c>
      <c r="J7" s="11">
        <v>44986</v>
      </c>
      <c r="K7" s="23" t="s">
        <v>37</v>
      </c>
      <c r="O7" s="3"/>
      <c r="P7" s="24" t="s">
        <v>10</v>
      </c>
      <c r="Q7">
        <f>SUMIFS($H$5:$H$35,$D$5:$D$35,P7,$E$5:$E$35,"فاتوره")-SUMIFS($H$5:$H$35,$D$5:$D$35,P7,$E$5:$E$35,"خصم")</f>
        <v>5693.2</v>
      </c>
      <c r="R7" t="str">
        <f t="shared" si="1"/>
        <v>المنصوره</v>
      </c>
      <c r="S7" t="str">
        <f t="shared" si="2"/>
        <v>مهم</v>
      </c>
      <c r="T7" s="7">
        <f t="shared" si="3"/>
        <v>8.2832832832832839E-2</v>
      </c>
    </row>
    <row r="8" spans="4:20" x14ac:dyDescent="0.25">
      <c r="D8" s="24" t="s">
        <v>10</v>
      </c>
      <c r="E8" s="12" t="s">
        <v>24</v>
      </c>
      <c r="F8" s="13">
        <v>1500</v>
      </c>
      <c r="G8" s="13">
        <f t="shared" si="4"/>
        <v>210.00000000000003</v>
      </c>
      <c r="H8" s="14">
        <f t="shared" si="0"/>
        <v>1290</v>
      </c>
      <c r="I8" s="8" t="s">
        <v>26</v>
      </c>
      <c r="J8" s="15">
        <v>45017</v>
      </c>
      <c r="K8" s="24" t="s">
        <v>38</v>
      </c>
      <c r="O8" s="3"/>
      <c r="P8" s="23" t="s">
        <v>11</v>
      </c>
      <c r="Q8">
        <f>SUMIFS($H$5:$H$35,$D$5:$D$35,P8,$E$5:$E$35,"فاتوره")-SUMIFS($H$5:$H$35,$D$5:$D$35,P8,$E$5:$E$35,"خصم")</f>
        <v>5676</v>
      </c>
      <c r="R8" t="str">
        <f t="shared" si="1"/>
        <v>الاسكندريه</v>
      </c>
      <c r="S8" t="str">
        <f t="shared" si="2"/>
        <v>مهم</v>
      </c>
      <c r="T8" s="7">
        <f t="shared" si="3"/>
        <v>8.2582582582582581E-2</v>
      </c>
    </row>
    <row r="9" spans="4:20" x14ac:dyDescent="0.25">
      <c r="D9" s="23" t="s">
        <v>11</v>
      </c>
      <c r="E9" s="8" t="s">
        <v>24</v>
      </c>
      <c r="F9" s="9">
        <v>5000</v>
      </c>
      <c r="G9" s="9">
        <f t="shared" si="4"/>
        <v>700.00000000000011</v>
      </c>
      <c r="H9" s="10">
        <f t="shared" si="0"/>
        <v>4300</v>
      </c>
      <c r="I9" s="8" t="s">
        <v>33</v>
      </c>
      <c r="J9" s="11">
        <v>45047</v>
      </c>
      <c r="K9" s="23" t="s">
        <v>39</v>
      </c>
      <c r="O9" s="3"/>
      <c r="P9" s="24" t="s">
        <v>12</v>
      </c>
      <c r="Q9">
        <f>SUMIFS($H$5:$H$35,$D$5:$D$35,P9,$E$5:$E$35,"فاتوره")-SUMIFS($H$5:$H$35,$D$5:$D$35,P9,$E$5:$E$35,"خصم")</f>
        <v>3010</v>
      </c>
      <c r="R9" t="str">
        <f t="shared" si="1"/>
        <v>الجيزه</v>
      </c>
      <c r="S9" t="str">
        <f t="shared" si="2"/>
        <v>عادي</v>
      </c>
      <c r="T9" s="7">
        <f t="shared" si="3"/>
        <v>4.3793793793793799E-2</v>
      </c>
    </row>
    <row r="10" spans="4:20" x14ac:dyDescent="0.25">
      <c r="D10" s="24" t="s">
        <v>12</v>
      </c>
      <c r="E10" s="12" t="s">
        <v>24</v>
      </c>
      <c r="F10" s="13">
        <v>3500</v>
      </c>
      <c r="G10" s="13">
        <f t="shared" si="4"/>
        <v>490.00000000000006</v>
      </c>
      <c r="H10" s="14">
        <f t="shared" si="0"/>
        <v>3010</v>
      </c>
      <c r="I10" s="12" t="s">
        <v>30</v>
      </c>
      <c r="J10" s="15">
        <v>45078</v>
      </c>
      <c r="K10" s="24" t="s">
        <v>40</v>
      </c>
      <c r="O10" s="3"/>
      <c r="P10" s="23" t="s">
        <v>13</v>
      </c>
      <c r="Q10">
        <f>SUMIFS($H$5:$H$35,$D$5:$D$35,P10,$E$5:$E$35,"فاتوره")-SUMIFS($H$5:$H$35,$D$5:$D$35,P10,$E$5:$E$35,"خصم")</f>
        <v>4730</v>
      </c>
      <c r="R10" t="str">
        <f t="shared" si="1"/>
        <v>البحيره</v>
      </c>
      <c r="S10" t="str">
        <f t="shared" si="2"/>
        <v>قوي</v>
      </c>
      <c r="T10" s="7">
        <f t="shared" si="3"/>
        <v>6.8818818818818822E-2</v>
      </c>
    </row>
    <row r="11" spans="4:20" x14ac:dyDescent="0.25">
      <c r="D11" s="23" t="s">
        <v>13</v>
      </c>
      <c r="E11" s="8" t="s">
        <v>24</v>
      </c>
      <c r="F11" s="9">
        <v>5500</v>
      </c>
      <c r="G11" s="9">
        <f t="shared" si="4"/>
        <v>770.00000000000011</v>
      </c>
      <c r="H11" s="10">
        <f t="shared" si="0"/>
        <v>4730</v>
      </c>
      <c r="I11" s="8" t="s">
        <v>31</v>
      </c>
      <c r="J11" s="11">
        <v>45108</v>
      </c>
      <c r="K11" s="23" t="s">
        <v>40</v>
      </c>
      <c r="O11" s="3"/>
      <c r="P11" s="24" t="s">
        <v>14</v>
      </c>
      <c r="Q11">
        <f>SUMIFS($H$5:$H$35,$D$5:$D$35,P11,$E$5:$E$35,"فاتوره")-SUMIFS($H$5:$H$35,$D$5:$D$35,P11,$E$5:$E$35,"خصم")</f>
        <v>3440</v>
      </c>
      <c r="R11" t="str">
        <f t="shared" si="1"/>
        <v>القاهره</v>
      </c>
      <c r="S11" t="str">
        <f t="shared" si="2"/>
        <v>عادي</v>
      </c>
      <c r="T11" s="7">
        <f t="shared" si="3"/>
        <v>5.0050050050050053E-2</v>
      </c>
    </row>
    <row r="12" spans="4:20" x14ac:dyDescent="0.25">
      <c r="D12" s="24" t="s">
        <v>14</v>
      </c>
      <c r="E12" s="12" t="s">
        <v>24</v>
      </c>
      <c r="F12" s="13">
        <v>4000</v>
      </c>
      <c r="G12" s="13">
        <f t="shared" si="4"/>
        <v>560</v>
      </c>
      <c r="H12" s="14">
        <f t="shared" si="0"/>
        <v>3440</v>
      </c>
      <c r="I12" s="12" t="s">
        <v>29</v>
      </c>
      <c r="J12" s="15">
        <v>45139</v>
      </c>
      <c r="K12" s="24" t="s">
        <v>41</v>
      </c>
      <c r="O12" s="3"/>
      <c r="P12" s="23" t="s">
        <v>15</v>
      </c>
      <c r="Q12">
        <f>SUMIFS($H$5:$H$35,$D$5:$D$35,P12,$E$5:$E$35,"فاتوره")-SUMIFS($H$5:$H$35,$D$5:$D$35,P12,$E$5:$E$35,"خصم")</f>
        <v>6020</v>
      </c>
      <c r="R12" t="str">
        <f t="shared" si="1"/>
        <v>الجيزه</v>
      </c>
      <c r="S12" t="str">
        <f t="shared" si="2"/>
        <v>مهم</v>
      </c>
      <c r="T12" s="7">
        <f t="shared" si="3"/>
        <v>8.7587587587587598E-2</v>
      </c>
    </row>
    <row r="13" spans="4:20" x14ac:dyDescent="0.25">
      <c r="D13" s="23" t="s">
        <v>15</v>
      </c>
      <c r="E13" s="8" t="s">
        <v>24</v>
      </c>
      <c r="F13" s="9">
        <v>6500</v>
      </c>
      <c r="G13" s="9">
        <f t="shared" si="4"/>
        <v>910.00000000000011</v>
      </c>
      <c r="H13" s="10">
        <f t="shared" si="0"/>
        <v>5590</v>
      </c>
      <c r="I13" s="8" t="s">
        <v>30</v>
      </c>
      <c r="J13" s="11">
        <v>45170</v>
      </c>
      <c r="K13" s="23" t="s">
        <v>41</v>
      </c>
      <c r="O13" s="3"/>
      <c r="P13" s="23" t="s">
        <v>17</v>
      </c>
      <c r="Q13">
        <f>SUMIFS($H$5:$H$35,$D$5:$D$35,P13,$E$5:$E$35,"فاتوره")-SUMIFS($H$5:$H$35,$D$5:$D$35,P13,$E$5:$E$35,"خصم")</f>
        <v>3053</v>
      </c>
      <c r="R13" t="str">
        <f t="shared" si="1"/>
        <v>المنصوره</v>
      </c>
      <c r="S13" t="str">
        <f t="shared" si="2"/>
        <v>عادي</v>
      </c>
      <c r="T13" s="7">
        <f t="shared" si="3"/>
        <v>4.4419419419419424E-2</v>
      </c>
    </row>
    <row r="14" spans="4:20" x14ac:dyDescent="0.25">
      <c r="D14" s="24" t="s">
        <v>16</v>
      </c>
      <c r="E14" s="12" t="s">
        <v>56</v>
      </c>
      <c r="F14" s="13">
        <v>100</v>
      </c>
      <c r="G14" s="13">
        <f t="shared" si="4"/>
        <v>14.000000000000002</v>
      </c>
      <c r="H14" s="14">
        <f>-(F14-G14)</f>
        <v>-86</v>
      </c>
      <c r="I14" s="12" t="s">
        <v>27</v>
      </c>
      <c r="J14" s="15">
        <v>45200</v>
      </c>
      <c r="K14" s="24" t="s">
        <v>42</v>
      </c>
      <c r="O14" s="3"/>
      <c r="P14" s="24" t="s">
        <v>18</v>
      </c>
      <c r="Q14">
        <f>SUMIFS($H$5:$H$35,$D$5:$D$35,P14,$E$5:$E$35,"فاتوره")-SUMIFS($H$5:$H$35,$D$5:$D$35,P14,$E$5:$E$35,"خصم")</f>
        <v>5160</v>
      </c>
      <c r="R14" t="str">
        <f t="shared" si="1"/>
        <v>الشرقيه</v>
      </c>
      <c r="S14" t="str">
        <f t="shared" si="2"/>
        <v>مهم</v>
      </c>
      <c r="T14" s="7">
        <f t="shared" si="3"/>
        <v>7.5075075075075076E-2</v>
      </c>
    </row>
    <row r="15" spans="4:20" x14ac:dyDescent="0.25">
      <c r="D15" s="23" t="s">
        <v>17</v>
      </c>
      <c r="E15" s="8" t="s">
        <v>24</v>
      </c>
      <c r="F15" s="9">
        <v>3550</v>
      </c>
      <c r="G15" s="9">
        <f t="shared" si="4"/>
        <v>497.00000000000006</v>
      </c>
      <c r="H15" s="10">
        <f t="shared" si="0"/>
        <v>3053</v>
      </c>
      <c r="I15" s="8" t="s">
        <v>26</v>
      </c>
      <c r="J15" s="11">
        <v>45231</v>
      </c>
      <c r="K15" s="23" t="s">
        <v>43</v>
      </c>
      <c r="O15" s="3"/>
      <c r="P15" s="24" t="s">
        <v>19</v>
      </c>
      <c r="Q15">
        <f>SUMIFS($H$5:$H$35,$D$5:$D$35,P15,$E$5:$E$35,"فاتوره")-SUMIFS($H$5:$H$35,$D$5:$D$35,P15,$E$5:$E$35,"خصم")</f>
        <v>2752</v>
      </c>
      <c r="R15" t="str">
        <f t="shared" si="1"/>
        <v>المنوفيه</v>
      </c>
      <c r="S15" t="str">
        <f t="shared" si="2"/>
        <v>عادي</v>
      </c>
      <c r="T15" s="7">
        <f t="shared" si="3"/>
        <v>4.004004004004004E-2</v>
      </c>
    </row>
    <row r="16" spans="4:20" x14ac:dyDescent="0.25">
      <c r="D16" s="24" t="s">
        <v>18</v>
      </c>
      <c r="E16" s="12" t="s">
        <v>24</v>
      </c>
      <c r="F16" s="13">
        <v>6000</v>
      </c>
      <c r="G16" s="13">
        <f t="shared" si="4"/>
        <v>840.00000000000011</v>
      </c>
      <c r="H16" s="14">
        <f t="shared" si="0"/>
        <v>5160</v>
      </c>
      <c r="I16" s="12" t="s">
        <v>27</v>
      </c>
      <c r="J16" s="15">
        <v>45261</v>
      </c>
      <c r="K16" s="24" t="s">
        <v>44</v>
      </c>
      <c r="O16" s="3"/>
      <c r="P16" s="24" t="s">
        <v>20</v>
      </c>
      <c r="Q16">
        <f>SUMIFS($H$5:$H$35,$D$5:$D$35,P16,$E$5:$E$35,"فاتوره")-SUMIFS($H$5:$H$35,$D$5:$D$35,P16,$E$5:$E$35,"خصم")</f>
        <v>4042</v>
      </c>
      <c r="R16" t="str">
        <f t="shared" si="1"/>
        <v>الشرقيه</v>
      </c>
      <c r="S16" t="str">
        <f t="shared" si="2"/>
        <v>قوي</v>
      </c>
      <c r="T16" s="7">
        <f t="shared" si="3"/>
        <v>5.8808808808808809E-2</v>
      </c>
    </row>
    <row r="17" spans="3:20" x14ac:dyDescent="0.25">
      <c r="D17" s="23" t="s">
        <v>11</v>
      </c>
      <c r="E17" s="8" t="s">
        <v>56</v>
      </c>
      <c r="F17" s="9">
        <v>150</v>
      </c>
      <c r="G17" s="9">
        <f t="shared" si="4"/>
        <v>21.000000000000004</v>
      </c>
      <c r="H17" s="10">
        <f>-(F17-G17)</f>
        <v>-129</v>
      </c>
      <c r="I17" s="8" t="s">
        <v>33</v>
      </c>
      <c r="J17" s="11">
        <v>45292</v>
      </c>
      <c r="K17" s="23" t="s">
        <v>39</v>
      </c>
      <c r="O17" s="3"/>
      <c r="P17" s="23" t="s">
        <v>21</v>
      </c>
      <c r="Q17">
        <f>SUMIFS($H$5:$H$35,$D$5:$D$35,P17,$E$5:$E$35,"فاتوره")-SUMIFS($H$5:$H$35,$D$5:$D$35,P17,$E$5:$E$35,"خصم")</f>
        <v>4816</v>
      </c>
      <c r="R17" t="str">
        <f t="shared" si="1"/>
        <v>اسوان</v>
      </c>
      <c r="S17" t="str">
        <f t="shared" si="2"/>
        <v>قوي</v>
      </c>
      <c r="T17" s="7">
        <f t="shared" si="3"/>
        <v>7.0070070070070073E-2</v>
      </c>
    </row>
    <row r="18" spans="3:20" x14ac:dyDescent="0.25">
      <c r="D18" s="24" t="s">
        <v>10</v>
      </c>
      <c r="E18" s="12" t="s">
        <v>56</v>
      </c>
      <c r="F18" s="13">
        <v>100</v>
      </c>
      <c r="G18" s="13">
        <f t="shared" si="4"/>
        <v>14.000000000000002</v>
      </c>
      <c r="H18" s="10">
        <f>-(F18-G18)</f>
        <v>-86</v>
      </c>
      <c r="I18" s="8" t="s">
        <v>26</v>
      </c>
      <c r="J18" s="15">
        <v>45323</v>
      </c>
      <c r="K18" s="24" t="s">
        <v>45</v>
      </c>
      <c r="O18" s="3"/>
      <c r="P18" s="23" t="s">
        <v>22</v>
      </c>
      <c r="Q18">
        <f>SUMIFS($H$5:$H$35,$D$5:$D$35,P18,$E$5:$E$35,"فاتوره")-SUMIFS($H$5:$H$35,$D$5:$D$35,P18,$E$5:$E$35,"خصم")</f>
        <v>5590</v>
      </c>
      <c r="R18" t="str">
        <f t="shared" si="1"/>
        <v>البحيره</v>
      </c>
      <c r="S18" t="str">
        <f t="shared" si="2"/>
        <v>مهم</v>
      </c>
      <c r="T18" s="7">
        <f t="shared" si="3"/>
        <v>8.133133133133133E-2</v>
      </c>
    </row>
    <row r="19" spans="3:20" x14ac:dyDescent="0.25">
      <c r="D19" s="23" t="s">
        <v>10</v>
      </c>
      <c r="E19" s="8" t="s">
        <v>24</v>
      </c>
      <c r="F19" s="9">
        <v>4500</v>
      </c>
      <c r="G19" s="9">
        <f t="shared" si="4"/>
        <v>630.00000000000011</v>
      </c>
      <c r="H19" s="10">
        <f t="shared" si="0"/>
        <v>3870</v>
      </c>
      <c r="I19" s="8" t="s">
        <v>26</v>
      </c>
      <c r="J19" s="11">
        <v>45352</v>
      </c>
      <c r="K19" s="23" t="s">
        <v>46</v>
      </c>
      <c r="O19" s="3"/>
      <c r="P19" s="23" t="s">
        <v>23</v>
      </c>
      <c r="Q19">
        <f>SUMIFS($H$5:$H$35,$D$5:$D$35,P19,$E$5:$E$35,"فاتوره")-SUMIFS($H$5:$H$35,$D$5:$D$35,P19,$E$5:$E$35,"خصم")</f>
        <v>3913</v>
      </c>
      <c r="R19" t="str">
        <f t="shared" si="1"/>
        <v>الاقصر</v>
      </c>
      <c r="S19" t="str">
        <f t="shared" si="2"/>
        <v>عادي</v>
      </c>
      <c r="T19" s="7">
        <f t="shared" si="3"/>
        <v>5.6931931931931933E-2</v>
      </c>
    </row>
    <row r="20" spans="3:20" x14ac:dyDescent="0.25">
      <c r="D20" s="24" t="s">
        <v>19</v>
      </c>
      <c r="E20" s="12" t="s">
        <v>24</v>
      </c>
      <c r="F20" s="13">
        <v>3200</v>
      </c>
      <c r="G20" s="13">
        <f t="shared" si="4"/>
        <v>448.00000000000006</v>
      </c>
      <c r="H20" s="14">
        <f t="shared" si="0"/>
        <v>2752</v>
      </c>
      <c r="I20" s="12" t="s">
        <v>32</v>
      </c>
      <c r="J20" s="15">
        <v>45383</v>
      </c>
      <c r="K20" s="24" t="s">
        <v>48</v>
      </c>
      <c r="O20" s="3"/>
      <c r="P20" s="3"/>
      <c r="T20" s="19"/>
    </row>
    <row r="21" spans="3:20" x14ac:dyDescent="0.25">
      <c r="D21" s="23" t="s">
        <v>10</v>
      </c>
      <c r="E21" s="8" t="s">
        <v>56</v>
      </c>
      <c r="F21" s="9">
        <v>120</v>
      </c>
      <c r="G21" s="9">
        <f t="shared" si="4"/>
        <v>16.8</v>
      </c>
      <c r="H21" s="10">
        <f>-(F21-G21)</f>
        <v>-103.2</v>
      </c>
      <c r="I21" s="8" t="s">
        <v>26</v>
      </c>
      <c r="J21" s="11">
        <v>45413</v>
      </c>
      <c r="K21" s="23" t="s">
        <v>38</v>
      </c>
      <c r="O21" s="3"/>
    </row>
    <row r="22" spans="3:20" x14ac:dyDescent="0.25">
      <c r="D22" s="24" t="s">
        <v>20</v>
      </c>
      <c r="E22" s="12" t="s">
        <v>24</v>
      </c>
      <c r="F22" s="13">
        <v>4700</v>
      </c>
      <c r="G22" s="13">
        <f t="shared" si="4"/>
        <v>658.00000000000011</v>
      </c>
      <c r="H22" s="14">
        <f t="shared" si="0"/>
        <v>4042</v>
      </c>
      <c r="I22" s="12" t="s">
        <v>27</v>
      </c>
      <c r="J22" s="15">
        <v>45444</v>
      </c>
      <c r="K22" s="24" t="s">
        <v>49</v>
      </c>
      <c r="O22" s="3"/>
    </row>
    <row r="23" spans="3:20" x14ac:dyDescent="0.25">
      <c r="D23" s="23" t="s">
        <v>21</v>
      </c>
      <c r="E23" s="8" t="s">
        <v>24</v>
      </c>
      <c r="F23" s="9">
        <v>5600</v>
      </c>
      <c r="G23" s="9">
        <f t="shared" si="4"/>
        <v>784.00000000000011</v>
      </c>
      <c r="H23" s="10">
        <f t="shared" si="0"/>
        <v>4816</v>
      </c>
      <c r="I23" s="8" t="s">
        <v>28</v>
      </c>
      <c r="J23" s="11">
        <v>45474</v>
      </c>
      <c r="K23" s="23" t="s">
        <v>37</v>
      </c>
      <c r="O23" s="3"/>
    </row>
    <row r="24" spans="3:20" x14ac:dyDescent="0.25">
      <c r="D24" s="24" t="s">
        <v>15</v>
      </c>
      <c r="E24" s="12" t="s">
        <v>56</v>
      </c>
      <c r="F24" s="13">
        <v>500</v>
      </c>
      <c r="G24" s="13">
        <f t="shared" si="4"/>
        <v>70</v>
      </c>
      <c r="H24" s="14">
        <f>-(F24-G24)</f>
        <v>-430</v>
      </c>
      <c r="I24" s="8" t="s">
        <v>30</v>
      </c>
      <c r="J24" s="15">
        <v>45505</v>
      </c>
      <c r="K24" s="24" t="s">
        <v>37</v>
      </c>
      <c r="O24" s="3"/>
    </row>
    <row r="25" spans="3:20" x14ac:dyDescent="0.25">
      <c r="D25" s="23" t="s">
        <v>11</v>
      </c>
      <c r="E25" s="8" t="s">
        <v>24</v>
      </c>
      <c r="F25" s="9">
        <v>1300</v>
      </c>
      <c r="G25" s="9">
        <f t="shared" si="4"/>
        <v>182.00000000000003</v>
      </c>
      <c r="H25" s="10">
        <f t="shared" si="0"/>
        <v>1118</v>
      </c>
      <c r="I25" s="8" t="s">
        <v>33</v>
      </c>
      <c r="J25" s="11">
        <v>45536</v>
      </c>
      <c r="K25" s="23" t="s">
        <v>50</v>
      </c>
      <c r="O25" s="3"/>
    </row>
    <row r="26" spans="3:20" x14ac:dyDescent="0.25">
      <c r="D26" s="24" t="s">
        <v>11</v>
      </c>
      <c r="E26" s="12" t="s">
        <v>56</v>
      </c>
      <c r="F26" s="13">
        <v>150</v>
      </c>
      <c r="G26" s="13">
        <f t="shared" si="4"/>
        <v>21.000000000000004</v>
      </c>
      <c r="H26" s="14">
        <f>-(F26-G26)</f>
        <v>-129</v>
      </c>
      <c r="I26" s="12" t="s">
        <v>33</v>
      </c>
      <c r="J26" s="15">
        <v>45566</v>
      </c>
      <c r="K26" s="24" t="s">
        <v>39</v>
      </c>
      <c r="O26" s="3"/>
    </row>
    <row r="27" spans="3:20" x14ac:dyDescent="0.25">
      <c r="D27" s="23" t="s">
        <v>22</v>
      </c>
      <c r="E27" s="8" t="s">
        <v>24</v>
      </c>
      <c r="F27" s="9">
        <v>6500</v>
      </c>
      <c r="G27" s="9">
        <f t="shared" si="4"/>
        <v>910.00000000000011</v>
      </c>
      <c r="H27" s="10">
        <f t="shared" si="0"/>
        <v>5590</v>
      </c>
      <c r="I27" s="8" t="s">
        <v>31</v>
      </c>
      <c r="J27" s="11">
        <v>45597</v>
      </c>
      <c r="K27" s="23" t="s">
        <v>51</v>
      </c>
      <c r="O27" s="3"/>
    </row>
    <row r="28" spans="3:20" x14ac:dyDescent="0.25">
      <c r="D28" s="24" t="s">
        <v>10</v>
      </c>
      <c r="E28" s="12" t="s">
        <v>24</v>
      </c>
      <c r="F28" s="13">
        <v>400</v>
      </c>
      <c r="G28" s="13">
        <f t="shared" si="4"/>
        <v>56.000000000000007</v>
      </c>
      <c r="H28" s="14">
        <f t="shared" si="0"/>
        <v>344</v>
      </c>
      <c r="I28" s="12" t="s">
        <v>26</v>
      </c>
      <c r="J28" s="15">
        <v>45627</v>
      </c>
      <c r="K28" s="24" t="s">
        <v>38</v>
      </c>
      <c r="O28" s="3"/>
    </row>
    <row r="29" spans="3:20" x14ac:dyDescent="0.25">
      <c r="D29" s="23" t="s">
        <v>23</v>
      </c>
      <c r="E29" s="8" t="s">
        <v>24</v>
      </c>
      <c r="F29" s="9">
        <v>4500</v>
      </c>
      <c r="G29" s="9">
        <f t="shared" si="4"/>
        <v>630.00000000000011</v>
      </c>
      <c r="H29" s="10">
        <f t="shared" si="0"/>
        <v>3870</v>
      </c>
      <c r="I29" s="8" t="s">
        <v>34</v>
      </c>
      <c r="J29" s="15">
        <v>45628</v>
      </c>
      <c r="K29" s="23" t="s">
        <v>52</v>
      </c>
    </row>
    <row r="30" spans="3:20" x14ac:dyDescent="0.25">
      <c r="C30" s="4"/>
      <c r="D30" s="25" t="s">
        <v>23</v>
      </c>
      <c r="E30" s="16" t="s">
        <v>56</v>
      </c>
      <c r="F30" s="17">
        <v>50</v>
      </c>
      <c r="G30" s="17">
        <f t="shared" si="4"/>
        <v>7.0000000000000009</v>
      </c>
      <c r="H30" s="18">
        <f>-(F30-G30)</f>
        <v>-43</v>
      </c>
      <c r="I30" s="16" t="s">
        <v>34</v>
      </c>
      <c r="J30" s="15">
        <v>45629</v>
      </c>
      <c r="K30" s="25" t="s">
        <v>47</v>
      </c>
    </row>
    <row r="31" spans="3:20" x14ac:dyDescent="0.25">
      <c r="D31" s="24"/>
      <c r="E31" s="12"/>
      <c r="F31" s="13"/>
      <c r="G31" s="13">
        <f t="shared" ref="G31:G35" si="5">0.14*F31</f>
        <v>0</v>
      </c>
      <c r="H31" s="14"/>
      <c r="I31" s="12"/>
      <c r="J31" s="15"/>
      <c r="K31" s="24"/>
    </row>
    <row r="32" spans="3:20" x14ac:dyDescent="0.25">
      <c r="D32" s="43"/>
      <c r="E32" s="44"/>
      <c r="F32" s="45"/>
      <c r="G32" s="45">
        <f t="shared" si="5"/>
        <v>0</v>
      </c>
      <c r="H32" s="46"/>
      <c r="I32" s="44"/>
      <c r="J32" s="47"/>
      <c r="K32" s="43"/>
    </row>
    <row r="33" spans="4:11" x14ac:dyDescent="0.25">
      <c r="D33" s="43"/>
      <c r="E33" s="44"/>
      <c r="F33" s="45"/>
      <c r="G33" s="45">
        <f t="shared" si="5"/>
        <v>0</v>
      </c>
      <c r="H33" s="46"/>
      <c r="I33" s="44"/>
      <c r="J33" s="47"/>
      <c r="K33" s="43"/>
    </row>
    <row r="34" spans="4:11" x14ac:dyDescent="0.25">
      <c r="D34" s="43"/>
      <c r="E34" s="44"/>
      <c r="F34" s="45"/>
      <c r="G34" s="45">
        <f t="shared" si="5"/>
        <v>0</v>
      </c>
      <c r="H34" s="46"/>
      <c r="I34" s="44"/>
      <c r="J34" s="47"/>
      <c r="K34" s="43"/>
    </row>
    <row r="35" spans="4:11" x14ac:dyDescent="0.25">
      <c r="D35" s="43"/>
      <c r="E35" s="44"/>
      <c r="F35" s="45"/>
      <c r="G35" s="45">
        <f t="shared" si="5"/>
        <v>0</v>
      </c>
      <c r="H35" s="46"/>
      <c r="I35" s="44"/>
      <c r="J35" s="47"/>
      <c r="K35" s="43"/>
    </row>
  </sheetData>
  <mergeCells count="2">
    <mergeCell ref="D2:K2"/>
    <mergeCell ref="P2:T2"/>
  </mergeCells>
  <conditionalFormatting sqref="S4:S19">
    <cfRule type="cellIs" dxfId="13" priority="1" operator="equal">
      <formula>"مهم"</formula>
    </cfRule>
  </conditionalFormatting>
  <conditionalFormatting sqref="T4:T19">
    <cfRule type="dataBar" priority="2">
      <dataBar>
        <cfvo type="min"/>
        <cfvo type="max"/>
        <color rgb="FF008AEF"/>
      </dataBar>
      <extLst>
        <ext xmlns:x14="http://schemas.microsoft.com/office/spreadsheetml/2009/9/main" uri="{B025F937-C7B1-47D3-B67F-A62EFF666E3E}">
          <x14:id>{1B20617B-7E38-4814-AF2F-064502029165}</x14:id>
        </ext>
      </extLst>
    </cfRule>
  </conditionalFormatting>
  <pageMargins left="0.7" right="0.7" top="0.75" bottom="0.75" header="0.3" footer="0.3"/>
  <tableParts count="2">
    <tablePart r:id="rId1"/>
    <tablePart r:id="rId2"/>
  </tableParts>
  <extLst>
    <ext xmlns:x14="http://schemas.microsoft.com/office/spreadsheetml/2009/9/main" uri="{78C0D931-6437-407d-A8EE-F0AAD7539E65}">
      <x14:conditionalFormattings>
        <x14:conditionalFormatting xmlns:xm="http://schemas.microsoft.com/office/excel/2006/main">
          <x14:cfRule type="dataBar" id="{1B20617B-7E38-4814-AF2F-064502029165}">
            <x14:dataBar minLength="0" maxLength="100" border="1" negativeBarBorderColorSameAsPositive="0">
              <x14:cfvo type="autoMin"/>
              <x14:cfvo type="autoMax"/>
              <x14:borderColor rgb="FF008AEF"/>
              <x14:negativeFillColor rgb="FFFF0000"/>
              <x14:negativeBorderColor rgb="FFFF0000"/>
              <x14:axisColor rgb="FF000000"/>
            </x14:dataBar>
          </x14:cfRule>
          <xm:sqref>T4:T19</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F84DD9-F975-4B1D-ABD7-BF970E655D80}">
  <dimension ref="A3:D42"/>
  <sheetViews>
    <sheetView workbookViewId="0">
      <selection activeCell="M7" sqref="M7"/>
    </sheetView>
  </sheetViews>
  <sheetFormatPr defaultRowHeight="13.2" x14ac:dyDescent="0.25"/>
  <cols>
    <col min="1" max="1" width="13.33203125" bestFit="1" customWidth="1"/>
    <col min="2" max="2" width="12.109375" bestFit="1" customWidth="1"/>
  </cols>
  <sheetData>
    <row r="3" spans="1:2" x14ac:dyDescent="0.25">
      <c r="A3" s="40" t="s">
        <v>57</v>
      </c>
      <c r="B3" t="s">
        <v>59</v>
      </c>
    </row>
    <row r="4" spans="1:2" x14ac:dyDescent="0.25">
      <c r="A4" s="41" t="s">
        <v>72</v>
      </c>
      <c r="B4" s="42">
        <v>22532</v>
      </c>
    </row>
    <row r="5" spans="1:2" x14ac:dyDescent="0.25">
      <c r="A5" s="41" t="s">
        <v>73</v>
      </c>
      <c r="B5" s="42">
        <v>17802</v>
      </c>
    </row>
    <row r="6" spans="1:2" x14ac:dyDescent="0.25">
      <c r="A6" s="41" t="s">
        <v>74</v>
      </c>
      <c r="B6" s="42">
        <v>26384.799999999999</v>
      </c>
    </row>
    <row r="7" spans="1:2" x14ac:dyDescent="0.25">
      <c r="A7" s="41" t="s">
        <v>58</v>
      </c>
      <c r="B7" s="42">
        <v>66718.8</v>
      </c>
    </row>
    <row r="25" spans="2:4" x14ac:dyDescent="0.25">
      <c r="B25" s="31"/>
      <c r="C25" s="32"/>
      <c r="D25" s="33"/>
    </row>
    <row r="26" spans="2:4" x14ac:dyDescent="0.25">
      <c r="B26" s="34"/>
      <c r="C26" s="35"/>
      <c r="D26" s="36"/>
    </row>
    <row r="27" spans="2:4" x14ac:dyDescent="0.25">
      <c r="B27" s="34"/>
      <c r="C27" s="35"/>
      <c r="D27" s="36"/>
    </row>
    <row r="28" spans="2:4" x14ac:dyDescent="0.25">
      <c r="B28" s="34"/>
      <c r="C28" s="35"/>
      <c r="D28" s="36"/>
    </row>
    <row r="29" spans="2:4" x14ac:dyDescent="0.25">
      <c r="B29" s="34"/>
      <c r="C29" s="35"/>
      <c r="D29" s="36"/>
    </row>
    <row r="30" spans="2:4" x14ac:dyDescent="0.25">
      <c r="B30" s="34"/>
      <c r="C30" s="35"/>
      <c r="D30" s="36"/>
    </row>
    <row r="31" spans="2:4" x14ac:dyDescent="0.25">
      <c r="B31" s="34"/>
      <c r="C31" s="35"/>
      <c r="D31" s="36"/>
    </row>
    <row r="32" spans="2:4" x14ac:dyDescent="0.25">
      <c r="B32" s="34"/>
      <c r="C32" s="35"/>
      <c r="D32" s="36"/>
    </row>
    <row r="33" spans="2:4" x14ac:dyDescent="0.25">
      <c r="B33" s="34"/>
      <c r="C33" s="35"/>
      <c r="D33" s="36"/>
    </row>
    <row r="34" spans="2:4" x14ac:dyDescent="0.25">
      <c r="B34" s="34"/>
      <c r="C34" s="35"/>
      <c r="D34" s="36"/>
    </row>
    <row r="35" spans="2:4" x14ac:dyDescent="0.25">
      <c r="B35" s="34"/>
      <c r="C35" s="35"/>
      <c r="D35" s="36"/>
    </row>
    <row r="36" spans="2:4" x14ac:dyDescent="0.25">
      <c r="B36" s="34"/>
      <c r="C36" s="35"/>
      <c r="D36" s="36"/>
    </row>
    <row r="37" spans="2:4" x14ac:dyDescent="0.25">
      <c r="B37" s="34"/>
      <c r="C37" s="35"/>
      <c r="D37" s="36"/>
    </row>
    <row r="38" spans="2:4" x14ac:dyDescent="0.25">
      <c r="B38" s="34"/>
      <c r="C38" s="35"/>
      <c r="D38" s="36"/>
    </row>
    <row r="39" spans="2:4" x14ac:dyDescent="0.25">
      <c r="B39" s="34"/>
      <c r="C39" s="35"/>
      <c r="D39" s="36"/>
    </row>
    <row r="40" spans="2:4" x14ac:dyDescent="0.25">
      <c r="B40" s="34"/>
      <c r="C40" s="35"/>
      <c r="D40" s="36"/>
    </row>
    <row r="41" spans="2:4" x14ac:dyDescent="0.25">
      <c r="B41" s="34"/>
      <c r="C41" s="35"/>
      <c r="D41" s="36"/>
    </row>
    <row r="42" spans="2:4" x14ac:dyDescent="0.25">
      <c r="B42" s="37"/>
      <c r="C42" s="38"/>
      <c r="D42" s="39"/>
    </row>
  </sheetData>
  <pageMargins left="0.7" right="0.7" top="0.75" bottom="0.75" header="0.3" footer="0.3"/>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A47816-7EC9-4B56-9BBF-EA00E3C43A76}">
  <sheetPr>
    <tabColor theme="4" tint="-0.249977111117893"/>
  </sheetPr>
  <dimension ref="A1"/>
  <sheetViews>
    <sheetView showGridLines="0" tabSelected="1" zoomScale="65" workbookViewId="0">
      <selection activeCell="W10" sqref="W10"/>
    </sheetView>
  </sheetViews>
  <sheetFormatPr defaultRowHeight="13.2" x14ac:dyDescent="0.25"/>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962A1-9880-4469-A3B4-93BA37181CA1}">
  <dimension ref="B4:C17"/>
  <sheetViews>
    <sheetView workbookViewId="0">
      <selection activeCell="B4" sqref="B4"/>
    </sheetView>
  </sheetViews>
  <sheetFormatPr defaultRowHeight="13.2" x14ac:dyDescent="0.25"/>
  <cols>
    <col min="2" max="2" width="13.33203125" bestFit="1" customWidth="1"/>
    <col min="3" max="3" width="12.109375" bestFit="1" customWidth="1"/>
    <col min="4" max="13" width="16.21875" bestFit="1" customWidth="1"/>
    <col min="14" max="14" width="11.33203125" bestFit="1" customWidth="1"/>
    <col min="15" max="25" width="16.21875" bestFit="1" customWidth="1"/>
    <col min="26" max="26" width="11.33203125" bestFit="1" customWidth="1"/>
    <col min="27" max="27" width="16.21875" bestFit="1" customWidth="1"/>
    <col min="28" max="28" width="11.33203125" bestFit="1" customWidth="1"/>
  </cols>
  <sheetData>
    <row r="4" spans="2:3" x14ac:dyDescent="0.25">
      <c r="B4" s="40" t="s">
        <v>57</v>
      </c>
      <c r="C4" t="s">
        <v>59</v>
      </c>
    </row>
    <row r="5" spans="2:3" x14ac:dyDescent="0.25">
      <c r="B5" s="41" t="s">
        <v>60</v>
      </c>
      <c r="C5" s="42">
        <v>2451</v>
      </c>
    </row>
    <row r="6" spans="2:3" x14ac:dyDescent="0.25">
      <c r="B6" s="41" t="s">
        <v>61</v>
      </c>
      <c r="C6" s="42">
        <v>4214</v>
      </c>
    </row>
    <row r="7" spans="2:3" x14ac:dyDescent="0.25">
      <c r="B7" s="41" t="s">
        <v>62</v>
      </c>
      <c r="C7" s="42">
        <v>7740</v>
      </c>
    </row>
    <row r="8" spans="2:3" x14ac:dyDescent="0.25">
      <c r="B8" s="41" t="s">
        <v>63</v>
      </c>
      <c r="C8" s="42">
        <v>4042</v>
      </c>
    </row>
    <row r="9" spans="2:3" x14ac:dyDescent="0.25">
      <c r="B9" s="41" t="s">
        <v>64</v>
      </c>
      <c r="C9" s="42">
        <v>4196.8</v>
      </c>
    </row>
    <row r="10" spans="2:3" x14ac:dyDescent="0.25">
      <c r="B10" s="41" t="s">
        <v>65</v>
      </c>
      <c r="C10" s="42">
        <v>7052</v>
      </c>
    </row>
    <row r="11" spans="2:3" x14ac:dyDescent="0.25">
      <c r="B11" s="41" t="s">
        <v>66</v>
      </c>
      <c r="C11" s="42">
        <v>9546</v>
      </c>
    </row>
    <row r="12" spans="2:3" x14ac:dyDescent="0.25">
      <c r="B12" s="41" t="s">
        <v>67</v>
      </c>
      <c r="C12" s="42">
        <v>3010</v>
      </c>
    </row>
    <row r="13" spans="2:3" x14ac:dyDescent="0.25">
      <c r="B13" s="41" t="s">
        <v>68</v>
      </c>
      <c r="C13" s="42">
        <v>6708</v>
      </c>
    </row>
    <row r="14" spans="2:3" x14ac:dyDescent="0.25">
      <c r="B14" s="41" t="s">
        <v>69</v>
      </c>
      <c r="C14" s="42">
        <v>-215</v>
      </c>
    </row>
    <row r="15" spans="2:3" x14ac:dyDescent="0.25">
      <c r="B15" s="41" t="s">
        <v>70</v>
      </c>
      <c r="C15" s="42">
        <v>8643</v>
      </c>
    </row>
    <row r="16" spans="2:3" x14ac:dyDescent="0.25">
      <c r="B16" s="41" t="s">
        <v>71</v>
      </c>
      <c r="C16" s="42">
        <v>9331</v>
      </c>
    </row>
    <row r="17" spans="2:3" x14ac:dyDescent="0.25">
      <c r="B17" s="41" t="s">
        <v>58</v>
      </c>
      <c r="C17" s="42">
        <v>66718.8</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A16A24-F175-4C0A-A569-4FFFB168E1F0}">
  <dimension ref="B5:C15"/>
  <sheetViews>
    <sheetView workbookViewId="0">
      <selection activeCell="B5" sqref="B5"/>
    </sheetView>
  </sheetViews>
  <sheetFormatPr defaultRowHeight="13.2" x14ac:dyDescent="0.25"/>
  <cols>
    <col min="2" max="2" width="13.33203125" bestFit="1" customWidth="1"/>
    <col min="3" max="3" width="12.109375" bestFit="1" customWidth="1"/>
  </cols>
  <sheetData>
    <row r="5" spans="2:3" x14ac:dyDescent="0.25">
      <c r="B5" s="40" t="s">
        <v>57</v>
      </c>
      <c r="C5" t="s">
        <v>59</v>
      </c>
    </row>
    <row r="6" spans="2:3" x14ac:dyDescent="0.25">
      <c r="B6" s="41" t="s">
        <v>28</v>
      </c>
      <c r="C6" s="42">
        <v>8686</v>
      </c>
    </row>
    <row r="7" spans="2:3" x14ac:dyDescent="0.25">
      <c r="B7" s="41" t="s">
        <v>33</v>
      </c>
      <c r="C7" s="42">
        <v>5160</v>
      </c>
    </row>
    <row r="8" spans="2:3" x14ac:dyDescent="0.25">
      <c r="B8" s="41" t="s">
        <v>34</v>
      </c>
      <c r="C8" s="42">
        <v>3827</v>
      </c>
    </row>
    <row r="9" spans="2:3" x14ac:dyDescent="0.25">
      <c r="B9" s="41" t="s">
        <v>31</v>
      </c>
      <c r="C9" s="42">
        <v>10320</v>
      </c>
    </row>
    <row r="10" spans="2:3" x14ac:dyDescent="0.25">
      <c r="B10" s="41" t="s">
        <v>30</v>
      </c>
      <c r="C10" s="42">
        <v>8170</v>
      </c>
    </row>
    <row r="11" spans="2:3" x14ac:dyDescent="0.25">
      <c r="B11" s="41" t="s">
        <v>27</v>
      </c>
      <c r="C11" s="42">
        <v>13416</v>
      </c>
    </row>
    <row r="12" spans="2:3" x14ac:dyDescent="0.25">
      <c r="B12" s="41" t="s">
        <v>29</v>
      </c>
      <c r="C12" s="42">
        <v>3440</v>
      </c>
    </row>
    <row r="13" spans="2:3" x14ac:dyDescent="0.25">
      <c r="B13" s="41" t="s">
        <v>26</v>
      </c>
      <c r="C13" s="42">
        <v>10947.8</v>
      </c>
    </row>
    <row r="14" spans="2:3" x14ac:dyDescent="0.25">
      <c r="B14" s="41" t="s">
        <v>32</v>
      </c>
      <c r="C14" s="42">
        <v>2752</v>
      </c>
    </row>
    <row r="15" spans="2:3" x14ac:dyDescent="0.25">
      <c r="B15" s="41" t="s">
        <v>58</v>
      </c>
      <c r="C15" s="42">
        <v>66718.8</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EBA0AD-6F6D-406B-A5F8-75FABBA5756D}">
  <dimension ref="A3:B22"/>
  <sheetViews>
    <sheetView workbookViewId="0">
      <selection activeCell="A3" sqref="A3"/>
    </sheetView>
  </sheetViews>
  <sheetFormatPr defaultRowHeight="13.2" x14ac:dyDescent="0.25"/>
  <cols>
    <col min="1" max="1" width="13.33203125" bestFit="1" customWidth="1"/>
    <col min="2" max="2" width="12.109375" bestFit="1" customWidth="1"/>
  </cols>
  <sheetData>
    <row r="3" spans="1:2" x14ac:dyDescent="0.25">
      <c r="A3" s="40" t="s">
        <v>57</v>
      </c>
      <c r="B3" t="s">
        <v>59</v>
      </c>
    </row>
    <row r="4" spans="1:2" x14ac:dyDescent="0.25">
      <c r="A4" s="41" t="s">
        <v>45</v>
      </c>
      <c r="B4" s="42">
        <v>-86</v>
      </c>
    </row>
    <row r="5" spans="1:2" x14ac:dyDescent="0.25">
      <c r="A5" s="41" t="s">
        <v>46</v>
      </c>
      <c r="B5" s="42">
        <v>3870</v>
      </c>
    </row>
    <row r="6" spans="1:2" x14ac:dyDescent="0.25">
      <c r="A6" s="41" t="s">
        <v>49</v>
      </c>
      <c r="B6" s="42">
        <v>4042</v>
      </c>
    </row>
    <row r="7" spans="1:2" x14ac:dyDescent="0.25">
      <c r="A7" s="41" t="s">
        <v>42</v>
      </c>
      <c r="B7" s="42">
        <v>-86</v>
      </c>
    </row>
    <row r="8" spans="1:2" x14ac:dyDescent="0.25">
      <c r="A8" s="41" t="s">
        <v>36</v>
      </c>
      <c r="B8" s="42">
        <v>4300</v>
      </c>
    </row>
    <row r="9" spans="1:2" x14ac:dyDescent="0.25">
      <c r="A9" s="41" t="s">
        <v>35</v>
      </c>
      <c r="B9" s="42">
        <v>2580</v>
      </c>
    </row>
    <row r="10" spans="1:2" x14ac:dyDescent="0.25">
      <c r="A10" s="41" t="s">
        <v>43</v>
      </c>
      <c r="B10" s="42">
        <v>3053</v>
      </c>
    </row>
    <row r="11" spans="1:2" x14ac:dyDescent="0.25">
      <c r="A11" s="41" t="s">
        <v>50</v>
      </c>
      <c r="B11" s="42">
        <v>1118</v>
      </c>
    </row>
    <row r="12" spans="1:2" x14ac:dyDescent="0.25">
      <c r="A12" s="41" t="s">
        <v>47</v>
      </c>
      <c r="B12" s="42">
        <v>-43</v>
      </c>
    </row>
    <row r="13" spans="1:2" x14ac:dyDescent="0.25">
      <c r="A13" s="41" t="s">
        <v>48</v>
      </c>
      <c r="B13" s="42">
        <v>2752</v>
      </c>
    </row>
    <row r="14" spans="1:2" x14ac:dyDescent="0.25">
      <c r="A14" s="41" t="s">
        <v>44</v>
      </c>
      <c r="B14" s="42">
        <v>5160</v>
      </c>
    </row>
    <row r="15" spans="1:2" x14ac:dyDescent="0.25">
      <c r="A15" s="41" t="s">
        <v>52</v>
      </c>
      <c r="B15" s="42">
        <v>3870</v>
      </c>
    </row>
    <row r="16" spans="1:2" x14ac:dyDescent="0.25">
      <c r="A16" s="41" t="s">
        <v>51</v>
      </c>
      <c r="B16" s="42">
        <v>5590</v>
      </c>
    </row>
    <row r="17" spans="1:2" x14ac:dyDescent="0.25">
      <c r="A17" s="41" t="s">
        <v>40</v>
      </c>
      <c r="B17" s="42">
        <v>7740</v>
      </c>
    </row>
    <row r="18" spans="1:2" x14ac:dyDescent="0.25">
      <c r="A18" s="41" t="s">
        <v>38</v>
      </c>
      <c r="B18" s="42">
        <v>1530.8</v>
      </c>
    </row>
    <row r="19" spans="1:2" x14ac:dyDescent="0.25">
      <c r="A19" s="41" t="s">
        <v>41</v>
      </c>
      <c r="B19" s="42">
        <v>9030</v>
      </c>
    </row>
    <row r="20" spans="1:2" x14ac:dyDescent="0.25">
      <c r="A20" s="41" t="s">
        <v>37</v>
      </c>
      <c r="B20" s="42">
        <v>8256</v>
      </c>
    </row>
    <row r="21" spans="1:2" x14ac:dyDescent="0.25">
      <c r="A21" s="41" t="s">
        <v>39</v>
      </c>
      <c r="B21" s="42">
        <v>4042</v>
      </c>
    </row>
    <row r="22" spans="1:2" x14ac:dyDescent="0.25">
      <c r="A22" s="41" t="s">
        <v>58</v>
      </c>
      <c r="B22" s="42">
        <v>66718.8</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B5C120-8304-4872-859B-05CEBFE30E21}">
  <dimension ref="A3:B21"/>
  <sheetViews>
    <sheetView workbookViewId="0">
      <selection activeCell="A8" sqref="A8"/>
    </sheetView>
  </sheetViews>
  <sheetFormatPr defaultRowHeight="13.2" x14ac:dyDescent="0.25"/>
  <cols>
    <col min="1" max="1" width="13.33203125" bestFit="1" customWidth="1"/>
    <col min="2" max="2" width="12.109375" bestFit="1" customWidth="1"/>
  </cols>
  <sheetData>
    <row r="3" spans="1:2" x14ac:dyDescent="0.25">
      <c r="A3" s="40" t="s">
        <v>57</v>
      </c>
      <c r="B3" t="s">
        <v>59</v>
      </c>
    </row>
    <row r="4" spans="1:2" x14ac:dyDescent="0.25">
      <c r="A4" s="41" t="s">
        <v>18</v>
      </c>
      <c r="B4" s="42">
        <v>5160</v>
      </c>
    </row>
    <row r="5" spans="1:2" x14ac:dyDescent="0.25">
      <c r="A5" s="41" t="s">
        <v>14</v>
      </c>
      <c r="B5" s="42">
        <v>3440</v>
      </c>
    </row>
    <row r="6" spans="1:2" x14ac:dyDescent="0.25">
      <c r="A6" s="41" t="s">
        <v>21</v>
      </c>
      <c r="B6" s="42">
        <v>4816</v>
      </c>
    </row>
    <row r="7" spans="1:2" x14ac:dyDescent="0.25">
      <c r="A7" s="41" t="s">
        <v>11</v>
      </c>
      <c r="B7" s="42">
        <v>5160</v>
      </c>
    </row>
    <row r="8" spans="1:2" x14ac:dyDescent="0.25">
      <c r="A8" s="41" t="s">
        <v>17</v>
      </c>
      <c r="B8" s="42">
        <v>3053</v>
      </c>
    </row>
    <row r="9" spans="1:2" x14ac:dyDescent="0.25">
      <c r="A9" s="41" t="s">
        <v>22</v>
      </c>
      <c r="B9" s="42">
        <v>5590</v>
      </c>
    </row>
    <row r="10" spans="1:2" x14ac:dyDescent="0.25">
      <c r="A10" s="41" t="s">
        <v>8</v>
      </c>
      <c r="B10" s="42">
        <v>2580</v>
      </c>
    </row>
    <row r="11" spans="1:2" x14ac:dyDescent="0.25">
      <c r="A11" s="41" t="s">
        <v>23</v>
      </c>
      <c r="B11" s="42">
        <v>3827</v>
      </c>
    </row>
    <row r="12" spans="1:2" x14ac:dyDescent="0.25">
      <c r="A12" s="41" t="s">
        <v>19</v>
      </c>
      <c r="B12" s="42">
        <v>2752</v>
      </c>
    </row>
    <row r="13" spans="1:2" x14ac:dyDescent="0.25">
      <c r="A13" s="41" t="s">
        <v>16</v>
      </c>
      <c r="B13" s="42">
        <v>4214</v>
      </c>
    </row>
    <row r="14" spans="1:2" x14ac:dyDescent="0.25">
      <c r="A14" s="41" t="s">
        <v>10</v>
      </c>
      <c r="B14" s="42">
        <v>5314.8</v>
      </c>
    </row>
    <row r="15" spans="1:2" x14ac:dyDescent="0.25">
      <c r="A15" s="41" t="s">
        <v>15</v>
      </c>
      <c r="B15" s="42">
        <v>5160</v>
      </c>
    </row>
    <row r="16" spans="1:2" x14ac:dyDescent="0.25">
      <c r="A16" s="41" t="s">
        <v>9</v>
      </c>
      <c r="B16" s="42">
        <v>3870</v>
      </c>
    </row>
    <row r="17" spans="1:2" x14ac:dyDescent="0.25">
      <c r="A17" s="41" t="s">
        <v>20</v>
      </c>
      <c r="B17" s="42">
        <v>4042</v>
      </c>
    </row>
    <row r="18" spans="1:2" x14ac:dyDescent="0.25">
      <c r="A18" s="41" t="s">
        <v>13</v>
      </c>
      <c r="B18" s="42">
        <v>4730</v>
      </c>
    </row>
    <row r="19" spans="1:2" x14ac:dyDescent="0.25">
      <c r="A19" s="41" t="s">
        <v>12</v>
      </c>
      <c r="B19" s="42">
        <v>3010</v>
      </c>
    </row>
    <row r="20" spans="1:2" x14ac:dyDescent="0.25">
      <c r="A20" s="41" t="s">
        <v>75</v>
      </c>
      <c r="B20" s="42"/>
    </row>
    <row r="21" spans="1:2" x14ac:dyDescent="0.25">
      <c r="A21" s="41" t="s">
        <v>58</v>
      </c>
      <c r="B21" s="42">
        <v>66718.8</v>
      </c>
    </row>
  </sheetData>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vt:i4>
      </vt:variant>
    </vt:vector>
  </HeadingPairs>
  <TitlesOfParts>
    <vt:vector size="8" baseType="lpstr">
      <vt:lpstr>الريْيسي</vt:lpstr>
      <vt:lpstr>نوع العميل</vt:lpstr>
      <vt:lpstr>لوحت التحكم</vt:lpstr>
      <vt:lpstr>الترنيد</vt:lpstr>
      <vt:lpstr>المنطقه</vt:lpstr>
      <vt:lpstr>المندوب</vt:lpstr>
      <vt:lpstr>المبيعات العملاء</vt:lpstr>
      <vt:lpstr>الريْيسي!Extract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Mahmoud.Mohamed.Hel2021</dc:creator>
  <cp:lastModifiedBy>Mahmoud.Mohamed.Hel2021</cp:lastModifiedBy>
  <dcterms:created xsi:type="dcterms:W3CDTF">2024-08-03T10:08:06Z</dcterms:created>
  <dcterms:modified xsi:type="dcterms:W3CDTF">2024-08-04T18:30:19Z</dcterms:modified>
</cp:coreProperties>
</file>