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drawings/drawing146.xml" ContentType="application/vnd.openxmlformats-officedocument.drawing+xml"/>
  <Override PartName="/xl/drawings/drawing147.xml" ContentType="application/vnd.openxmlformats-officedocument.drawing+xml"/>
  <Override PartName="/xl/drawings/drawing148.xml" ContentType="application/vnd.openxmlformats-officedocument.drawing+xml"/>
  <Override PartName="/xl/drawings/drawing149.xml" ContentType="application/vnd.openxmlformats-officedocument.drawing+xml"/>
  <Override PartName="/xl/drawings/drawing150.xml" ContentType="application/vnd.openxmlformats-officedocument.drawing+xml"/>
  <Override PartName="/xl/drawings/drawing151.xml" ContentType="application/vnd.openxmlformats-officedocument.drawing+xml"/>
  <Override PartName="/xl/drawings/drawing152.xml" ContentType="application/vnd.openxmlformats-officedocument.drawing+xml"/>
  <Override PartName="/xl/drawings/drawing153.xml" ContentType="application/vnd.openxmlformats-officedocument.drawing+xml"/>
  <Override PartName="/xl/drawings/drawing154.xml" ContentType="application/vnd.openxmlformats-officedocument.drawing+xml"/>
  <Override PartName="/xl/drawings/drawing155.xml" ContentType="application/vnd.openxmlformats-officedocument.drawing+xml"/>
  <Override PartName="/xl/drawings/drawing156.xml" ContentType="application/vnd.openxmlformats-officedocument.drawing+xml"/>
  <Override PartName="/xl/drawings/drawing157.xml" ContentType="application/vnd.openxmlformats-officedocument.drawing+xml"/>
  <Override PartName="/xl/drawings/drawing158.xml" ContentType="application/vnd.openxmlformats-officedocument.drawing+xml"/>
  <Override PartName="/xl/drawings/drawing159.xml" ContentType="application/vnd.openxmlformats-officedocument.drawing+xml"/>
  <Override PartName="/xl/drawings/drawing160.xml" ContentType="application/vnd.openxmlformats-officedocument.drawing+xml"/>
  <Override PartName="/xl/drawings/drawing161.xml" ContentType="application/vnd.openxmlformats-officedocument.drawing+xml"/>
  <Override PartName="/xl/drawings/drawing162.xml" ContentType="application/vnd.openxmlformats-officedocument.drawing+xml"/>
  <Override PartName="/xl/drawings/drawing163.xml" ContentType="application/vnd.openxmlformats-officedocument.drawing+xml"/>
  <Override PartName="/xl/drawings/drawing164.xml" ContentType="application/vnd.openxmlformats-officedocument.drawing+xml"/>
  <Override PartName="/xl/drawings/drawing165.xml" ContentType="application/vnd.openxmlformats-officedocument.drawing+xml"/>
  <Override PartName="/xl/drawings/drawing166.xml" ContentType="application/vnd.openxmlformats-officedocument.drawing+xml"/>
  <Override PartName="/xl/drawings/drawing167.xml" ContentType="application/vnd.openxmlformats-officedocument.drawing+xml"/>
  <Override PartName="/xl/drawings/drawing168.xml" ContentType="application/vnd.openxmlformats-officedocument.drawing+xml"/>
  <Override PartName="/xl/drawings/drawing169.xml" ContentType="application/vnd.openxmlformats-officedocument.drawing+xml"/>
  <Override PartName="/xl/drawings/drawing170.xml" ContentType="application/vnd.openxmlformats-officedocument.drawing+xml"/>
  <Override PartName="/xl/drawings/drawing171.xml" ContentType="application/vnd.openxmlformats-officedocument.drawing+xml"/>
  <Override PartName="/xl/drawings/drawing172.xml" ContentType="application/vnd.openxmlformats-officedocument.drawing+xml"/>
  <Override PartName="/xl/drawings/drawing173.xml" ContentType="application/vnd.openxmlformats-officedocument.drawing+xml"/>
  <Override PartName="/xl/drawings/drawing174.xml" ContentType="application/vnd.openxmlformats-officedocument.drawing+xml"/>
  <Override PartName="/xl/drawings/drawing175.xml" ContentType="application/vnd.openxmlformats-officedocument.drawing+xml"/>
  <Override PartName="/xl/drawings/drawing176.xml" ContentType="application/vnd.openxmlformats-officedocument.drawing+xml"/>
  <Override PartName="/xl/drawings/drawing177.xml" ContentType="application/vnd.openxmlformats-officedocument.drawing+xml"/>
  <Override PartName="/xl/drawings/drawing178.xml" ContentType="application/vnd.openxmlformats-officedocument.drawing+xml"/>
  <Override PartName="/xl/drawings/drawing179.xml" ContentType="application/vnd.openxmlformats-officedocument.drawing+xml"/>
  <Override PartName="/xl/drawings/drawing180.xml" ContentType="application/vnd.openxmlformats-officedocument.drawing+xml"/>
  <Override PartName="/xl/drawings/drawing181.xml" ContentType="application/vnd.openxmlformats-officedocument.drawing+xml"/>
  <Override PartName="/xl/drawings/drawing182.xml" ContentType="application/vnd.openxmlformats-officedocument.drawing+xml"/>
  <Override PartName="/xl/drawings/drawing183.xml" ContentType="application/vnd.openxmlformats-officedocument.drawing+xml"/>
  <Override PartName="/xl/drawings/drawing184.xml" ContentType="application/vnd.openxmlformats-officedocument.drawing+xml"/>
  <Override PartName="/xl/drawings/drawing185.xml" ContentType="application/vnd.openxmlformats-officedocument.drawing+xml"/>
  <Override PartName="/xl/drawings/drawing186.xml" ContentType="application/vnd.openxmlformats-officedocument.drawing+xml"/>
  <Override PartName="/xl/drawings/drawing187.xml" ContentType="application/vnd.openxmlformats-officedocument.drawing+xml"/>
  <Override PartName="/xl/drawings/drawing188.xml" ContentType="application/vnd.openxmlformats-officedocument.drawing+xml"/>
  <Override PartName="/xl/drawings/drawing189.xml" ContentType="application/vnd.openxmlformats-officedocument.drawing+xml"/>
  <Override PartName="/xl/drawings/drawing190.xml" ContentType="application/vnd.openxmlformats-officedocument.drawing+xml"/>
  <Override PartName="/xl/drawings/drawing191.xml" ContentType="application/vnd.openxmlformats-officedocument.drawing+xml"/>
  <Override PartName="/xl/drawings/drawing192.xml" ContentType="application/vnd.openxmlformats-officedocument.drawing+xml"/>
  <Override PartName="/xl/drawings/drawing193.xml" ContentType="application/vnd.openxmlformats-officedocument.drawing+xml"/>
  <Override PartName="/xl/drawings/drawing194.xml" ContentType="application/vnd.openxmlformats-officedocument.drawing+xml"/>
  <Override PartName="/xl/drawings/drawing195.xml" ContentType="application/vnd.openxmlformats-officedocument.drawing+xml"/>
  <Override PartName="/xl/drawings/drawing196.xml" ContentType="application/vnd.openxmlformats-officedocument.drawing+xml"/>
  <Override PartName="/xl/drawings/drawing197.xml" ContentType="application/vnd.openxmlformats-officedocument.drawing+xml"/>
  <Override PartName="/xl/drawings/drawing198.xml" ContentType="application/vnd.openxmlformats-officedocument.drawing+xml"/>
  <Override PartName="/xl/drawings/drawing199.xml" ContentType="application/vnd.openxmlformats-officedocument.drawing+xml"/>
  <Override PartName="/xl/drawings/drawing200.xml" ContentType="application/vnd.openxmlformats-officedocument.drawing+xml"/>
  <Override PartName="/xl/drawings/drawing201.xml" ContentType="application/vnd.openxmlformats-officedocument.drawing+xml"/>
  <Override PartName="/xl/drawings/drawing202.xml" ContentType="application/vnd.openxmlformats-officedocument.drawing+xml"/>
  <Override PartName="/xl/drawings/drawing203.xml" ContentType="application/vnd.openxmlformats-officedocument.drawing+xml"/>
  <Override PartName="/xl/drawings/drawing204.xml" ContentType="application/vnd.openxmlformats-officedocument.drawing+xml"/>
  <Override PartName="/xl/drawings/drawing205.xml" ContentType="application/vnd.openxmlformats-officedocument.drawing+xml"/>
  <Override PartName="/xl/drawings/drawing206.xml" ContentType="application/vnd.openxmlformats-officedocument.drawing+xml"/>
  <Override PartName="/xl/drawings/drawing207.xml" ContentType="application/vnd.openxmlformats-officedocument.drawing+xml"/>
  <Override PartName="/xl/drawings/drawing208.xml" ContentType="application/vnd.openxmlformats-officedocument.drawing+xml"/>
  <Override PartName="/xl/drawings/drawing209.xml" ContentType="application/vnd.openxmlformats-officedocument.drawing+xml"/>
  <Override PartName="/xl/drawings/drawing210.xml" ContentType="application/vnd.openxmlformats-officedocument.drawing+xml"/>
  <Override PartName="/xl/drawings/drawing211.xml" ContentType="application/vnd.openxmlformats-officedocument.drawing+xml"/>
  <Override PartName="/xl/drawings/drawing212.xml" ContentType="application/vnd.openxmlformats-officedocument.drawing+xml"/>
  <Override PartName="/xl/drawings/drawing213.xml" ContentType="application/vnd.openxmlformats-officedocument.drawing+xml"/>
  <Override PartName="/xl/drawings/drawing214.xml" ContentType="application/vnd.openxmlformats-officedocument.drawing+xml"/>
  <Override PartName="/xl/drawings/drawing215.xml" ContentType="application/vnd.openxmlformats-officedocument.drawing+xml"/>
  <Override PartName="/xl/drawings/drawing216.xml" ContentType="application/vnd.openxmlformats-officedocument.drawing+xml"/>
  <Override PartName="/xl/drawings/drawing217.xml" ContentType="application/vnd.openxmlformats-officedocument.drawing+xml"/>
  <Override PartName="/xl/drawings/drawing218.xml" ContentType="application/vnd.openxmlformats-officedocument.drawing+xml"/>
  <Override PartName="/xl/drawings/drawing219.xml" ContentType="application/vnd.openxmlformats-officedocument.drawing+xml"/>
  <Override PartName="/xl/drawings/drawing220.xml" ContentType="application/vnd.openxmlformats-officedocument.drawing+xml"/>
  <Override PartName="/xl/drawings/drawing221.xml" ContentType="application/vnd.openxmlformats-officedocument.drawing+xml"/>
  <Override PartName="/xl/drawings/drawing222.xml" ContentType="application/vnd.openxmlformats-officedocument.drawing+xml"/>
  <Override PartName="/xl/drawings/drawing223.xml" ContentType="application/vnd.openxmlformats-officedocument.drawing+xml"/>
  <Override PartName="/xl/drawings/drawing224.xml" ContentType="application/vnd.openxmlformats-officedocument.drawing+xml"/>
  <Override PartName="/xl/drawings/drawing225.xml" ContentType="application/vnd.openxmlformats-officedocument.drawing+xml"/>
  <Override PartName="/xl/drawings/drawing226.xml" ContentType="application/vnd.openxmlformats-officedocument.drawing+xml"/>
  <Override PartName="/xl/drawings/drawing227.xml" ContentType="application/vnd.openxmlformats-officedocument.drawing+xml"/>
  <Override PartName="/xl/drawings/drawing228.xml" ContentType="application/vnd.openxmlformats-officedocument.drawing+xml"/>
  <Override PartName="/xl/drawings/drawing229.xml" ContentType="application/vnd.openxmlformats-officedocument.drawing+xml"/>
  <Override PartName="/xl/drawings/drawing230.xml" ContentType="application/vnd.openxmlformats-officedocument.drawing+xml"/>
  <Override PartName="/xl/drawings/drawing231.xml" ContentType="application/vnd.openxmlformats-officedocument.drawing+xml"/>
  <Override PartName="/xl/drawings/drawing232.xml" ContentType="application/vnd.openxmlformats-officedocument.drawing+xml"/>
  <Override PartName="/xl/drawings/drawing233.xml" ContentType="application/vnd.openxmlformats-officedocument.drawing+xml"/>
  <Override PartName="/xl/drawings/drawing234.xml" ContentType="application/vnd.openxmlformats-officedocument.drawing+xml"/>
  <Override PartName="/xl/drawings/drawing235.xml" ContentType="application/vnd.openxmlformats-officedocument.drawing+xml"/>
  <Override PartName="/xl/drawings/drawing236.xml" ContentType="application/vnd.openxmlformats-officedocument.drawing+xml"/>
  <Override PartName="/xl/drawings/drawing237.xml" ContentType="application/vnd.openxmlformats-officedocument.drawing+xml"/>
  <Override PartName="/xl/drawings/drawing238.xml" ContentType="application/vnd.openxmlformats-officedocument.drawing+xml"/>
  <Override PartName="/xl/drawings/drawing239.xml" ContentType="application/vnd.openxmlformats-officedocument.drawing+xml"/>
  <Override PartName="/xl/drawings/drawing240.xml" ContentType="application/vnd.openxmlformats-officedocument.drawing+xml"/>
  <Override PartName="/xl/drawings/drawing241.xml" ContentType="application/vnd.openxmlformats-officedocument.drawing+xml"/>
  <Override PartName="/xl/drawings/drawing242.xml" ContentType="application/vnd.openxmlformats-officedocument.drawing+xml"/>
  <Override PartName="/xl/drawings/drawing243.xml" ContentType="application/vnd.openxmlformats-officedocument.drawing+xml"/>
  <Override PartName="/xl/drawings/drawing244.xml" ContentType="application/vnd.openxmlformats-officedocument.drawing+xml"/>
  <Override PartName="/xl/drawings/drawing245.xml" ContentType="application/vnd.openxmlformats-officedocument.drawing+xml"/>
  <Override PartName="/xl/drawings/drawing246.xml" ContentType="application/vnd.openxmlformats-officedocument.drawing+xml"/>
  <Override PartName="/xl/drawings/drawing247.xml" ContentType="application/vnd.openxmlformats-officedocument.drawing+xml"/>
  <Override PartName="/xl/drawings/drawing248.xml" ContentType="application/vnd.openxmlformats-officedocument.drawing+xml"/>
  <Override PartName="/xl/drawings/drawing249.xml" ContentType="application/vnd.openxmlformats-officedocument.drawing+xml"/>
  <Override PartName="/xl/drawings/drawing250.xml" ContentType="application/vnd.openxmlformats-officedocument.drawing+xml"/>
  <Override PartName="/xl/drawings/drawing251.xml" ContentType="application/vnd.openxmlformats-officedocument.drawing+xml"/>
  <Override PartName="/xl/drawings/drawing252.xml" ContentType="application/vnd.openxmlformats-officedocument.drawing+xml"/>
  <Override PartName="/xl/drawings/drawing253.xml" ContentType="application/vnd.openxmlformats-officedocument.drawing+xml"/>
  <Override PartName="/xl/drawings/drawing254.xml" ContentType="application/vnd.openxmlformats-officedocument.drawing+xml"/>
  <Override PartName="/xl/drawings/drawing255.xml" ContentType="application/vnd.openxmlformats-officedocument.drawing+xml"/>
  <Override PartName="/xl/drawings/drawing256.xml" ContentType="application/vnd.openxmlformats-officedocument.drawing+xml"/>
  <Override PartName="/xl/drawings/drawing257.xml" ContentType="application/vnd.openxmlformats-officedocument.drawing+xml"/>
  <Override PartName="/xl/drawings/drawing258.xml" ContentType="application/vnd.openxmlformats-officedocument.drawing+xml"/>
  <Override PartName="/xl/drawings/drawing259.xml" ContentType="application/vnd.openxmlformats-officedocument.drawing+xml"/>
  <Override PartName="/xl/drawings/drawing260.xml" ContentType="application/vnd.openxmlformats-officedocument.drawing+xml"/>
  <Override PartName="/xl/drawings/drawing261.xml" ContentType="application/vnd.openxmlformats-officedocument.drawing+xml"/>
  <Override PartName="/xl/drawings/drawing262.xml" ContentType="application/vnd.openxmlformats-officedocument.drawing+xml"/>
  <Override PartName="/xl/drawings/drawing263.xml" ContentType="application/vnd.openxmlformats-officedocument.drawing+xml"/>
  <Override PartName="/xl/drawings/drawing264.xml" ContentType="application/vnd.openxmlformats-officedocument.drawing+xml"/>
  <Override PartName="/xl/drawings/drawing265.xml" ContentType="application/vnd.openxmlformats-officedocument.drawing+xml"/>
  <Override PartName="/xl/drawings/drawing266.xml" ContentType="application/vnd.openxmlformats-officedocument.drawing+xml"/>
  <Override PartName="/xl/drawings/drawing267.xml" ContentType="application/vnd.openxmlformats-officedocument.drawing+xml"/>
  <Override PartName="/xl/drawings/drawing268.xml" ContentType="application/vnd.openxmlformats-officedocument.drawing+xml"/>
  <Override PartName="/xl/drawings/drawing269.xml" ContentType="application/vnd.openxmlformats-officedocument.drawing+xml"/>
  <Override PartName="/xl/drawings/drawing270.xml" ContentType="application/vnd.openxmlformats-officedocument.drawing+xml"/>
  <Override PartName="/xl/drawings/drawing271.xml" ContentType="application/vnd.openxmlformats-officedocument.drawing+xml"/>
  <Override PartName="/xl/drawings/drawing272.xml" ContentType="application/vnd.openxmlformats-officedocument.drawing+xml"/>
  <Override PartName="/xl/drawings/drawing273.xml" ContentType="application/vnd.openxmlformats-officedocument.drawing+xml"/>
  <Override PartName="/xl/drawings/drawing274.xml" ContentType="application/vnd.openxmlformats-officedocument.drawing+xml"/>
  <Override PartName="/xl/drawings/drawing275.xml" ContentType="application/vnd.openxmlformats-officedocument.drawing+xml"/>
  <Override PartName="/xl/drawings/drawing276.xml" ContentType="application/vnd.openxmlformats-officedocument.drawing+xml"/>
  <Override PartName="/xl/drawings/drawing277.xml" ContentType="application/vnd.openxmlformats-officedocument.drawing+xml"/>
  <Override PartName="/xl/drawings/drawing278.xml" ContentType="application/vnd.openxmlformats-officedocument.drawing+xml"/>
  <Override PartName="/xl/drawings/drawing279.xml" ContentType="application/vnd.openxmlformats-officedocument.drawing+xml"/>
  <Override PartName="/xl/drawings/drawing280.xml" ContentType="application/vnd.openxmlformats-officedocument.drawing+xml"/>
  <Override PartName="/xl/drawings/drawing281.xml" ContentType="application/vnd.openxmlformats-officedocument.drawing+xml"/>
  <Override PartName="/xl/drawings/drawing282.xml" ContentType="application/vnd.openxmlformats-officedocument.drawing+xml"/>
  <Override PartName="/xl/drawings/drawing283.xml" ContentType="application/vnd.openxmlformats-officedocument.drawing+xml"/>
  <Override PartName="/xl/drawings/drawing284.xml" ContentType="application/vnd.openxmlformats-officedocument.drawing+xml"/>
  <Override PartName="/xl/drawings/drawing285.xml" ContentType="application/vnd.openxmlformats-officedocument.drawing+xml"/>
  <Override PartName="/xl/drawings/drawing286.xml" ContentType="application/vnd.openxmlformats-officedocument.drawing+xml"/>
  <Override PartName="/xl/drawings/drawing28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555" windowWidth="11475" windowHeight="4515" activeTab="1"/>
  </bookViews>
  <sheets>
    <sheet name="PO 2013 - 1 (LOG)" sheetId="7" r:id="rId1"/>
    <sheet name="PO 2013 - 2 (ACCTG)" sheetId="4" r:id="rId2"/>
    <sheet name="PO 2013 - 3 (MIS)" sheetId="1" r:id="rId3"/>
    <sheet name="PO 2013 - 4 (LOG)" sheetId="5" r:id="rId4"/>
    <sheet name="PO 2013 - 5 (HRD)" sheetId="6" r:id="rId5"/>
    <sheet name="PO 2013 - 6 (HRD)" sheetId="8" r:id="rId6"/>
    <sheet name="PO 2013 - 7 (MIS)" sheetId="9" r:id="rId7"/>
    <sheet name="PO 2013 - 8 (MIS)" sheetId="11" r:id="rId8"/>
    <sheet name="PO 2013 - 9 (LOG)" sheetId="12" r:id="rId9"/>
    <sheet name="PO 2013 - 10 (ACCTG)" sheetId="14" r:id="rId10"/>
    <sheet name="PO 2013 - 11 (ACCTG.)" sheetId="15" r:id="rId11"/>
    <sheet name="PO 2013 - 12 (HRD)" sheetId="16" r:id="rId12"/>
    <sheet name="PO 2013 - 13 (HRD)" sheetId="17" r:id="rId13"/>
    <sheet name="PO 2013 - 14 (LOG)" sheetId="19" r:id="rId14"/>
    <sheet name="PO 2013 - 15 (HRD)" sheetId="20" r:id="rId15"/>
    <sheet name="PO 2013 - 16 (HRD) " sheetId="21" r:id="rId16"/>
    <sheet name="PO 2013 - 17 (LOG)" sheetId="22" r:id="rId17"/>
    <sheet name="PO 2013 - 18 (HRD) " sheetId="23" r:id="rId18"/>
    <sheet name="PO 2013 - 19 (ACCTG)" sheetId="24" r:id="rId19"/>
    <sheet name="PO 2013 - 20 (LOG)" sheetId="25" r:id="rId20"/>
    <sheet name="PO 2013 - 21 (LOG)" sheetId="27" r:id="rId21"/>
    <sheet name="PO 2013 - 22 (ACCTG) " sheetId="28" r:id="rId22"/>
    <sheet name="PO 2013 - 23 (LOG)" sheetId="29" r:id="rId23"/>
    <sheet name="PO 2013 - 24(SALES)" sheetId="30" r:id="rId24"/>
    <sheet name="PO 2013 - 25(SALES)" sheetId="31" r:id="rId25"/>
    <sheet name="PO 2013 - 26(MIS)" sheetId="32" r:id="rId26"/>
    <sheet name="PO 2013 - 27(SALES)" sheetId="33" r:id="rId27"/>
    <sheet name="PO 2013 - 28 (HRD)" sheetId="34" r:id="rId28"/>
    <sheet name="PO 2013 - 29 (AUDIT)" sheetId="35" r:id="rId29"/>
    <sheet name="PO 2013 - 30 (AUDIT)" sheetId="36" r:id="rId30"/>
    <sheet name="PO 2013 - 31 (ACCTG)" sheetId="39" r:id="rId31"/>
    <sheet name="HOLD" sheetId="38" r:id="rId32"/>
    <sheet name="PO 2013 - 32 (SALES )" sheetId="41" r:id="rId33"/>
    <sheet name="PO 2013 - 33 (SALES)" sheetId="42" r:id="rId34"/>
    <sheet name="PO 2013 - 34 (SALES)" sheetId="43" r:id="rId35"/>
    <sheet name="PO 2013 - 35 (ACCTG)" sheetId="44" r:id="rId36"/>
    <sheet name="PO 2013 - 36 (MIS)" sheetId="45" r:id="rId37"/>
    <sheet name="PO 2013 - 37 (HRD)" sheetId="46" r:id="rId38"/>
    <sheet name="PO 2013 - 38(HRD)" sheetId="47" r:id="rId39"/>
    <sheet name="PO 2013 - 39 (HRD) " sheetId="49" r:id="rId40"/>
    <sheet name="PO 2013 - 40 (SALES)" sheetId="50" r:id="rId41"/>
    <sheet name="PO 2013 - 41 (ACCTG)" sheetId="51" r:id="rId42"/>
    <sheet name="PO 2013 - 42 (ACCTG) " sheetId="52" r:id="rId43"/>
    <sheet name="PO 2013 - 43 (MIS) " sheetId="53" r:id="rId44"/>
    <sheet name="PO 2013 - 44(MIS)" sheetId="54" r:id="rId45"/>
    <sheet name="PO 2013 - 45(MIS)" sheetId="55" r:id="rId46"/>
    <sheet name="PO 2013 - 46(EXEC)" sheetId="56" r:id="rId47"/>
    <sheet name="PO 2013 - 47(Treasury)" sheetId="57" r:id="rId48"/>
    <sheet name="PO 2013 - 48(LOG)" sheetId="58" r:id="rId49"/>
    <sheet name="PO 2013 - 49(ACCTG)" sheetId="59" r:id="rId50"/>
    <sheet name="PO 2013 - 50(SALES) " sheetId="60" r:id="rId51"/>
    <sheet name="PO 2013 - 51 (SALES)" sheetId="61" r:id="rId52"/>
    <sheet name="PO 2013 - 52 (MIS)" sheetId="62" r:id="rId53"/>
    <sheet name="PO 2013 - 53 (MIS)" sheetId="63" r:id="rId54"/>
    <sheet name="PO 2013 - 54 (HRD)" sheetId="64" r:id="rId55"/>
    <sheet name="PO 2013 - 55(LOG)" sheetId="65" r:id="rId56"/>
    <sheet name="PO 2013 - 56 (LOG) " sheetId="67" r:id="rId57"/>
    <sheet name="PO 2013 - 57 (LOG)" sheetId="68" r:id="rId58"/>
    <sheet name="PO 2013 - 58 (EXEC)" sheetId="69" r:id="rId59"/>
    <sheet name="PO 2013 - 59 (EXEC)" sheetId="70" r:id="rId60"/>
    <sheet name="PO 2013 - 60 (HRD)" sheetId="71" r:id="rId61"/>
    <sheet name="PO 2013 - 61 (HRD)" sheetId="72" r:id="rId62"/>
    <sheet name="PO 2013 - 62 (MIS)" sheetId="73" r:id="rId63"/>
    <sheet name="PO 2013 - 63 (HRD)" sheetId="74" r:id="rId64"/>
    <sheet name="PO 2013 - 64 (AUDIT)" sheetId="75" r:id="rId65"/>
    <sheet name="PO 2013 - 65(ACCTG)" sheetId="76" r:id="rId66"/>
    <sheet name="PO 2013 - 66(EXEC)" sheetId="77" r:id="rId67"/>
    <sheet name="PO 2013 - 67(LOG) " sheetId="78" r:id="rId68"/>
    <sheet name="PO 2013 - 68 (INV)" sheetId="79" r:id="rId69"/>
    <sheet name="PO 2013 - 69 (INV) " sheetId="80" r:id="rId70"/>
    <sheet name="PO 2013 - 70 (INV) " sheetId="81" r:id="rId71"/>
    <sheet name="PO 2013 - 71 (INV)" sheetId="84" r:id="rId72"/>
    <sheet name="PO 2013 - 72 (INV) " sheetId="85" r:id="rId73"/>
    <sheet name="PO 2013 - 73(MIS)" sheetId="86" r:id="rId74"/>
    <sheet name="PO 2013 - 74 (MIS)" sheetId="87" r:id="rId75"/>
    <sheet name="PO 2013 - 75 (MIS)" sheetId="88" r:id="rId76"/>
    <sheet name="PO 2013 - 76 (SALES)" sheetId="89" r:id="rId77"/>
    <sheet name="PO 2013 - 77 (LOG)" sheetId="90" r:id="rId78"/>
    <sheet name="PO 2013 - 78 (LOG)" sheetId="91" r:id="rId79"/>
    <sheet name="PO 2013 - 79 (SALES)" sheetId="92" r:id="rId80"/>
    <sheet name="PO 2013 - 80 (SALES)" sheetId="93" r:id="rId81"/>
    <sheet name="PO 2013 - 81 (SALES)" sheetId="94" r:id="rId82"/>
    <sheet name="PO 2013 - 82 (SALES)" sheetId="95" r:id="rId83"/>
    <sheet name="PO 2013 - 83 (ACCTG)" sheetId="96" r:id="rId84"/>
    <sheet name="PO 2013 - 84 (CEBU)" sheetId="97" r:id="rId85"/>
    <sheet name="PO 2013 - 85 (HRD)" sheetId="98" r:id="rId86"/>
    <sheet name="PO 2013 - 86 (HRD)" sheetId="99" r:id="rId87"/>
    <sheet name="PO 2013 - 87 (HRD)" sheetId="100" r:id="rId88"/>
    <sheet name="PO 2013 - 88 (ACCT)" sheetId="101" r:id="rId89"/>
    <sheet name="PO 2013 - 89 (ACCTG)" sheetId="102" r:id="rId90"/>
    <sheet name="PO 2013 - 90 (CEBU)" sheetId="103" r:id="rId91"/>
    <sheet name="PO 2013 - 91 (LOG)" sheetId="104" r:id="rId92"/>
    <sheet name="PO 2013 - 92 (CEBU)" sheetId="105" r:id="rId93"/>
    <sheet name="PO 2013 - 93 (ACCTG)" sheetId="106" r:id="rId94"/>
    <sheet name="PO 2013 - 94 (HRD)" sheetId="107" r:id="rId95"/>
    <sheet name="PO 2013 - 95 (HRD)" sheetId="108" r:id="rId96"/>
    <sheet name="PO 2013 - 96 (HRD)" sheetId="109" r:id="rId97"/>
    <sheet name="PO 2013 - 97 (HRD)" sheetId="110" r:id="rId98"/>
    <sheet name="PO 2013 - 98 (HRD)" sheetId="112" r:id="rId99"/>
    <sheet name="PO 2013 - 99 (LOG)" sheetId="113" r:id="rId100"/>
    <sheet name="PO 2013 - 100(SALES)" sheetId="114" r:id="rId101"/>
    <sheet name="PO 2013 - 101 (SALES)" sheetId="115" r:id="rId102"/>
    <sheet name="PO 2013 -  102 (SALES)" sheetId="116" r:id="rId103"/>
    <sheet name="PO 2013 - 103 (SALES)" sheetId="117" r:id="rId104"/>
    <sheet name="PO 2013 - 104 (LOG) " sheetId="118" r:id="rId105"/>
    <sheet name="PO 2013 - 105 (SALES)" sheetId="119" r:id="rId106"/>
    <sheet name="PO 2013 - 106 (SALES)" sheetId="120" r:id="rId107"/>
    <sheet name="PO 2013 - 107 (LOG)" sheetId="158" r:id="rId108"/>
    <sheet name="PO 2013 - 108 Disapproved " sheetId="122" r:id="rId109"/>
    <sheet name="PO 2013 - 109 (LOG)" sheetId="123" r:id="rId110"/>
    <sheet name="PO 2013 - 110 (SALES) Cancelled" sheetId="124" r:id="rId111"/>
    <sheet name="PO 2013 -  111(HRD)" sheetId="125" r:id="rId112"/>
    <sheet name="PO 2013 - 112 (CEBU)" sheetId="126" r:id="rId113"/>
    <sheet name="PO 2013 - 113 (MIS)" sheetId="127" r:id="rId114"/>
    <sheet name="PO 2013 - 114 (LOG)" sheetId="128" r:id="rId115"/>
    <sheet name="PO 2013 - 115 (MIS)" sheetId="129" r:id="rId116"/>
    <sheet name="PO 2013 - 116 (MIS)" sheetId="130" r:id="rId117"/>
    <sheet name="PO 2013 - 117 (LOG)" sheetId="131" r:id="rId118"/>
    <sheet name="PO 2013 - 118 (MIS)" sheetId="139" r:id="rId119"/>
    <sheet name="PO 2013 - 119 (HRD)" sheetId="133" r:id="rId120"/>
    <sheet name="PO 2013 - 120 (HRD)" sheetId="134" r:id="rId121"/>
    <sheet name="PO 2013 - 121(HRD)" sheetId="135" r:id="rId122"/>
    <sheet name="PO 2013 - 122 (HRD)" sheetId="136" r:id="rId123"/>
    <sheet name="PO 2013 - 123 (HRD)" sheetId="137" r:id="rId124"/>
    <sheet name="PO 2013 - 124  (ACCTG)" sheetId="138" r:id="rId125"/>
    <sheet name="PO 2013 - 125 (SALES)" sheetId="140" r:id="rId126"/>
    <sheet name="PO 2013 - 126 (LOG)" sheetId="141" r:id="rId127"/>
    <sheet name="PO 2013 - 127 (SALES)" sheetId="142" r:id="rId128"/>
    <sheet name="PO 2013 - 128 (MIS) Cancelled" sheetId="144" r:id="rId129"/>
    <sheet name="PO 2013 - 129 (LOG)" sheetId="145" r:id="rId130"/>
    <sheet name="PO 2013 - 130 (EXEC)" sheetId="146" r:id="rId131"/>
    <sheet name="PO 2013 - 131 (MIS)" sheetId="147" r:id="rId132"/>
    <sheet name="PO 2013 - 132 (LOG)" sheetId="149" r:id="rId133"/>
    <sheet name="PO 2013 - 133 (SALES)" sheetId="150" r:id="rId134"/>
    <sheet name="PO 2013 - 134 (LOG)" sheetId="151" r:id="rId135"/>
    <sheet name="PO 2013 - 135 (LOG)" sheetId="152" r:id="rId136"/>
    <sheet name="PO 2013 - 136 (MIS) " sheetId="154" r:id="rId137"/>
    <sheet name="PO 2013 - 137(MIS) " sheetId="155" r:id="rId138"/>
    <sheet name="PO 2013 - 138 (SALES) " sheetId="157" r:id="rId139"/>
    <sheet name="PO 2013 - 139 SALES)" sheetId="159" r:id="rId140"/>
    <sheet name="PO 2013 - 140 (LOG)" sheetId="161" r:id="rId141"/>
    <sheet name="PO 2013 - 141 (MIS)" sheetId="162" r:id="rId142"/>
    <sheet name="PO 2013 - 142 (ACCTG)" sheetId="163" r:id="rId143"/>
    <sheet name="PO 2013 - 143 (ACCTG)" sheetId="164" r:id="rId144"/>
    <sheet name="PO 2013 - 144 (ACCTG)" sheetId="165" r:id="rId145"/>
    <sheet name="PO 2013 - 145 (ACCTG)" sheetId="166" r:id="rId146"/>
    <sheet name="PO 2013 - 146 (ACCTG)" sheetId="167" r:id="rId147"/>
    <sheet name="PO 2013 - 147 (ACCTG)" sheetId="168" r:id="rId148"/>
    <sheet name="PO 2013 - 148(EXEC)" sheetId="169" r:id="rId149"/>
    <sheet name="PO 2013 - 149 (SALES)" sheetId="173" r:id="rId150"/>
    <sheet name="PO 2013 - 150 (SALES)" sheetId="172" r:id="rId151"/>
    <sheet name="PO 2013 - 151 (MIS)" sheetId="174" r:id="rId152"/>
    <sheet name="PO 2013 - 152 (MIS)" sheetId="175" r:id="rId153"/>
    <sheet name="PO 2013 - 153 (LOG)" sheetId="176" r:id="rId154"/>
    <sheet name="PO 2013 - 154 (LOG)" sheetId="177" r:id="rId155"/>
    <sheet name="PO 2013 - 155(LOG)" sheetId="179" r:id="rId156"/>
    <sheet name="PO 2013 - 156 (LOG)" sheetId="180" r:id="rId157"/>
    <sheet name="PO 2013 - 157 (HRD) " sheetId="181" r:id="rId158"/>
    <sheet name="PO 2013 - 158 (LOG)" sheetId="182" r:id="rId159"/>
    <sheet name="PO 2013 - 159 (HRD)" sheetId="183" r:id="rId160"/>
    <sheet name="PO 2013 - 160 (HRD)" sheetId="184" r:id="rId161"/>
    <sheet name="PO 2013 - 161 (HRD)" sheetId="185" r:id="rId162"/>
    <sheet name="PO 2013 - 162 (LOG)" sheetId="186" r:id="rId163"/>
    <sheet name="PO 2013 -  163 (HRD)" sheetId="187" r:id="rId164"/>
    <sheet name="PO 2013 -  164 (HRD)" sheetId="188" r:id="rId165"/>
    <sheet name="PO 2013 -  165 (EXEC)" sheetId="189" r:id="rId166"/>
    <sheet name="PO 2013 -  166 (EXEC) Cancelled" sheetId="190" r:id="rId167"/>
    <sheet name="PO 2013 - 167 (HRD)" sheetId="191" r:id="rId168"/>
    <sheet name="PO 2013 - 168 (HRD)" sheetId="192" r:id="rId169"/>
    <sheet name="PO 2013 - 169 (HRD) " sheetId="194" r:id="rId170"/>
    <sheet name="PO 2013 - 170 (HRD)" sheetId="198" r:id="rId171"/>
    <sheet name="PO 2013 - 171 (MIS)" sheetId="199" r:id="rId172"/>
    <sheet name="PO 2013 - 172 (MIS)" sheetId="200" r:id="rId173"/>
    <sheet name="PO 2013 - 173 (HRD)" sheetId="201" r:id="rId174"/>
    <sheet name="PO 2013 - 174(LOG)" sheetId="202" r:id="rId175"/>
    <sheet name="PO 2013 - 175(LOG)" sheetId="204" r:id="rId176"/>
    <sheet name="PO 2013 - 176(LOG)" sheetId="203" r:id="rId177"/>
    <sheet name="PO 2013 - 177 (LOG)" sheetId="205" r:id="rId178"/>
    <sheet name="PO 2013 - 178 (HRD)" sheetId="206" r:id="rId179"/>
    <sheet name="PO 2013 - 179 (MIS) " sheetId="207" r:id="rId180"/>
    <sheet name="PO 2013 - 180 (EXEC)" sheetId="209" r:id="rId181"/>
    <sheet name="PO 2013 - 181 (MIS)" sheetId="210" r:id="rId182"/>
    <sheet name="PO 2013 - 182 (LOG)" sheetId="212" r:id="rId183"/>
    <sheet name="PO 2013 - 183 (SALES)" sheetId="213" r:id="rId184"/>
    <sheet name="PO 2013 - 184 (MIS)" sheetId="214" r:id="rId185"/>
    <sheet name="PO 2013 - 185 (MIS)" sheetId="215" r:id="rId186"/>
    <sheet name="PO 2013 - 186 (LOG)" sheetId="216" r:id="rId187"/>
    <sheet name="PO 2013 - 187 (LOG)" sheetId="217" r:id="rId188"/>
    <sheet name="PO 2013 - 188 (SALES) " sheetId="218" r:id="rId189"/>
    <sheet name="PO 2013 -189 (SALES)" sheetId="220" r:id="rId190"/>
    <sheet name="PO 2013 - 190 (LOG)" sheetId="221" r:id="rId191"/>
    <sheet name="PO 2013 -  191 (HRD)" sheetId="222" r:id="rId192"/>
    <sheet name="PO 2013 - 192 (HRD)" sheetId="223" r:id="rId193"/>
    <sheet name="PO 2013 - 193 (LOG)" sheetId="224" r:id="rId194"/>
    <sheet name="PO 2013 - 194 (SALES)" sheetId="226" r:id="rId195"/>
    <sheet name="PO 2013 - 195 (ACCTG)" sheetId="227" r:id="rId196"/>
    <sheet name="PO 2013 - 196 (HRD)" sheetId="228" r:id="rId197"/>
    <sheet name="PO 2013 - 197 (ACCTG)" sheetId="229" r:id="rId198"/>
    <sheet name="PO 2013 - 198 (LOG) " sheetId="230" r:id="rId199"/>
    <sheet name="PO 2013 - 199 (LOG) " sheetId="231" r:id="rId200"/>
    <sheet name="PO 2013 - 200 (MIS) " sheetId="232" r:id="rId201"/>
    <sheet name="PO 2013 - 201 (MIS)" sheetId="233" r:id="rId202"/>
    <sheet name="PO 2013 - 202  (LOG)" sheetId="239" r:id="rId203"/>
    <sheet name="PO 2013 - 203 (SALES)" sheetId="237" r:id="rId204"/>
    <sheet name="PO 2013 - 204 (HRD)" sheetId="240" r:id="rId205"/>
    <sheet name="PO 2013 - 205 (SALES) " sheetId="241" r:id="rId206"/>
    <sheet name="PO 2013 - 206 (SALES)" sheetId="242" r:id="rId207"/>
    <sheet name="PO 2013 -  207 (HRD)" sheetId="243" r:id="rId208"/>
    <sheet name="PO 2013 - 208 (MIS)" sheetId="244" r:id="rId209"/>
    <sheet name="PO 2013 - 209 (LOG) " sheetId="245" r:id="rId210"/>
    <sheet name="PO 2013 - 210 (ACCTG)" sheetId="246" r:id="rId211"/>
    <sheet name="PO 2013 - 211 (LOG)" sheetId="248" r:id="rId212"/>
    <sheet name="PO 2013 - 212 (HRD)_" sheetId="249" r:id="rId213"/>
    <sheet name="PO 2013 -  213  (HRD)" sheetId="250" r:id="rId214"/>
    <sheet name="PO 2013 - 214 (HRD)" sheetId="251" r:id="rId215"/>
    <sheet name="PO 2013 - 215 (HRD) " sheetId="252" r:id="rId216"/>
    <sheet name="PO 2013 - 216 (LOG)" sheetId="253" r:id="rId217"/>
    <sheet name="PO 2013 - 217 (HRD)" sheetId="254" r:id="rId218"/>
    <sheet name="PO 2013 - 218 (HRD)" sheetId="255" r:id="rId219"/>
    <sheet name="PO 2013 - 219 (SALES)" sheetId="256" r:id="rId220"/>
    <sheet name="PO 2013 - 220 (MIS)" sheetId="257" r:id="rId221"/>
    <sheet name="PO 2013 - 221 (MIS)" sheetId="258" r:id="rId222"/>
    <sheet name="PO 2013 - 222 (LOG)" sheetId="259" r:id="rId223"/>
    <sheet name="PO 2013 - 223 (LOG)" sheetId="260" r:id="rId224"/>
    <sheet name="PO 2013 - 225 (MIS)" sheetId="262" r:id="rId225"/>
    <sheet name="PO 2013 - 224 (LOG)" sheetId="261" r:id="rId226"/>
    <sheet name="PO 2013 - 226 (MIS)" sheetId="263" r:id="rId227"/>
    <sheet name="PO 2013 - 227 (HRD)" sheetId="264" r:id="rId228"/>
    <sheet name="PO 2013 - 228 (MIS)" sheetId="265" r:id="rId229"/>
    <sheet name="PO 2013 - 229 (ACCTG.)" sheetId="266" r:id="rId230"/>
    <sheet name="PO 2013 - 230 (MIS)" sheetId="267" r:id="rId231"/>
    <sheet name="PO 2013 - 231 (MIS)" sheetId="268" r:id="rId232"/>
    <sheet name="PO 2013 - 232 (LOG)" sheetId="269" r:id="rId233"/>
    <sheet name="PO 2013 - 233 (MIS)" sheetId="270" r:id="rId234"/>
    <sheet name="PO 2013 - 234 (SALES)" sheetId="271" r:id="rId235"/>
    <sheet name="PO 2013 - 235(HRD)" sheetId="273" r:id="rId236"/>
    <sheet name="PO 2013 - 236 (SALES)" sheetId="274" r:id="rId237"/>
    <sheet name="PO 2013 - 237(LOG)" sheetId="275" r:id="rId238"/>
    <sheet name="PO 2013 - 238 (LOG)" sheetId="276" r:id="rId239"/>
    <sheet name="PO 2013 - 239 (MIS)" sheetId="277" r:id="rId240"/>
    <sheet name="PO 2013 - 240 (MIS)" sheetId="278" r:id="rId241"/>
    <sheet name="PO 2013 - 241 (MIS)" sheetId="279" r:id="rId242"/>
    <sheet name="PO 2013 - 242 (SALES)" sheetId="280" r:id="rId243"/>
    <sheet name="PO 2013 - 243 (LOG)" sheetId="281" r:id="rId244"/>
    <sheet name="PO 2013 - 244 (MIS)" sheetId="282" r:id="rId245"/>
    <sheet name="PO 2013 - 245 (MIS)" sheetId="283" r:id="rId246"/>
    <sheet name="PO 2013 - 246 (TREASURY)" sheetId="284" r:id="rId247"/>
    <sheet name="PO 2013 - 247 (HRD)" sheetId="285" r:id="rId248"/>
    <sheet name="PO 2013 -  248 (HRD)" sheetId="286" r:id="rId249"/>
    <sheet name="PO 2013 - 249 (HRD)" sheetId="287" r:id="rId250"/>
    <sheet name="PO 2013 - 250 (MIS)" sheetId="288" r:id="rId251"/>
    <sheet name="PO 2013 - 251 (MIS)" sheetId="289" r:id="rId252"/>
    <sheet name="PO 2013 - 252 (HRD)" sheetId="290" r:id="rId253"/>
    <sheet name="PO 2013 - 253 (HRD)" sheetId="291" r:id="rId254"/>
    <sheet name="PO 2013 -  254  (HRD) " sheetId="292" r:id="rId255"/>
    <sheet name="PO 2013 - 255 (HRD)" sheetId="293" r:id="rId256"/>
    <sheet name="PO 2013 - 256(LOG) " sheetId="294" r:id="rId257"/>
    <sheet name="PO 2013 - 257(HRD) " sheetId="295" r:id="rId258"/>
    <sheet name="PO 2013 - 258(HRD) " sheetId="296" r:id="rId259"/>
    <sheet name="PO 2013 - 259 (HRD)" sheetId="297" r:id="rId260"/>
    <sheet name="PO 2013 - 260 (MIS)" sheetId="298" r:id="rId261"/>
    <sheet name="PO 2013 - 261 (MIS)" sheetId="299" r:id="rId262"/>
    <sheet name="PO 2013 - 262 (LOG)" sheetId="300" r:id="rId263"/>
    <sheet name="PO 2013 - 263 (LOG)" sheetId="301" r:id="rId264"/>
    <sheet name="PO 2013 - 264 (CEBU)" sheetId="302" r:id="rId265"/>
    <sheet name="PO 2013 - 265 (SALES)" sheetId="303" r:id="rId266"/>
    <sheet name="PO 2013 - 266 (LOG)" sheetId="304" r:id="rId267"/>
    <sheet name="PO 2013 - 267 (LOG) " sheetId="305" r:id="rId268"/>
    <sheet name="PO 2013 - 268 (LOG)" sheetId="306" r:id="rId269"/>
    <sheet name="PO 2013 - 269  (SALES) " sheetId="307" r:id="rId270"/>
    <sheet name="PO 2013 - 270  (LOG)" sheetId="308" r:id="rId271"/>
    <sheet name="PO 2013 - 271 (HRD)" sheetId="309" r:id="rId272"/>
    <sheet name="PO 2013 - 272(LOG)" sheetId="310" r:id="rId273"/>
    <sheet name="PO 2013 - 273 (LOG)" sheetId="311" r:id="rId274"/>
    <sheet name="PO 2013 - 274 (SALES)" sheetId="312" r:id="rId275"/>
    <sheet name="PO 2013 - 275 (SALES)" sheetId="313" r:id="rId276"/>
    <sheet name="PO 2013 - 276 (SALES)" sheetId="314" r:id="rId277"/>
    <sheet name="PO 2013 - 277 (HRD) " sheetId="315" r:id="rId278"/>
    <sheet name="PO 2013 - 278 (LOG)" sheetId="316" r:id="rId279"/>
    <sheet name="PO 2013 - 279 (EXEC)" sheetId="317" r:id="rId280"/>
    <sheet name="PO 2013 - 280 (HRD)" sheetId="318" r:id="rId281"/>
    <sheet name="PO 2013 - 281 (HRD)" sheetId="319" r:id="rId282"/>
    <sheet name="PO 2013 - 282 (SALES)" sheetId="320" r:id="rId283"/>
    <sheet name="PO 2013 - 283 (HRD)" sheetId="321" r:id="rId284"/>
    <sheet name="PO 2013 - 284 (SALES) " sheetId="322" r:id="rId285"/>
    <sheet name="PO 2013 - 285 (SALES)" sheetId="323" r:id="rId286"/>
    <sheet name="PO 2013 - 286 (HRD)" sheetId="324" r:id="rId287"/>
    <sheet name="PO COntrol " sheetId="10" r:id="rId288"/>
    <sheet name="Sheet2" sheetId="26" r:id="rId289"/>
  </sheets>
  <definedNames>
    <definedName name="_xlnm.Print_Area" localSheetId="200">'PO 2013 - 200 (MIS) '!$A$1:$E$42</definedName>
    <definedName name="_xlnm.Print_Area" localSheetId="226">'PO 2013 - 226 (MIS)'!$A$1:$E$26</definedName>
    <definedName name="_xlnm.Print_Area" localSheetId="227">'PO 2013 - 227 (HRD)'!$A$1:$E$26</definedName>
    <definedName name="_xlnm.Print_Area" localSheetId="228">'PO 2013 - 228 (MIS)'!$A$1:$E$26</definedName>
  </definedNames>
  <calcPr calcId="145621"/>
</workbook>
</file>

<file path=xl/calcChain.xml><?xml version="1.0" encoding="utf-8"?>
<calcChain xmlns="http://schemas.openxmlformats.org/spreadsheetml/2006/main">
  <c r="E20" i="324" l="1"/>
  <c r="E18" i="324"/>
  <c r="E18" i="323"/>
  <c r="E19" i="322"/>
  <c r="E18" i="322"/>
  <c r="E20" i="323" l="1"/>
  <c r="E20" i="322"/>
  <c r="E18" i="321"/>
  <c r="E20" i="321" s="1"/>
  <c r="E18" i="320" l="1"/>
  <c r="E20" i="320" s="1"/>
  <c r="G23" i="319" l="1"/>
  <c r="G22" i="319"/>
  <c r="G21" i="319"/>
  <c r="G20" i="319"/>
  <c r="G19" i="319"/>
  <c r="G18" i="319"/>
  <c r="G24" i="319" l="1"/>
  <c r="G28" i="318"/>
  <c r="G19" i="318"/>
  <c r="G20" i="318"/>
  <c r="G21" i="318"/>
  <c r="G22" i="318"/>
  <c r="G23" i="318"/>
  <c r="G24" i="318"/>
  <c r="G25" i="318"/>
  <c r="G26" i="318"/>
  <c r="G27" i="318"/>
  <c r="G18" i="318"/>
  <c r="G22" i="316" l="1"/>
  <c r="G21" i="316"/>
  <c r="G20" i="316"/>
  <c r="G19" i="316"/>
  <c r="G18" i="316"/>
  <c r="G23" i="316" l="1"/>
  <c r="E19" i="315"/>
  <c r="E18" i="315"/>
  <c r="E20" i="315" s="1"/>
  <c r="E18" i="314"/>
  <c r="E20" i="314" s="1"/>
  <c r="E18" i="313" l="1"/>
  <c r="E20" i="313" s="1"/>
  <c r="E18" i="312" l="1"/>
  <c r="E20" i="312" s="1"/>
  <c r="E19" i="310" l="1"/>
  <c r="E18" i="311"/>
  <c r="E20" i="311" s="1"/>
  <c r="E20" i="310" l="1"/>
  <c r="E18" i="310"/>
  <c r="E21" i="310" l="1"/>
  <c r="E19" i="309"/>
  <c r="E18" i="309"/>
  <c r="E20" i="309" s="1"/>
  <c r="E20" i="308" l="1"/>
  <c r="E18" i="308"/>
  <c r="E19" i="308"/>
  <c r="E18" i="307" l="1"/>
  <c r="E19" i="307" s="1"/>
  <c r="G22" i="306"/>
  <c r="G23" i="306"/>
  <c r="G21" i="306"/>
  <c r="G20" i="306"/>
  <c r="G19" i="306"/>
  <c r="G18" i="306"/>
  <c r="E20" i="305"/>
  <c r="E19" i="305"/>
  <c r="E18" i="305"/>
  <c r="G24" i="306" l="1"/>
  <c r="E21" i="305"/>
  <c r="E18" i="304"/>
  <c r="E17" i="304"/>
  <c r="E19" i="304" l="1"/>
  <c r="E18" i="303"/>
  <c r="E20" i="303" s="1"/>
  <c r="E18" i="302" l="1"/>
  <c r="E21" i="302" s="1"/>
  <c r="E18" i="301"/>
  <c r="E22" i="301" s="1"/>
  <c r="E18" i="300"/>
  <c r="E20" i="300" s="1"/>
  <c r="E23" i="299" l="1"/>
  <c r="E19" i="299"/>
  <c r="E20" i="299"/>
  <c r="E21" i="299"/>
  <c r="E18" i="299"/>
  <c r="E18" i="298" l="1"/>
  <c r="E20" i="298" s="1"/>
  <c r="E18" i="297" l="1"/>
  <c r="E21" i="297" s="1"/>
  <c r="E19" i="296" l="1"/>
  <c r="E18" i="296"/>
  <c r="E25" i="295"/>
  <c r="E24" i="295"/>
  <c r="E23" i="295"/>
  <c r="E22" i="295"/>
  <c r="E21" i="295"/>
  <c r="E20" i="295"/>
  <c r="E19" i="295"/>
  <c r="E18" i="295"/>
  <c r="E20" i="296" l="1"/>
  <c r="E26" i="295"/>
  <c r="E26" i="294"/>
  <c r="E24" i="294"/>
  <c r="E19" i="294"/>
  <c r="E20" i="294"/>
  <c r="E21" i="294"/>
  <c r="E22" i="294"/>
  <c r="E23" i="294"/>
  <c r="E18" i="294"/>
  <c r="E23" i="293" l="1"/>
  <c r="E24" i="293"/>
  <c r="E22" i="293"/>
  <c r="E21" i="293"/>
  <c r="E20" i="293"/>
  <c r="E19" i="293"/>
  <c r="E18" i="293"/>
  <c r="E19" i="292"/>
  <c r="E18" i="292"/>
  <c r="E20" i="292" s="1"/>
  <c r="E19" i="291"/>
  <c r="E20" i="291"/>
  <c r="E18" i="291"/>
  <c r="E17" i="291"/>
  <c r="E21" i="290"/>
  <c r="E20" i="290"/>
  <c r="E19" i="290"/>
  <c r="E18" i="290"/>
  <c r="E25" i="293" l="1"/>
  <c r="E22" i="290"/>
  <c r="E21" i="291"/>
  <c r="G19" i="289"/>
  <c r="G18" i="289"/>
  <c r="G20" i="289" s="1"/>
  <c r="G19" i="288"/>
  <c r="G18" i="288"/>
  <c r="G20" i="288" l="1"/>
  <c r="E23" i="287"/>
  <c r="E22" i="287"/>
  <c r="E19" i="287"/>
  <c r="E20" i="287"/>
  <c r="E21" i="287"/>
  <c r="E24" i="287"/>
  <c r="E18" i="287"/>
  <c r="E19" i="286"/>
  <c r="E20" i="286"/>
  <c r="E22" i="286"/>
  <c r="E21" i="286"/>
  <c r="E23" i="286"/>
  <c r="E26" i="286"/>
  <c r="E25" i="286"/>
  <c r="E24" i="286"/>
  <c r="E18" i="286"/>
  <c r="E18" i="285"/>
  <c r="E19" i="285" s="1"/>
  <c r="E25" i="287" l="1"/>
  <c r="E27" i="286"/>
  <c r="G19" i="284"/>
  <c r="G18" i="284"/>
  <c r="G20" i="284" s="1"/>
  <c r="E22" i="283" l="1"/>
  <c r="E21" i="283"/>
  <c r="E20" i="283"/>
  <c r="E19" i="283"/>
  <c r="E18" i="283"/>
  <c r="G19" i="282"/>
  <c r="G18" i="282"/>
  <c r="G20" i="282" s="1"/>
  <c r="E23" i="283" l="1"/>
  <c r="E21" i="281"/>
  <c r="E22" i="281"/>
  <c r="E20" i="281"/>
  <c r="E19" i="281"/>
  <c r="E18" i="281"/>
  <c r="E23" i="281" s="1"/>
  <c r="E18" i="279"/>
  <c r="E19" i="280" l="1"/>
  <c r="E18" i="280"/>
  <c r="E20" i="280" s="1"/>
  <c r="E19" i="279" l="1"/>
  <c r="E20" i="279" s="1"/>
  <c r="E20" i="278"/>
  <c r="E19" i="278"/>
  <c r="E21" i="278" l="1"/>
  <c r="E19" i="277"/>
  <c r="E18" i="277"/>
  <c r="E20" i="277" s="1"/>
  <c r="G19" i="276" l="1"/>
  <c r="G18" i="276"/>
  <c r="G20" i="276" s="1"/>
  <c r="E21" i="275" l="1"/>
  <c r="E20" i="275"/>
  <c r="E19" i="275"/>
  <c r="E18" i="275"/>
  <c r="E22" i="275" l="1"/>
  <c r="E18" i="274"/>
  <c r="E24" i="274" s="1"/>
  <c r="E18" i="273"/>
  <c r="E21" i="273" s="1"/>
  <c r="E18" i="271" l="1"/>
  <c r="E20" i="271" s="1"/>
  <c r="E29" i="269"/>
  <c r="E28" i="269"/>
  <c r="E27" i="269"/>
  <c r="E25" i="269"/>
  <c r="E24" i="269"/>
  <c r="E23" i="269"/>
  <c r="E19" i="269"/>
  <c r="E20" i="269"/>
  <c r="E21" i="269"/>
  <c r="E22" i="269"/>
  <c r="E26" i="269"/>
  <c r="E30" i="269"/>
  <c r="E31" i="269"/>
  <c r="E18" i="269"/>
  <c r="E32" i="269" s="1"/>
  <c r="E18" i="270" l="1"/>
  <c r="E20" i="270" s="1"/>
  <c r="E18" i="268" l="1"/>
  <c r="E20" i="268" s="1"/>
  <c r="E19" i="267"/>
  <c r="E18" i="267"/>
  <c r="E20" i="267" s="1"/>
  <c r="E18" i="266"/>
  <c r="E22" i="266" s="1"/>
  <c r="E17" i="265"/>
  <c r="E19" i="265" s="1"/>
  <c r="E17" i="264" l="1"/>
  <c r="E19" i="264" s="1"/>
  <c r="E18" i="263" l="1"/>
  <c r="E17" i="263"/>
  <c r="E18" i="262"/>
  <c r="E20" i="262" s="1"/>
  <c r="E19" i="263" l="1"/>
  <c r="E18" i="261"/>
  <c r="E20" i="261" s="1"/>
  <c r="E20" i="260" l="1"/>
  <c r="E18" i="260"/>
  <c r="E21" i="260" l="1"/>
  <c r="G19" i="259"/>
  <c r="G18" i="259"/>
  <c r="G20" i="259" l="1"/>
  <c r="G19" i="258"/>
  <c r="G20" i="258"/>
  <c r="G21" i="258"/>
  <c r="G22" i="258"/>
  <c r="G18" i="258"/>
  <c r="G23" i="258" s="1"/>
  <c r="E19" i="257"/>
  <c r="E18" i="257"/>
  <c r="E20" i="257" s="1"/>
  <c r="E18" i="256" l="1"/>
  <c r="E20" i="256" s="1"/>
  <c r="E26" i="255"/>
  <c r="E25" i="255"/>
  <c r="E24" i="255"/>
  <c r="E27" i="255"/>
  <c r="E23" i="255"/>
  <c r="E22" i="255"/>
  <c r="E21" i="255"/>
  <c r="E20" i="255"/>
  <c r="E19" i="255"/>
  <c r="E18" i="255"/>
  <c r="E18" i="254"/>
  <c r="E21" i="254" s="1"/>
  <c r="E28" i="255" l="1"/>
  <c r="E31" i="253" l="1"/>
  <c r="E30" i="253"/>
  <c r="E29" i="253"/>
  <c r="E28" i="253"/>
  <c r="E27" i="253"/>
  <c r="E26" i="253"/>
  <c r="E25" i="253"/>
  <c r="E24" i="253"/>
  <c r="E23" i="253"/>
  <c r="E22" i="253"/>
  <c r="E21" i="253"/>
  <c r="E20" i="253"/>
  <c r="E19" i="253"/>
  <c r="E18" i="253"/>
  <c r="E20" i="252"/>
  <c r="E21" i="252"/>
  <c r="E22" i="252"/>
  <c r="E19" i="252"/>
  <c r="E18" i="252"/>
  <c r="E23" i="252" s="1"/>
  <c r="E19" i="251"/>
  <c r="E18" i="251"/>
  <c r="E17" i="251"/>
  <c r="E20" i="251" s="1"/>
  <c r="E18" i="250"/>
  <c r="E20" i="250" s="1"/>
  <c r="E19" i="250"/>
  <c r="E20" i="249"/>
  <c r="E24" i="249"/>
  <c r="E23" i="249"/>
  <c r="E22" i="249"/>
  <c r="E21" i="249"/>
  <c r="E19" i="249"/>
  <c r="E18" i="249"/>
  <c r="E20" i="248"/>
  <c r="E22" i="248" s="1"/>
  <c r="E32" i="253" l="1"/>
  <c r="E25" i="249"/>
  <c r="E18" i="246" l="1"/>
  <c r="E20" i="246" s="1"/>
  <c r="E30" i="245" l="1"/>
  <c r="E35" i="245"/>
  <c r="E33" i="245"/>
  <c r="E32" i="245"/>
  <c r="E31" i="245"/>
  <c r="E29" i="245"/>
  <c r="E28" i="245"/>
  <c r="E27" i="245"/>
  <c r="E25" i="245"/>
  <c r="E24" i="245"/>
  <c r="E23" i="245"/>
  <c r="E36" i="245"/>
  <c r="E34" i="245"/>
  <c r="E26" i="245"/>
  <c r="E22" i="245"/>
  <c r="E21" i="245"/>
  <c r="E20" i="245"/>
  <c r="E19" i="245"/>
  <c r="E18" i="245"/>
  <c r="E18" i="244"/>
  <c r="E20" i="244" s="1"/>
  <c r="E37" i="245" l="1"/>
  <c r="E21" i="243"/>
  <c r="E20" i="243"/>
  <c r="E19" i="243"/>
  <c r="E18" i="243"/>
  <c r="E22" i="243" s="1"/>
  <c r="E18" i="242" l="1"/>
  <c r="E19" i="242" s="1"/>
  <c r="E18" i="241"/>
  <c r="E19" i="241" s="1"/>
  <c r="E19" i="240" l="1"/>
  <c r="E18" i="240"/>
  <c r="E20" i="240" s="1"/>
  <c r="E23" i="240" s="1"/>
  <c r="E18" i="239"/>
  <c r="E19" i="239" s="1"/>
  <c r="D19" i="237" l="1"/>
  <c r="E18" i="233" l="1"/>
  <c r="E20" i="233" s="1"/>
  <c r="E32" i="232"/>
  <c r="E31" i="232"/>
  <c r="E28" i="232"/>
  <c r="E27" i="232"/>
  <c r="E26" i="232"/>
  <c r="E18" i="232"/>
  <c r="E19" i="232"/>
  <c r="E20" i="232"/>
  <c r="E21" i="232"/>
  <c r="E30" i="232"/>
  <c r="E29" i="232"/>
  <c r="E25" i="232"/>
  <c r="E24" i="232"/>
  <c r="E23" i="232"/>
  <c r="E22" i="232"/>
  <c r="E17" i="232"/>
  <c r="E35" i="232" l="1"/>
  <c r="E25" i="231"/>
  <c r="E24" i="231"/>
  <c r="E23" i="231"/>
  <c r="E22" i="231"/>
  <c r="E21" i="231"/>
  <c r="E20" i="231"/>
  <c r="E19" i="231"/>
  <c r="E18" i="231"/>
  <c r="E26" i="231" s="1"/>
  <c r="E20" i="230" l="1"/>
  <c r="E21" i="230"/>
  <c r="E22" i="230"/>
  <c r="E23" i="230"/>
  <c r="E24" i="230"/>
  <c r="E25" i="230"/>
  <c r="E19" i="230"/>
  <c r="E18" i="230"/>
  <c r="E26" i="230" l="1"/>
  <c r="E18" i="229"/>
  <c r="E20" i="229" s="1"/>
  <c r="E18" i="228"/>
  <c r="E20" i="227"/>
  <c r="E19" i="227"/>
  <c r="E18" i="227"/>
  <c r="E21" i="226"/>
  <c r="E18" i="226"/>
  <c r="E19" i="226" s="1"/>
  <c r="E20" i="226" s="1"/>
  <c r="E20" i="224"/>
  <c r="E19" i="224"/>
  <c r="E18" i="224"/>
  <c r="E21" i="227" l="1"/>
  <c r="E22" i="227" s="1"/>
  <c r="E22" i="226"/>
  <c r="E21" i="224"/>
  <c r="E19" i="223"/>
  <c r="E18" i="223"/>
  <c r="E20" i="223" s="1"/>
  <c r="E18" i="222"/>
  <c r="E22" i="222" s="1"/>
  <c r="E23" i="227" l="1"/>
  <c r="E29" i="228"/>
  <c r="E24" i="221"/>
  <c r="E23" i="221"/>
  <c r="E22" i="221"/>
  <c r="E21" i="221"/>
  <c r="E20" i="221"/>
  <c r="E19" i="221"/>
  <c r="E18" i="221"/>
  <c r="E25" i="221" l="1"/>
  <c r="E23" i="220"/>
  <c r="E22" i="220"/>
  <c r="E21" i="220"/>
  <c r="E20" i="220"/>
  <c r="E19" i="220"/>
  <c r="E24" i="220" s="1"/>
  <c r="E25" i="220" l="1"/>
  <c r="E26" i="220" s="1"/>
  <c r="E18" i="218" l="1"/>
  <c r="E21" i="218" s="1"/>
  <c r="E18" i="217" l="1"/>
  <c r="E20" i="217" s="1"/>
  <c r="G24" i="216" l="1"/>
  <c r="G23" i="216"/>
  <c r="G22" i="216"/>
  <c r="G21" i="216"/>
  <c r="G20" i="216"/>
  <c r="G19" i="216"/>
  <c r="G18" i="216"/>
  <c r="G25" i="216" l="1"/>
  <c r="E20" i="215"/>
  <c r="E21" i="215"/>
  <c r="E19" i="215"/>
  <c r="E18" i="215"/>
  <c r="G19" i="214"/>
  <c r="G18" i="214"/>
  <c r="G20" i="214" s="1"/>
  <c r="E22" i="215" l="1"/>
  <c r="E18" i="213"/>
  <c r="E22" i="213" s="1"/>
  <c r="E19" i="212"/>
  <c r="E18" i="212"/>
  <c r="E17" i="212"/>
  <c r="E20" i="212" l="1"/>
  <c r="E19" i="210" l="1"/>
  <c r="E20" i="210"/>
  <c r="E18" i="210"/>
  <c r="E18" i="209"/>
  <c r="E20" i="209" s="1"/>
  <c r="E21" i="210" l="1"/>
  <c r="G18" i="207" l="1"/>
  <c r="G19" i="207" s="1"/>
  <c r="E25" i="206" l="1"/>
  <c r="E21" i="206"/>
  <c r="E26" i="206"/>
  <c r="E24" i="206"/>
  <c r="E23" i="206"/>
  <c r="E22" i="206"/>
  <c r="E20" i="206"/>
  <c r="E19" i="206"/>
  <c r="E18" i="206"/>
  <c r="E27" i="206" l="1"/>
  <c r="G26" i="205"/>
  <c r="G25" i="205"/>
  <c r="G21" i="204"/>
  <c r="G24" i="205"/>
  <c r="G23" i="205"/>
  <c r="G22" i="205"/>
  <c r="G21" i="205"/>
  <c r="G20" i="205"/>
  <c r="G19" i="205"/>
  <c r="G18" i="205"/>
  <c r="G24" i="204"/>
  <c r="G23" i="204"/>
  <c r="G22" i="204"/>
  <c r="G20" i="204"/>
  <c r="G19" i="204"/>
  <c r="G18" i="204"/>
  <c r="G27" i="205" l="1"/>
  <c r="G25" i="204"/>
  <c r="E19" i="203"/>
  <c r="E20" i="203"/>
  <c r="E21" i="203"/>
  <c r="E18" i="203"/>
  <c r="E22" i="203" s="1"/>
  <c r="E18" i="202" l="1"/>
  <c r="E20" i="202" s="1"/>
  <c r="E20" i="201"/>
  <c r="E19" i="201"/>
  <c r="E18" i="201"/>
  <c r="E17" i="201"/>
  <c r="E21" i="201" s="1"/>
  <c r="E19" i="200" l="1"/>
  <c r="E20" i="200"/>
  <c r="E18" i="200"/>
  <c r="G23" i="199"/>
  <c r="G28" i="199"/>
  <c r="G27" i="199"/>
  <c r="G26" i="199"/>
  <c r="G25" i="199"/>
  <c r="G24" i="199"/>
  <c r="G22" i="199"/>
  <c r="G21" i="199"/>
  <c r="G20" i="199"/>
  <c r="G19" i="199"/>
  <c r="G18" i="199"/>
  <c r="E21" i="200" l="1"/>
  <c r="G29" i="199"/>
  <c r="E18" i="198"/>
  <c r="E21" i="198" l="1"/>
  <c r="E20" i="194" l="1"/>
  <c r="E19" i="194"/>
  <c r="E18" i="194"/>
  <c r="E21" i="194" s="1"/>
  <c r="E25" i="192"/>
  <c r="E24" i="192"/>
  <c r="E23" i="192"/>
  <c r="E22" i="192"/>
  <c r="E21" i="192"/>
  <c r="E20" i="192"/>
  <c r="E19" i="192"/>
  <c r="E18" i="192"/>
  <c r="E26" i="192" s="1"/>
  <c r="E20" i="191"/>
  <c r="E19" i="191"/>
  <c r="E18" i="191"/>
  <c r="E21" i="191" l="1"/>
  <c r="E18" i="190"/>
  <c r="E20" i="190" s="1"/>
  <c r="E18" i="189" l="1"/>
  <c r="E21" i="189" s="1"/>
  <c r="E18" i="188" l="1"/>
  <c r="E22" i="188" s="1"/>
  <c r="E18" i="187" l="1"/>
  <c r="E19" i="187" s="1"/>
  <c r="E18" i="186" l="1"/>
  <c r="E25" i="186" s="1"/>
  <c r="E26" i="185" l="1"/>
  <c r="E25" i="185" l="1"/>
  <c r="E24" i="185"/>
  <c r="E23" i="185"/>
  <c r="E20" i="185"/>
  <c r="E21" i="185"/>
  <c r="E22" i="185"/>
  <c r="E27" i="185"/>
  <c r="E28" i="185"/>
  <c r="E29" i="185"/>
  <c r="E19" i="185"/>
  <c r="E18" i="185"/>
  <c r="E31" i="184"/>
  <c r="E30" i="184"/>
  <c r="E29" i="184"/>
  <c r="E28" i="184"/>
  <c r="E27" i="184"/>
  <c r="E26" i="184"/>
  <c r="E25" i="184"/>
  <c r="E24" i="184"/>
  <c r="E23" i="184"/>
  <c r="E22" i="184"/>
  <c r="E21" i="184"/>
  <c r="E20" i="184"/>
  <c r="E19" i="184"/>
  <c r="E18" i="184"/>
  <c r="E18" i="183"/>
  <c r="E30" i="185" l="1"/>
  <c r="E32" i="184"/>
  <c r="E20" i="183"/>
  <c r="E19" i="182"/>
  <c r="E18" i="182"/>
  <c r="E20" i="182" s="1"/>
  <c r="E19" i="181" l="1"/>
  <c r="E18" i="181"/>
  <c r="G19" i="180"/>
  <c r="G18" i="180"/>
  <c r="E21" i="181" l="1"/>
  <c r="G20" i="180"/>
  <c r="E18" i="179"/>
  <c r="E24" i="177"/>
  <c r="E19" i="177"/>
  <c r="E20" i="177"/>
  <c r="E21" i="177"/>
  <c r="E22" i="177"/>
  <c r="E23" i="177"/>
  <c r="E18" i="177"/>
  <c r="E19" i="176"/>
  <c r="E18" i="176"/>
  <c r="E20" i="179" l="1"/>
  <c r="E25" i="177"/>
  <c r="E20" i="176"/>
  <c r="E18" i="175"/>
  <c r="E20" i="175" s="1"/>
  <c r="E18" i="174"/>
  <c r="E20" i="174" s="1"/>
  <c r="E22" i="173" l="1"/>
  <c r="E18" i="173"/>
  <c r="E26" i="173" s="1"/>
  <c r="E18" i="172"/>
  <c r="E20" i="172" s="1"/>
  <c r="G18" i="169" l="1"/>
  <c r="G20" i="169" s="1"/>
  <c r="G18" i="168"/>
  <c r="E18" i="167"/>
  <c r="E24" i="167" s="1"/>
  <c r="G20" i="168" l="1"/>
  <c r="G19" i="166"/>
  <c r="G18" i="166"/>
  <c r="G19" i="165"/>
  <c r="G20" i="166" l="1"/>
  <c r="G18" i="165"/>
  <c r="G20" i="165" s="1"/>
  <c r="E18" i="164"/>
  <c r="E19" i="164" s="1"/>
  <c r="E20" i="163"/>
  <c r="E19" i="163"/>
  <c r="E18" i="163"/>
  <c r="E20" i="164" l="1"/>
  <c r="E22" i="164" s="1"/>
  <c r="E21" i="163"/>
  <c r="E22" i="163" s="1"/>
  <c r="E23" i="163" s="1"/>
  <c r="G20" i="162" l="1"/>
  <c r="G21" i="162"/>
  <c r="G19" i="162"/>
  <c r="G18" i="162"/>
  <c r="G22" i="162" l="1"/>
  <c r="G18" i="161"/>
  <c r="G20" i="161" s="1"/>
  <c r="E18" i="159" l="1"/>
  <c r="E23" i="159" s="1"/>
  <c r="E31" i="155" l="1"/>
  <c r="E25" i="155"/>
  <c r="E26" i="155"/>
  <c r="E27" i="155"/>
  <c r="E28" i="155"/>
  <c r="E29" i="155"/>
  <c r="E30" i="155"/>
  <c r="E24" i="155"/>
  <c r="E20" i="155"/>
  <c r="E21" i="155"/>
  <c r="E22" i="155"/>
  <c r="E23" i="155"/>
  <c r="E19" i="155"/>
  <c r="E18" i="158"/>
  <c r="E22" i="158" s="1"/>
  <c r="E18" i="157" l="1"/>
  <c r="E19" i="157" s="1"/>
  <c r="E18" i="155"/>
  <c r="E32" i="155" s="1"/>
  <c r="E26" i="154" l="1"/>
  <c r="E25" i="154"/>
  <c r="E24" i="154"/>
  <c r="E23" i="154"/>
  <c r="E22" i="154"/>
  <c r="E21" i="154"/>
  <c r="E20" i="154"/>
  <c r="E19" i="154"/>
  <c r="E18" i="154"/>
  <c r="E27" i="154" l="1"/>
  <c r="E24" i="152"/>
  <c r="E23" i="152"/>
  <c r="E22" i="152"/>
  <c r="E21" i="152"/>
  <c r="E20" i="152"/>
  <c r="E19" i="152"/>
  <c r="E18" i="152"/>
  <c r="E25" i="152" l="1"/>
  <c r="E22" i="150" l="1"/>
  <c r="G29" i="151"/>
  <c r="G28" i="151"/>
  <c r="G27" i="151"/>
  <c r="G26" i="151"/>
  <c r="G20" i="151"/>
  <c r="G21" i="151"/>
  <c r="G25" i="151"/>
  <c r="G24" i="151"/>
  <c r="G23" i="151"/>
  <c r="G22" i="151"/>
  <c r="G19" i="151"/>
  <c r="G18" i="151"/>
  <c r="E18" i="150"/>
  <c r="E26" i="150" s="1"/>
  <c r="G30" i="151" l="1"/>
  <c r="E18" i="149"/>
  <c r="E20" i="149" s="1"/>
  <c r="E18" i="125" l="1"/>
  <c r="E18" i="147" l="1"/>
  <c r="E23" i="147" l="1"/>
  <c r="E21" i="146"/>
  <c r="E22" i="146"/>
  <c r="E18" i="146"/>
  <c r="E19" i="145"/>
  <c r="E18" i="145"/>
  <c r="E20" i="145" s="1"/>
  <c r="E23" i="146" l="1"/>
  <c r="E19" i="144" l="1"/>
  <c r="E18" i="144"/>
  <c r="E20" i="144" l="1"/>
  <c r="E18" i="142"/>
  <c r="E21" i="142" s="1"/>
  <c r="E18" i="141"/>
  <c r="E21" i="141" s="1"/>
  <c r="E18" i="140"/>
  <c r="E19" i="139"/>
  <c r="E18" i="139"/>
  <c r="E20" i="139" s="1"/>
  <c r="E21" i="140" l="1"/>
  <c r="E18" i="138"/>
  <c r="E24" i="138" s="1"/>
  <c r="E19" i="133" l="1"/>
  <c r="E18" i="137"/>
  <c r="E20" i="137"/>
  <c r="E19" i="137"/>
  <c r="E19" i="136"/>
  <c r="E18" i="136"/>
  <c r="G18" i="135"/>
  <c r="G20" i="135" s="1"/>
  <c r="E22" i="134"/>
  <c r="E21" i="134"/>
  <c r="E20" i="134"/>
  <c r="E19" i="134"/>
  <c r="E18" i="134"/>
  <c r="E20" i="133"/>
  <c r="E18" i="133"/>
  <c r="E21" i="133" l="1"/>
  <c r="E21" i="137"/>
  <c r="E20" i="136"/>
  <c r="E23" i="134"/>
  <c r="E18" i="131"/>
  <c r="G18" i="130"/>
  <c r="G20" i="130" s="1"/>
  <c r="G18" i="129"/>
  <c r="G20" i="129" s="1"/>
  <c r="E20" i="131" l="1"/>
  <c r="G18" i="128"/>
  <c r="G20" i="128" s="1"/>
  <c r="G18" i="127"/>
  <c r="G21" i="127" s="1"/>
  <c r="G18" i="126"/>
  <c r="G21" i="126" s="1"/>
  <c r="E19" i="125" l="1"/>
  <c r="E20" i="125" s="1"/>
  <c r="E18" i="124" l="1"/>
  <c r="E22" i="124" s="1"/>
  <c r="E21" i="123" l="1"/>
  <c r="E20" i="123"/>
  <c r="E19" i="123"/>
  <c r="E18" i="123"/>
  <c r="E22" i="123" l="1"/>
  <c r="E18" i="122"/>
  <c r="E20" i="122" l="1"/>
  <c r="D20" i="120"/>
  <c r="G18" i="119"/>
  <c r="G23" i="119" s="1"/>
  <c r="G18" i="118" l="1"/>
  <c r="G20" i="118" s="1"/>
  <c r="G18" i="117" l="1"/>
  <c r="G20" i="117" s="1"/>
  <c r="E18" i="116" l="1"/>
  <c r="E22" i="116" s="1"/>
  <c r="E18" i="115"/>
  <c r="E26" i="115" s="1"/>
  <c r="E18" i="114" l="1"/>
  <c r="E22" i="114" s="1"/>
  <c r="E19" i="113" l="1"/>
  <c r="E18" i="113"/>
  <c r="E20" i="113" s="1"/>
  <c r="E18" i="112"/>
  <c r="E21" i="112" l="1"/>
  <c r="E25" i="110"/>
  <c r="E24" i="110"/>
  <c r="E21" i="110"/>
  <c r="E22" i="110"/>
  <c r="E27" i="110"/>
  <c r="E26" i="110"/>
  <c r="E23" i="110"/>
  <c r="E20" i="110"/>
  <c r="E19" i="110"/>
  <c r="E18" i="110"/>
  <c r="E28" i="110" l="1"/>
  <c r="E20" i="109"/>
  <c r="E21" i="109"/>
  <c r="E19" i="109"/>
  <c r="E18" i="109"/>
  <c r="E26" i="108"/>
  <c r="E25" i="108"/>
  <c r="E24" i="108"/>
  <c r="E23" i="108"/>
  <c r="E22" i="108"/>
  <c r="E21" i="108"/>
  <c r="E20" i="108"/>
  <c r="E19" i="108"/>
  <c r="E18" i="108"/>
  <c r="E23" i="107"/>
  <c r="E25" i="107"/>
  <c r="E26" i="107"/>
  <c r="E24" i="107"/>
  <c r="E22" i="107"/>
  <c r="E21" i="107"/>
  <c r="E20" i="107"/>
  <c r="E19" i="107"/>
  <c r="E18" i="107"/>
  <c r="E18" i="106"/>
  <c r="E19" i="106" s="1"/>
  <c r="E20" i="106" s="1"/>
  <c r="E22" i="109" l="1"/>
  <c r="E27" i="108"/>
  <c r="E27" i="107"/>
  <c r="E21" i="106"/>
  <c r="E19" i="105"/>
  <c r="E18" i="105"/>
  <c r="E20" i="105" s="1"/>
  <c r="E18" i="104"/>
  <c r="E20" i="104" s="1"/>
  <c r="E18" i="103"/>
  <c r="E20" i="103" s="1"/>
  <c r="E21" i="102"/>
  <c r="E18" i="102"/>
  <c r="E18" i="101"/>
  <c r="E19" i="102" l="1"/>
  <c r="E20" i="102" s="1"/>
  <c r="E20" i="101"/>
  <c r="E22" i="102" l="1"/>
  <c r="E19" i="100"/>
  <c r="E20" i="100"/>
  <c r="E21" i="100"/>
  <c r="E22" i="100"/>
  <c r="E23" i="100"/>
  <c r="E24" i="100"/>
  <c r="E18" i="100"/>
  <c r="E25" i="100" s="1"/>
  <c r="E19" i="99"/>
  <c r="E18" i="99"/>
  <c r="E19" i="98"/>
  <c r="E18" i="98"/>
  <c r="E20" i="98" s="1"/>
  <c r="E20" i="99" l="1"/>
  <c r="E18" i="97"/>
  <c r="E23" i="97" s="1"/>
  <c r="E18" i="96" l="1"/>
  <c r="E24" i="96" l="1"/>
  <c r="E18" i="95"/>
  <c r="E19" i="94"/>
  <c r="E18" i="94"/>
  <c r="E20" i="95" l="1"/>
  <c r="E20" i="94"/>
  <c r="E18" i="93"/>
  <c r="E20" i="93" s="1"/>
  <c r="E18" i="92"/>
  <c r="E22" i="92" s="1"/>
  <c r="E19" i="91"/>
  <c r="E20" i="91"/>
  <c r="E21" i="91"/>
  <c r="E18" i="91"/>
  <c r="E18" i="90"/>
  <c r="E20" i="90" s="1"/>
  <c r="E22" i="91" l="1"/>
  <c r="E18" i="89" l="1"/>
  <c r="E20" i="89" s="1"/>
  <c r="E19" i="88" l="1"/>
  <c r="E20" i="88"/>
  <c r="E21" i="88"/>
  <c r="E22" i="88"/>
  <c r="E18" i="88"/>
  <c r="E23" i="88" s="1"/>
  <c r="E20" i="87" l="1"/>
  <c r="E21" i="87"/>
  <c r="E22" i="87"/>
  <c r="E23" i="87"/>
  <c r="E19" i="87"/>
  <c r="E18" i="87"/>
  <c r="E25" i="87" s="1"/>
  <c r="E18" i="86" l="1"/>
  <c r="E21" i="86" s="1"/>
  <c r="G19" i="85" l="1"/>
  <c r="G20" i="85" l="1"/>
  <c r="G18" i="85"/>
  <c r="G22" i="85" s="1"/>
  <c r="G18" i="84"/>
  <c r="G18" i="81"/>
  <c r="G21" i="84" l="1"/>
  <c r="G21" i="81"/>
  <c r="G23" i="80"/>
  <c r="G21" i="80"/>
  <c r="G22" i="80"/>
  <c r="G20" i="80"/>
  <c r="G18" i="80"/>
  <c r="G24" i="80" s="1"/>
  <c r="G18" i="79" l="1"/>
  <c r="G21" i="79" s="1"/>
  <c r="G18" i="78" l="1"/>
  <c r="G21" i="78" s="1"/>
  <c r="G18" i="77" l="1"/>
  <c r="G20" i="77" s="1"/>
  <c r="E18" i="76"/>
  <c r="E22" i="76" s="1"/>
  <c r="E18" i="75"/>
  <c r="E22" i="75" s="1"/>
  <c r="E20" i="74" l="1"/>
  <c r="E18" i="74"/>
  <c r="E21" i="74" s="1"/>
  <c r="E20" i="73"/>
  <c r="E19" i="73"/>
  <c r="E18" i="73"/>
  <c r="E21" i="73" l="1"/>
  <c r="E25" i="71" l="1"/>
  <c r="E23" i="72"/>
  <c r="E22" i="72"/>
  <c r="E21" i="72"/>
  <c r="E20" i="72"/>
  <c r="E19" i="72"/>
  <c r="E18" i="72"/>
  <c r="E26" i="71"/>
  <c r="E24" i="71"/>
  <c r="E23" i="71"/>
  <c r="E22" i="71"/>
  <c r="E21" i="71"/>
  <c r="E20" i="71"/>
  <c r="E19" i="71"/>
  <c r="E18" i="71"/>
  <c r="E24" i="72" l="1"/>
  <c r="E27" i="71"/>
  <c r="E19" i="70" l="1"/>
  <c r="E20" i="70" s="1"/>
  <c r="E18" i="70"/>
  <c r="E18" i="69"/>
  <c r="E20" i="69" s="1"/>
  <c r="E18" i="68" l="1"/>
  <c r="E20" i="68" l="1"/>
  <c r="E19" i="67"/>
  <c r="E21" i="67"/>
  <c r="E20" i="67"/>
  <c r="E18" i="67"/>
  <c r="E22" i="67" l="1"/>
  <c r="E19" i="65"/>
  <c r="E18" i="65"/>
  <c r="E20" i="65" l="1"/>
  <c r="E25" i="64"/>
  <c r="E18" i="64"/>
  <c r="E18" i="63"/>
  <c r="G21" i="62"/>
  <c r="G20" i="62"/>
  <c r="G19" i="62"/>
  <c r="G18" i="62"/>
  <c r="E27" i="64" l="1"/>
  <c r="E21" i="63"/>
  <c r="G22" i="62"/>
  <c r="G18" i="61" l="1"/>
  <c r="G21" i="61" s="1"/>
  <c r="G18" i="60" l="1"/>
  <c r="G21" i="60" s="1"/>
  <c r="G18" i="59" l="1"/>
  <c r="G29" i="59" s="1"/>
  <c r="G18" i="58"/>
  <c r="G20" i="58" s="1"/>
  <c r="G19" i="57"/>
  <c r="G18" i="57"/>
  <c r="G21" i="57" s="1"/>
  <c r="G18" i="56" l="1"/>
  <c r="G20" i="56" s="1"/>
  <c r="G20" i="55" l="1"/>
  <c r="G19" i="55"/>
  <c r="G18" i="55"/>
  <c r="G21" i="55" s="1"/>
  <c r="G23" i="55" s="1"/>
  <c r="G20" i="54"/>
  <c r="G19" i="54"/>
  <c r="G18" i="54"/>
  <c r="G21" i="54" s="1"/>
  <c r="G19" i="53" l="1"/>
  <c r="G20" i="53" s="1"/>
  <c r="G17" i="52" l="1"/>
  <c r="G18" i="52" s="1"/>
  <c r="G18" i="51"/>
  <c r="G17" i="51"/>
  <c r="G19" i="51" l="1"/>
  <c r="E18" i="50"/>
  <c r="E17" i="50"/>
  <c r="E20" i="50" l="1"/>
  <c r="E23" i="49"/>
  <c r="E19" i="49"/>
  <c r="E20" i="49"/>
  <c r="E21" i="49"/>
  <c r="E18" i="49"/>
  <c r="E22" i="49"/>
  <c r="E24" i="49" l="1"/>
  <c r="E18" i="47" l="1"/>
  <c r="E21" i="47" s="1"/>
  <c r="E18" i="46" l="1"/>
  <c r="E21" i="46" s="1"/>
  <c r="E18" i="45" l="1"/>
  <c r="E21" i="45" l="1"/>
  <c r="E18" i="44" l="1"/>
  <c r="E20" i="44"/>
  <c r="E19" i="44"/>
  <c r="E20" i="43"/>
  <c r="E19" i="43"/>
  <c r="E18" i="43"/>
  <c r="E21" i="43" s="1"/>
  <c r="E20" i="42"/>
  <c r="E19" i="42"/>
  <c r="E18" i="42"/>
  <c r="E21" i="44" l="1"/>
  <c r="E23" i="44" s="1"/>
  <c r="E22" i="44"/>
  <c r="E21" i="42"/>
  <c r="E18" i="41"/>
  <c r="E21" i="41" l="1"/>
  <c r="E18" i="39" l="1"/>
  <c r="E20" i="39" s="1"/>
  <c r="E21" i="39" s="1"/>
  <c r="E23" i="39" l="1"/>
  <c r="E18" i="28"/>
  <c r="E18" i="38"/>
  <c r="E24" i="38" s="1"/>
  <c r="E18" i="36" l="1"/>
  <c r="E22" i="36" s="1"/>
  <c r="E18" i="35"/>
  <c r="E22" i="35" s="1"/>
  <c r="E18" i="34" l="1"/>
  <c r="E21" i="34" s="1"/>
  <c r="J33" i="33" l="1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18" i="33"/>
  <c r="E20" i="29" l="1"/>
  <c r="E21" i="29"/>
  <c r="E22" i="29"/>
  <c r="E23" i="29"/>
  <c r="E24" i="29"/>
  <c r="E25" i="29"/>
  <c r="E26" i="29"/>
  <c r="E27" i="29"/>
  <c r="E28" i="29"/>
  <c r="E29" i="29"/>
  <c r="E30" i="29"/>
  <c r="E31" i="29"/>
  <c r="E18" i="32"/>
  <c r="E21" i="32" s="1"/>
  <c r="E19" i="31"/>
  <c r="E22" i="31" s="1"/>
  <c r="E18" i="30" l="1"/>
  <c r="E19" i="29"/>
  <c r="E18" i="29"/>
  <c r="E32" i="29" s="1"/>
  <c r="E22" i="30" l="1"/>
  <c r="E20" i="28" l="1"/>
  <c r="E19" i="25" l="1"/>
  <c r="E20" i="25"/>
  <c r="E21" i="25"/>
  <c r="E22" i="25"/>
  <c r="E23" i="25"/>
  <c r="E24" i="25"/>
  <c r="E18" i="25"/>
  <c r="E25" i="25" s="1"/>
  <c r="E18" i="27"/>
  <c r="E21" i="27" s="1"/>
  <c r="E18" i="24" l="1"/>
  <c r="E20" i="24" s="1"/>
  <c r="E29" i="23"/>
  <c r="E28" i="23"/>
  <c r="E30" i="23"/>
  <c r="E27" i="23"/>
  <c r="E26" i="23"/>
  <c r="E25" i="23"/>
  <c r="E24" i="23"/>
  <c r="E23" i="23"/>
  <c r="E22" i="23"/>
  <c r="E21" i="23"/>
  <c r="E20" i="23"/>
  <c r="E19" i="23"/>
  <c r="E18" i="23"/>
  <c r="E31" i="23" l="1"/>
  <c r="E19" i="22"/>
  <c r="E20" i="22"/>
  <c r="E21" i="22"/>
  <c r="E22" i="22"/>
  <c r="E23" i="22"/>
  <c r="E24" i="22"/>
  <c r="E25" i="22"/>
  <c r="E26" i="22"/>
  <c r="E27" i="22"/>
  <c r="E28" i="22"/>
  <c r="E18" i="22"/>
  <c r="E29" i="22" l="1"/>
  <c r="E18" i="21"/>
  <c r="E20" i="20"/>
  <c r="E19" i="20"/>
  <c r="E18" i="20"/>
  <c r="E20" i="21" l="1"/>
  <c r="E21" i="20"/>
  <c r="E20" i="19"/>
  <c r="E21" i="19"/>
  <c r="E19" i="19"/>
  <c r="E22" i="19"/>
  <c r="E23" i="19"/>
  <c r="E24" i="19"/>
  <c r="E18" i="19"/>
  <c r="E25" i="19" s="1"/>
  <c r="E27" i="17" l="1"/>
  <c r="E28" i="17"/>
  <c r="E29" i="17"/>
  <c r="E19" i="17"/>
  <c r="E20" i="17"/>
  <c r="E21" i="17"/>
  <c r="E22" i="17"/>
  <c r="E23" i="17"/>
  <c r="E24" i="17"/>
  <c r="E25" i="17"/>
  <c r="E26" i="17"/>
  <c r="E18" i="17"/>
  <c r="E18" i="16"/>
  <c r="E20" i="16" s="1"/>
  <c r="E30" i="17" l="1"/>
  <c r="E18" i="15"/>
  <c r="E18" i="14" l="1"/>
  <c r="E20" i="14" s="1"/>
  <c r="E21" i="14" s="1"/>
  <c r="E22" i="15" l="1"/>
  <c r="E22" i="14"/>
  <c r="E21" i="12"/>
  <c r="E22" i="12"/>
  <c r="E18" i="12"/>
  <c r="E23" i="12" s="1"/>
  <c r="E25" i="6" l="1"/>
  <c r="E24" i="6"/>
  <c r="E23" i="6"/>
  <c r="E22" i="6"/>
  <c r="E21" i="6"/>
  <c r="E20" i="6"/>
  <c r="E19" i="6"/>
  <c r="E18" i="6"/>
  <c r="E26" i="6" s="1"/>
  <c r="E20" i="8"/>
  <c r="E19" i="8"/>
  <c r="E18" i="8"/>
  <c r="E21" i="8" s="1"/>
  <c r="E18" i="1"/>
  <c r="E20" i="1" s="1"/>
  <c r="E20" i="7"/>
  <c r="E19" i="7"/>
  <c r="E18" i="7"/>
  <c r="E21" i="7" s="1"/>
  <c r="E22" i="11"/>
  <c r="E18" i="11"/>
  <c r="E23" i="11" s="1"/>
  <c r="E18" i="9"/>
  <c r="E24" i="11" l="1"/>
  <c r="E25" i="11" s="1"/>
  <c r="E22" i="7"/>
  <c r="E23" i="7" s="1"/>
  <c r="E18" i="5"/>
  <c r="E20" i="5" s="1"/>
  <c r="E19" i="4"/>
  <c r="E21" i="4" s="1"/>
  <c r="E20" i="9" l="1"/>
  <c r="I33" i="33" l="1"/>
</calcChain>
</file>

<file path=xl/sharedStrings.xml><?xml version="1.0" encoding="utf-8"?>
<sst xmlns="http://schemas.openxmlformats.org/spreadsheetml/2006/main" count="11740" uniqueCount="3998">
  <si>
    <t>LOCAL PURCHASE REQUISITION</t>
  </si>
  <si>
    <t>No. 2013 - 1 (LOG)</t>
  </si>
  <si>
    <t>DATE: January 2, 2012</t>
  </si>
  <si>
    <t>ITEM</t>
  </si>
  <si>
    <t>DESCRIPTION</t>
  </si>
  <si>
    <t>AMOUNT</t>
  </si>
  <si>
    <t>Prepared by:</t>
  </si>
  <si>
    <t xml:space="preserve">      Jenny Z. Enriquez        </t>
  </si>
  <si>
    <t>Jojit C. Alcantara</t>
  </si>
  <si>
    <t>SIGNATURE OVER PRINTED NAME</t>
  </si>
  <si>
    <t xml:space="preserve">    SIGNATURE OVER PRINTED NAME</t>
  </si>
  <si>
    <t>ADDRESS:</t>
  </si>
  <si>
    <t>CONTACT PERSON:</t>
  </si>
  <si>
    <t>QUANTITY</t>
  </si>
  <si>
    <t xml:space="preserve">PRICE </t>
  </si>
  <si>
    <t>REMARKS:</t>
  </si>
  <si>
    <t xml:space="preserve">   JEREMY TAN   </t>
  </si>
  <si>
    <t>APPROVED BY:</t>
  </si>
  <si>
    <t xml:space="preserve">      NOTED BY:</t>
  </si>
  <si>
    <t>VENDOR:  GAISANO INTERPACE</t>
  </si>
  <si>
    <t>Commercial Plaza, cor. Aurora Blvd., Quezon City</t>
  </si>
  <si>
    <r>
      <t xml:space="preserve">ADDRESS:  </t>
    </r>
    <r>
      <rPr>
        <sz val="11"/>
        <color theme="1"/>
        <rFont val="Calibri"/>
        <family val="2"/>
        <scheme val="minor"/>
      </rPr>
      <t>Gaisano Interface Unit B. Gilmore</t>
    </r>
  </si>
  <si>
    <t>No. 2013 - 7 (MIS)</t>
  </si>
  <si>
    <r>
      <t xml:space="preserve">TEL#  </t>
    </r>
    <r>
      <rPr>
        <sz val="11"/>
        <color theme="1"/>
        <rFont val="Calibri"/>
        <family val="2"/>
        <scheme val="minor"/>
      </rPr>
      <t xml:space="preserve">7218909    </t>
    </r>
    <r>
      <rPr>
        <b/>
        <sz val="11"/>
        <color theme="1"/>
        <rFont val="Calibri"/>
        <family val="2"/>
        <scheme val="minor"/>
      </rPr>
      <t xml:space="preserve">                       FAX# </t>
    </r>
    <r>
      <rPr>
        <sz val="11"/>
        <color theme="1"/>
        <rFont val="Calibri"/>
        <family val="2"/>
        <scheme val="minor"/>
      </rPr>
      <t>7219109</t>
    </r>
  </si>
  <si>
    <t>Ms. Gretchen</t>
  </si>
  <si>
    <r>
      <t xml:space="preserve">TERMS:   </t>
    </r>
    <r>
      <rPr>
        <sz val="11"/>
        <color theme="1"/>
        <rFont val="Calibri"/>
        <family val="2"/>
        <scheme val="minor"/>
      </rPr>
      <t>Dated Check</t>
    </r>
  </si>
  <si>
    <t>Belden CAT5E UTP</t>
  </si>
  <si>
    <t>1 Box 305 meters</t>
  </si>
  <si>
    <t>Pick Up only, With Sales Invoice</t>
  </si>
  <si>
    <t xml:space="preserve">  Ronald Pasiolco</t>
  </si>
  <si>
    <t>PO CONTROL#</t>
  </si>
  <si>
    <t>DATE</t>
  </si>
  <si>
    <t>PARTICULARS</t>
  </si>
  <si>
    <t>SUPPLIER/VENDOR</t>
  </si>
  <si>
    <t>TIN</t>
  </si>
  <si>
    <t>TERMS</t>
  </si>
  <si>
    <t>ADDRESS</t>
  </si>
  <si>
    <t>CONTACT PERSON</t>
  </si>
  <si>
    <t>CONTACT Nos.</t>
  </si>
  <si>
    <t>REQUESTED BY</t>
  </si>
  <si>
    <t>Office Supplies</t>
  </si>
  <si>
    <t>GAISANO INTERPACE</t>
  </si>
  <si>
    <t>7218909/7219109</t>
  </si>
  <si>
    <t>Hazel</t>
  </si>
  <si>
    <t>Dtd Check</t>
  </si>
  <si>
    <t>Gaisano Interpace Unit B Gilmore Commercial Plaza, cor. Aurora Blvd. Quezon City</t>
  </si>
  <si>
    <t xml:space="preserve">Gretchen </t>
  </si>
  <si>
    <t>MIS</t>
  </si>
  <si>
    <t>No. 2013 - 2 (ACCTG)</t>
  </si>
  <si>
    <r>
      <t xml:space="preserve">TEL#     </t>
    </r>
    <r>
      <rPr>
        <sz val="11"/>
        <color theme="1"/>
        <rFont val="Calibri"/>
        <family val="2"/>
        <scheme val="minor"/>
      </rPr>
      <t xml:space="preserve">2413897/2413872 </t>
    </r>
    <r>
      <rPr>
        <b/>
        <sz val="11"/>
        <color theme="1"/>
        <rFont val="Calibri"/>
        <family val="2"/>
        <scheme val="minor"/>
      </rPr>
      <t xml:space="preserve">FAX# </t>
    </r>
    <r>
      <rPr>
        <sz val="11"/>
        <color theme="1"/>
        <rFont val="Calibri"/>
        <family val="2"/>
        <scheme val="minor"/>
      </rPr>
      <t>2429467</t>
    </r>
  </si>
  <si>
    <t>Marian Duenas</t>
  </si>
  <si>
    <t>TERMS:  30 Days</t>
  </si>
  <si>
    <t>VENDOR:  AMBASSADOR</t>
  </si>
  <si>
    <r>
      <t xml:space="preserve">ADDRESS: </t>
    </r>
    <r>
      <rPr>
        <sz val="11"/>
        <color theme="1"/>
        <rFont val="Calibri"/>
        <family val="2"/>
        <scheme val="minor"/>
      </rPr>
      <t xml:space="preserve"> 421 Dasmarinas Street, Binondo Manial</t>
    </r>
  </si>
  <si>
    <t>Standard Termanator Fan</t>
  </si>
  <si>
    <t>with Stand STI 18 Dual Fan</t>
  </si>
  <si>
    <t>3D Rice Cooker Jar Type</t>
  </si>
  <si>
    <t>RC70A/N 100 cups 1.8 L</t>
  </si>
  <si>
    <t>For Xaviery's Reards Claim</t>
  </si>
  <si>
    <t>No. 2013 - 4 (LOG)</t>
  </si>
  <si>
    <t>Morena Valmoria</t>
  </si>
  <si>
    <t>Caloocan City</t>
  </si>
  <si>
    <r>
      <t xml:space="preserve">ADDRESS:  </t>
    </r>
    <r>
      <rPr>
        <sz val="11"/>
        <color theme="1"/>
        <rFont val="Calibri"/>
        <family val="2"/>
        <scheme val="minor"/>
      </rPr>
      <t>204 10th Avenue, corner Rizal Avenue</t>
    </r>
  </si>
  <si>
    <t xml:space="preserve">TEL#  3631209 </t>
  </si>
  <si>
    <t>Ms. Janet/Liza</t>
  </si>
  <si>
    <t>TERMS:  CASH</t>
  </si>
  <si>
    <t>TERMS:                                         CASH</t>
  </si>
  <si>
    <t>Tire for CURVE BLACK</t>
  </si>
  <si>
    <t>MODEL: FBR Pasio Tubeless Type</t>
  </si>
  <si>
    <t>SIZE: 80/90/14</t>
  </si>
  <si>
    <t>Pick Up/No EWT (For Registration)</t>
  </si>
  <si>
    <t>No. 2013 - 8 (MIS)</t>
  </si>
  <si>
    <r>
      <t xml:space="preserve">TEL#  </t>
    </r>
    <r>
      <rPr>
        <sz val="11"/>
        <color theme="1"/>
        <rFont val="Calibri"/>
        <family val="2"/>
        <scheme val="minor"/>
      </rPr>
      <t xml:space="preserve">4172373 </t>
    </r>
    <r>
      <rPr>
        <b/>
        <sz val="11"/>
        <color theme="1"/>
        <rFont val="Calibri"/>
        <family val="2"/>
        <scheme val="minor"/>
      </rPr>
      <t xml:space="preserve">                 </t>
    </r>
  </si>
  <si>
    <t>Ms. Margie</t>
  </si>
  <si>
    <t>VENDOR:  H.S.B. Refrigeration &amp; Aircon Services</t>
  </si>
  <si>
    <r>
      <t xml:space="preserve">ADDRESS:  </t>
    </r>
    <r>
      <rPr>
        <sz val="11"/>
        <color theme="1"/>
        <rFont val="Calibri"/>
        <family val="2"/>
        <scheme val="minor"/>
      </rPr>
      <t>Lot 11 &amp; 13 Blk. 64 Peso Street, Phase 8</t>
    </r>
  </si>
  <si>
    <t>North Fairview, Quezon City</t>
  </si>
  <si>
    <t>Condura Repair</t>
  </si>
  <si>
    <t>Model: WCONT014EA/Window</t>
  </si>
  <si>
    <t xml:space="preserve">Type/Installed in Sir Jeremy's </t>
  </si>
  <si>
    <t>office.</t>
  </si>
  <si>
    <t xml:space="preserve">(Replacement of </t>
  </si>
  <si>
    <t>Dual Capacitor)</t>
  </si>
  <si>
    <t>Cleaning</t>
  </si>
  <si>
    <t>Less 5% Discount</t>
  </si>
  <si>
    <t>TOTAL:</t>
  </si>
  <si>
    <r>
      <t xml:space="preserve">REMARKS:                                                          </t>
    </r>
    <r>
      <rPr>
        <b/>
        <sz val="12"/>
        <color theme="1"/>
        <rFont val="Calibri"/>
        <family val="2"/>
        <scheme val="minor"/>
      </rPr>
      <t>Grand Total</t>
    </r>
  </si>
  <si>
    <t>Non Vat/ Less 5% Discount/ With 3 Months warranty/ OR and Service Report Only</t>
  </si>
  <si>
    <t xml:space="preserve">  Morena Valmoria  </t>
  </si>
  <si>
    <r>
      <t xml:space="preserve">TEL# </t>
    </r>
    <r>
      <rPr>
        <sz val="11"/>
        <color theme="1"/>
        <rFont val="Calibri"/>
        <family val="2"/>
        <scheme val="minor"/>
      </rPr>
      <t xml:space="preserve"> 5706712      </t>
    </r>
    <r>
      <rPr>
        <b/>
        <sz val="11"/>
        <color theme="1"/>
        <rFont val="Calibri"/>
        <family val="2"/>
        <scheme val="minor"/>
      </rPr>
      <t xml:space="preserve">              FAX# </t>
    </r>
    <r>
      <rPr>
        <sz val="11"/>
        <color theme="1"/>
        <rFont val="Calibri"/>
        <family val="2"/>
        <scheme val="minor"/>
      </rPr>
      <t>4511980</t>
    </r>
  </si>
  <si>
    <r>
      <t xml:space="preserve">Mr. </t>
    </r>
    <r>
      <rPr>
        <sz val="11"/>
        <color theme="1"/>
        <rFont val="Calibri"/>
        <family val="2"/>
        <scheme val="minor"/>
      </rPr>
      <t>Carlos Jaos/Jackie</t>
    </r>
  </si>
  <si>
    <t>TERMS:  CASH Upon Delivery</t>
  </si>
  <si>
    <t>VENDOR:  MOTOACTIVE CORPORATION</t>
  </si>
  <si>
    <r>
      <t xml:space="preserve">ADDRESS:  </t>
    </r>
    <r>
      <rPr>
        <sz val="11"/>
        <color theme="1"/>
        <rFont val="Calibri"/>
        <family val="2"/>
        <scheme val="minor"/>
      </rPr>
      <t>26 Fibertxt Compound, Taytay Rizal</t>
    </r>
  </si>
  <si>
    <t>FF06 Strato</t>
  </si>
  <si>
    <t>FF06 Black Skull</t>
  </si>
  <si>
    <t>FF06 Samurai Warrior</t>
  </si>
  <si>
    <t>Black/Red</t>
  </si>
  <si>
    <t>White/Blue</t>
  </si>
  <si>
    <t>Less 15%</t>
  </si>
  <si>
    <r>
      <t xml:space="preserve">REMARKS: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                        Grand Total:</t>
    </r>
  </si>
  <si>
    <t>No. 2013 - 3 (MIS)</t>
  </si>
  <si>
    <r>
      <t xml:space="preserve">TEL#    </t>
    </r>
    <r>
      <rPr>
        <sz val="11"/>
        <color theme="1"/>
        <rFont val="Calibri"/>
        <family val="2"/>
        <scheme val="minor"/>
      </rPr>
      <t xml:space="preserve"> 8892152   </t>
    </r>
    <r>
      <rPr>
        <b/>
        <sz val="11"/>
        <color theme="1"/>
        <rFont val="Calibri"/>
        <family val="2"/>
        <scheme val="minor"/>
      </rPr>
      <t xml:space="preserve">              FAX# </t>
    </r>
    <r>
      <rPr>
        <sz val="11"/>
        <color theme="1"/>
        <rFont val="Calibri"/>
        <family val="2"/>
        <scheme val="minor"/>
      </rPr>
      <t xml:space="preserve"> 8892102</t>
    </r>
  </si>
  <si>
    <t>TERMS:   30 Days</t>
  </si>
  <si>
    <t>VENDOR:   ROMEO V. AUSTRIA</t>
  </si>
  <si>
    <t>Toner HP Copier</t>
  </si>
  <si>
    <t>Q7551x compatibility M3035</t>
  </si>
  <si>
    <t>Last Purchase: November 07, 2012/ Previous Reading 198983/ Current Reading: 205762</t>
  </si>
  <si>
    <t>TOTAL PAGE YIELD:  6,779</t>
  </si>
  <si>
    <t xml:space="preserve">   Ronald Pasiolco   </t>
  </si>
  <si>
    <t>No. 2013 - 6 (HRD)</t>
  </si>
  <si>
    <r>
      <t xml:space="preserve">TEL#          </t>
    </r>
    <r>
      <rPr>
        <sz val="11"/>
        <color theme="1"/>
        <rFont val="Calibri"/>
        <family val="2"/>
        <scheme val="minor"/>
      </rPr>
      <t>3995472</t>
    </r>
    <r>
      <rPr>
        <b/>
        <sz val="11"/>
        <color theme="1"/>
        <rFont val="Calibri"/>
        <family val="2"/>
        <scheme val="minor"/>
      </rPr>
      <t xml:space="preserve">             FAX# </t>
    </r>
    <r>
      <rPr>
        <sz val="11"/>
        <color theme="1"/>
        <rFont val="Calibri"/>
        <family val="2"/>
        <scheme val="minor"/>
      </rPr>
      <t>5052662</t>
    </r>
  </si>
  <si>
    <t>Manilyn Espadreo</t>
  </si>
  <si>
    <t>TERMS:  Dated Check</t>
  </si>
  <si>
    <t>VENDOR:   OFFICE FAB</t>
  </si>
  <si>
    <r>
      <t xml:space="preserve">ADDRESS:  </t>
    </r>
    <r>
      <rPr>
        <sz val="11"/>
        <color theme="1"/>
        <rFont val="Calibri"/>
        <family val="2"/>
        <scheme val="minor"/>
      </rPr>
      <t>2F Salustiana D. Ty Tower, 104 Paseo de</t>
    </r>
  </si>
  <si>
    <t>Roxas cor. Perea Street, Makati City</t>
  </si>
  <si>
    <t>Crocodile Clear Packaging Tape</t>
  </si>
  <si>
    <t>2x50</t>
  </si>
  <si>
    <t>Crocodile Tan Packaging Tape</t>
  </si>
  <si>
    <t>Short Mimeo Paper Newsprint</t>
  </si>
  <si>
    <t>Brand: Finest</t>
  </si>
  <si>
    <t>Ms. Grace</t>
  </si>
  <si>
    <t>No. 2013 - 5 (HRD)</t>
  </si>
  <si>
    <r>
      <t xml:space="preserve">TEL#   </t>
    </r>
    <r>
      <rPr>
        <sz val="11"/>
        <color theme="1"/>
        <rFont val="Calibri"/>
        <family val="2"/>
        <scheme val="minor"/>
      </rPr>
      <t>3091291</t>
    </r>
    <r>
      <rPr>
        <b/>
        <sz val="11"/>
        <color theme="1"/>
        <rFont val="Calibri"/>
        <family val="2"/>
        <scheme val="minor"/>
      </rPr>
      <t xml:space="preserve">       FAX#  </t>
    </r>
    <r>
      <rPr>
        <sz val="11"/>
        <color theme="1"/>
        <rFont val="Calibri"/>
        <family val="2"/>
        <scheme val="minor"/>
      </rPr>
      <t>2421085/2477945</t>
    </r>
  </si>
  <si>
    <t>Masking Tape</t>
  </si>
  <si>
    <t>1"</t>
  </si>
  <si>
    <t>Short Bond Paper</t>
  </si>
  <si>
    <t>Brand: Hard Copy</t>
  </si>
  <si>
    <t>Panda Black</t>
  </si>
  <si>
    <t>Panda Blue</t>
  </si>
  <si>
    <t>Panda Red</t>
  </si>
  <si>
    <t>Correction tape</t>
  </si>
  <si>
    <t>Colored Paper Clip Short</t>
  </si>
  <si>
    <t>Pentel Pen Black</t>
  </si>
  <si>
    <t>HBW or EXCEL</t>
  </si>
  <si>
    <t>Free Delivery/ No EWT</t>
  </si>
  <si>
    <t xml:space="preserve">    Jean M. B accay   </t>
  </si>
  <si>
    <t>Helmets</t>
  </si>
  <si>
    <t>MOTOACTIVE CORPORATION</t>
  </si>
  <si>
    <t>CASH</t>
  </si>
  <si>
    <t>26 Fibertxt Compound Taytay Rizal</t>
  </si>
  <si>
    <t>Mr. Carlos Jaos/Jackie</t>
  </si>
  <si>
    <t>5706712/Fax 4511980</t>
  </si>
  <si>
    <t>LOG</t>
  </si>
  <si>
    <t>Toner Hp Copier</t>
  </si>
  <si>
    <t>ROMEO V. AUSTRIA</t>
  </si>
  <si>
    <t>30 Days</t>
  </si>
  <si>
    <t>8892152/5013147/8892102</t>
  </si>
  <si>
    <t>Aircon Cleaning (Sir Je's Office)</t>
  </si>
  <si>
    <t>H.S.B. REFRIGERATION AND AIRCON SERVICES</t>
  </si>
  <si>
    <t>11 and 13 Blk. 64 Peso Street, Phase 8, North Fairview, Quezon City</t>
  </si>
  <si>
    <t>Margie</t>
  </si>
  <si>
    <t>ACCTG</t>
  </si>
  <si>
    <t>For Xaviery's Rewards</t>
  </si>
  <si>
    <t>AMBASSADOR</t>
  </si>
  <si>
    <t>421 Dasmarinas Street, Binondo, Maila</t>
  </si>
  <si>
    <t>Marian Dueñas</t>
  </si>
  <si>
    <t>2413867/2413872/2429467</t>
  </si>
  <si>
    <t>Tire for Curve</t>
  </si>
  <si>
    <t>MOTOR INDUSTRIYA TRADING</t>
  </si>
  <si>
    <t>204 10th Avenue, cor., Rizal Avenue, Caloocan City</t>
  </si>
  <si>
    <t>Janet/Liza</t>
  </si>
  <si>
    <t>OFFICE MASTER AND PAPER SALES</t>
  </si>
  <si>
    <t>491 e.t. Yuchengco Street, ET Yuchengco Binondo Manila</t>
  </si>
  <si>
    <t>Grace</t>
  </si>
  <si>
    <t>3091291 F: 2421085</t>
  </si>
  <si>
    <t>HRD</t>
  </si>
  <si>
    <t>OFFICE FAB</t>
  </si>
  <si>
    <t>2f Salustiana D. Ty Tower, 104 Paseo de Roxas, cor. Perea Street, Makati City</t>
  </si>
  <si>
    <t>3995472/5052662</t>
  </si>
  <si>
    <t>No. 2013 - 9 (LOG)</t>
  </si>
  <si>
    <r>
      <t xml:space="preserve">TEL#  </t>
    </r>
    <r>
      <rPr>
        <sz val="11"/>
        <color theme="1"/>
        <rFont val="Calibri"/>
        <family val="2"/>
        <scheme val="minor"/>
      </rPr>
      <t>7122734/4165249</t>
    </r>
    <r>
      <rPr>
        <b/>
        <sz val="11"/>
        <color theme="1"/>
        <rFont val="Calibri"/>
        <family val="2"/>
        <scheme val="minor"/>
      </rPr>
      <t xml:space="preserve">       </t>
    </r>
  </si>
  <si>
    <t>Darwin</t>
  </si>
  <si>
    <r>
      <t xml:space="preserve">TERMS:   </t>
    </r>
    <r>
      <rPr>
        <sz val="11"/>
        <color theme="1"/>
        <rFont val="Calibri"/>
        <family val="2"/>
        <scheme val="minor"/>
      </rPr>
      <t>Labor : CASH/Parts: 15 Days</t>
    </r>
  </si>
  <si>
    <t>VENDOR:  LOURDES AUTO SUPPLY</t>
  </si>
  <si>
    <r>
      <t xml:space="preserve">ADDRESS:  </t>
    </r>
    <r>
      <rPr>
        <sz val="11"/>
        <color theme="1"/>
        <rFont val="Calibri"/>
        <family val="2"/>
        <scheme val="minor"/>
      </rPr>
      <t>585 Banawe Street, Quezon City</t>
    </r>
  </si>
  <si>
    <t>Brake Master Assembly</t>
  </si>
  <si>
    <t>(For L300 Model 2007)</t>
  </si>
  <si>
    <t>-</t>
  </si>
  <si>
    <t>Brake Fluid</t>
  </si>
  <si>
    <t>1 Liter</t>
  </si>
  <si>
    <t>Labor</t>
  </si>
  <si>
    <r>
      <t xml:space="preserve">REMARKS: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Total</t>
    </r>
  </si>
  <si>
    <t xml:space="preserve">   Jojit C. Alcantara   </t>
  </si>
  <si>
    <t>Shyrica Simeon</t>
  </si>
  <si>
    <t>8747 Paseo de Roxas St. Makati City</t>
  </si>
  <si>
    <t>No. 2013 - 10 (ACCTG)</t>
  </si>
  <si>
    <t xml:space="preserve">   Morena Valmoria </t>
  </si>
  <si>
    <r>
      <t xml:space="preserve">DATE: </t>
    </r>
    <r>
      <rPr>
        <sz val="10"/>
        <rFont val="Century Gothic"/>
        <family val="2"/>
      </rPr>
      <t>January 10, 2013</t>
    </r>
  </si>
  <si>
    <r>
      <t xml:space="preserve">DATE: </t>
    </r>
    <r>
      <rPr>
        <sz val="10"/>
        <rFont val="Century Gothic"/>
        <family val="2"/>
      </rPr>
      <t>January 7, 2013</t>
    </r>
  </si>
  <si>
    <r>
      <t xml:space="preserve">DATE: </t>
    </r>
    <r>
      <rPr>
        <sz val="10"/>
        <rFont val="Century Gothic"/>
        <family val="2"/>
      </rPr>
      <t>January 4, 2013</t>
    </r>
  </si>
  <si>
    <t>DATE: January 4, 2013</t>
  </si>
  <si>
    <t>DATE: January 2, 2013</t>
  </si>
  <si>
    <r>
      <t xml:space="preserve">DATE: </t>
    </r>
    <r>
      <rPr>
        <sz val="10"/>
        <rFont val="Century Gothic"/>
        <family val="2"/>
      </rPr>
      <t>January 14, 2013</t>
    </r>
  </si>
  <si>
    <t>VENDOR: SODEXO MOTIVATION SOLUTIONS PHILS, INC.</t>
  </si>
  <si>
    <r>
      <t xml:space="preserve">ADDRESS: </t>
    </r>
    <r>
      <rPr>
        <sz val="11"/>
        <color theme="1"/>
        <rFont val="Calibri"/>
        <family val="2"/>
        <scheme val="minor"/>
      </rPr>
      <t>11th Floor B.A. Lepanto Condominium</t>
    </r>
  </si>
  <si>
    <r>
      <t xml:space="preserve">TEL#  </t>
    </r>
    <r>
      <rPr>
        <sz val="11"/>
        <color theme="1"/>
        <rFont val="Calibri"/>
        <family val="2"/>
        <scheme val="minor"/>
      </rPr>
      <t>6894700/F: 6894777</t>
    </r>
  </si>
  <si>
    <t>Service Fee 1%</t>
  </si>
  <si>
    <t>VAT</t>
  </si>
  <si>
    <t>SODEXO GC</t>
  </si>
  <si>
    <t>Denomination : Php 100.00</t>
  </si>
  <si>
    <r>
      <t xml:space="preserve">TERMS:  </t>
    </r>
    <r>
      <rPr>
        <sz val="11"/>
        <color theme="1"/>
        <rFont val="Calibri"/>
        <family val="2"/>
        <scheme val="minor"/>
      </rPr>
      <t>: Dated Check Upon Delivery</t>
    </r>
  </si>
  <si>
    <t>FOR: New Year Treat Goodwill Gift Promo ( 12/03-21/12)</t>
  </si>
  <si>
    <t>VENDOR: OFFICE MASTER AND PAPER SALES</t>
  </si>
  <si>
    <t xml:space="preserve">ADDRESS: 491 e.t. Yuchengco Street, Et Yuchengco, </t>
  </si>
  <si>
    <t>Binondo Manila</t>
  </si>
  <si>
    <t>No. 2013 - 11 (ACCTG)</t>
  </si>
  <si>
    <r>
      <t xml:space="preserve">DATE: </t>
    </r>
    <r>
      <rPr>
        <sz val="10"/>
        <rFont val="Century Gothic"/>
        <family val="2"/>
      </rPr>
      <t>January 15, 2013</t>
    </r>
  </si>
  <si>
    <t>VENDOR: INTERTECH FORMS MANUFACTURING CORP.</t>
  </si>
  <si>
    <r>
      <t xml:space="preserve">TERMS:  </t>
    </r>
    <r>
      <rPr>
        <sz val="11"/>
        <color theme="1"/>
        <rFont val="Calibri"/>
        <family val="2"/>
        <scheme val="minor"/>
      </rPr>
      <t>: 30 Days</t>
    </r>
  </si>
  <si>
    <r>
      <t xml:space="preserve">TEL#  </t>
    </r>
    <r>
      <rPr>
        <sz val="11"/>
        <color theme="1"/>
        <rFont val="Calibri"/>
        <family val="2"/>
        <scheme val="minor"/>
      </rPr>
      <t>4416977/4416978 F: 4416978</t>
    </r>
  </si>
  <si>
    <t>Percival D. Inocencio</t>
  </si>
  <si>
    <r>
      <t xml:space="preserve">ADDRESS: </t>
    </r>
    <r>
      <rPr>
        <sz val="11"/>
        <color theme="1"/>
        <rFont val="Calibri"/>
        <family val="2"/>
        <scheme val="minor"/>
      </rPr>
      <t>70-C 18th Avenue Cubao, Quezon City</t>
    </r>
  </si>
  <si>
    <t>Delivery Receipt</t>
  </si>
  <si>
    <t>Size: 11 x 9.5 x 3 ply</t>
  </si>
  <si>
    <t>One color print per ply (Dark</t>
  </si>
  <si>
    <t>Green, Light Green, Orange)</t>
  </si>
  <si>
    <t xml:space="preserve">No Numbers, Carbonless  </t>
  </si>
  <si>
    <t>FOR: Treasury Department (Mitch Magpantay)</t>
  </si>
  <si>
    <t>Last Purchase: Feb. 8, 2012 @ Php 905.00/box</t>
  </si>
  <si>
    <t>Repair: L300 ZGT 727</t>
  </si>
  <si>
    <t>LOURDES AUTO SUPPLY</t>
  </si>
  <si>
    <t>15 Days</t>
  </si>
  <si>
    <t>585 Banawe Street, Quezon City</t>
  </si>
  <si>
    <t>7122734/4165249</t>
  </si>
  <si>
    <t>Sodexo</t>
  </si>
  <si>
    <t>SODEXO MOTIVATION SOLUTIONS PHILS. INC.</t>
  </si>
  <si>
    <t>11th Floor, B.A. Lepanto Condominium, 8747 Paseo de Roxas Street, Makati City</t>
  </si>
  <si>
    <t>6894700/6894777</t>
  </si>
  <si>
    <t>INTERTECH FORMS MANUFACTURING CORP.</t>
  </si>
  <si>
    <t>70-C 18th Avenue Cubao, Quezon City</t>
  </si>
  <si>
    <t>4416977/4416978</t>
  </si>
  <si>
    <t>No. 2013 - 12 (HRD)</t>
  </si>
  <si>
    <r>
      <t xml:space="preserve">DATE: </t>
    </r>
    <r>
      <rPr>
        <sz val="10"/>
        <rFont val="Century Gothic"/>
        <family val="2"/>
      </rPr>
      <t>January 18, 2013</t>
    </r>
  </si>
  <si>
    <r>
      <t xml:space="preserve">TEL#  </t>
    </r>
    <r>
      <rPr>
        <sz val="11"/>
        <color theme="1"/>
        <rFont val="Calibri"/>
        <family val="2"/>
        <scheme val="minor"/>
      </rPr>
      <t>4422181</t>
    </r>
  </si>
  <si>
    <t>Aileen Batugon</t>
  </si>
  <si>
    <r>
      <t xml:space="preserve">TERMS:  </t>
    </r>
    <r>
      <rPr>
        <sz val="11"/>
        <color theme="1"/>
        <rFont val="Calibri"/>
        <family val="2"/>
        <scheme val="minor"/>
      </rPr>
      <t>: CASH Upon Pick Up</t>
    </r>
  </si>
  <si>
    <r>
      <t>ADDRESS:</t>
    </r>
    <r>
      <rPr>
        <sz val="11"/>
        <color theme="1"/>
        <rFont val="Calibri"/>
        <family val="2"/>
        <scheme val="minor"/>
      </rPr>
      <t>Unit 1A08B Ground Floor, LRT North Mall,</t>
    </r>
  </si>
  <si>
    <t>VENDOR:                              IDEAL PAPER</t>
  </si>
  <si>
    <t>Photo Paper (Glossy)</t>
  </si>
  <si>
    <t>Size: A4</t>
  </si>
  <si>
    <t>230 gsm/20 sheets per pack</t>
  </si>
  <si>
    <t xml:space="preserve">   Jean M. Baccay  </t>
  </si>
  <si>
    <t>No. 2013 - 13 (HRD)</t>
  </si>
  <si>
    <t>TEL# 3670551</t>
  </si>
  <si>
    <t>Ms. Hilda</t>
  </si>
  <si>
    <r>
      <t xml:space="preserve">TERMS:  </t>
    </r>
    <r>
      <rPr>
        <sz val="11"/>
        <color theme="1"/>
        <rFont val="Calibri"/>
        <family val="2"/>
        <scheme val="minor"/>
      </rPr>
      <t>:  30 Days</t>
    </r>
  </si>
  <si>
    <t>VENDOR:                       S-ONE SUPPLIES CORPORATION</t>
  </si>
  <si>
    <r>
      <t>ADDRESS:</t>
    </r>
    <r>
      <rPr>
        <sz val="11"/>
        <color theme="1"/>
        <rFont val="Calibri"/>
        <family val="2"/>
        <scheme val="minor"/>
      </rPr>
      <t xml:space="preserve"> 192 B 9th Avenue cor., Maria Clara Street,</t>
    </r>
  </si>
  <si>
    <t xml:space="preserve"> Grace Park, Caloocan City</t>
  </si>
  <si>
    <t>Biogenic Alcohol</t>
  </si>
  <si>
    <t>70% Solution</t>
  </si>
  <si>
    <t>Scotch Tape Dispenser</t>
  </si>
  <si>
    <t>Big</t>
  </si>
  <si>
    <t xml:space="preserve">In and Out Tray </t>
  </si>
  <si>
    <t>Plastic/ 2 layers</t>
  </si>
  <si>
    <t>Green Expandable Folder</t>
  </si>
  <si>
    <t>Short/Imported</t>
  </si>
  <si>
    <t xml:space="preserve">Staple Wire </t>
  </si>
  <si>
    <t>#35</t>
  </si>
  <si>
    <t>Stamp Pad Ink</t>
  </si>
  <si>
    <t>Blue</t>
  </si>
  <si>
    <t>Short Finest Newsprint</t>
  </si>
  <si>
    <t>Long Finest Newsprint</t>
  </si>
  <si>
    <t>Push Pins</t>
  </si>
  <si>
    <t>100 pcs. per Box</t>
  </si>
  <si>
    <t>Rubber Band</t>
  </si>
  <si>
    <t>50 grams per Box</t>
  </si>
  <si>
    <t>Panda Black Ballpen</t>
  </si>
  <si>
    <t>Magazine File Holder</t>
  </si>
  <si>
    <t>Long</t>
  </si>
  <si>
    <t>QTY</t>
  </si>
  <si>
    <r>
      <t xml:space="preserve">REMARKS: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Total</t>
    </r>
  </si>
  <si>
    <t>No. 2013 - 14 (LOG)</t>
  </si>
  <si>
    <r>
      <t xml:space="preserve">DATE: </t>
    </r>
    <r>
      <rPr>
        <sz val="10"/>
        <rFont val="Century Gothic"/>
        <family val="2"/>
      </rPr>
      <t>January 21, 2013</t>
    </r>
  </si>
  <si>
    <t>For: ZGT 727 L300 Van Model 2007</t>
  </si>
  <si>
    <t>FOR: L300 Mitsubishi Versa Van Model 2006/Manual/Plate # VDJ 579</t>
  </si>
  <si>
    <t>Center Post Assy.</t>
  </si>
  <si>
    <t>Drag Link</t>
  </si>
  <si>
    <t>Tie Rod End</t>
  </si>
  <si>
    <t>Bell Crank</t>
  </si>
  <si>
    <t>Idler Arm Assy.</t>
  </si>
  <si>
    <t>Steering Belt</t>
  </si>
  <si>
    <t>1 set (4pcs.)</t>
  </si>
  <si>
    <t>Photo Paper 230 gsm</t>
  </si>
  <si>
    <t>IDEAL PAPER</t>
  </si>
  <si>
    <t>Unit 1A08B Ground Floor, LRT North Mall, Callocan city</t>
  </si>
  <si>
    <t>192 B 9th Avenue cor., Maria Clara Street, Grace Park, Caloocan City</t>
  </si>
  <si>
    <t>Repair: Versa Van VDJ 579</t>
  </si>
  <si>
    <t>Darwin Lourdes</t>
  </si>
  <si>
    <t>No. 2013 - 15 (HRD)</t>
  </si>
  <si>
    <r>
      <t xml:space="preserve">DATE: </t>
    </r>
    <r>
      <rPr>
        <sz val="10"/>
        <rFont val="Century Gothic"/>
        <family val="2"/>
      </rPr>
      <t>January 24, 2013</t>
    </r>
  </si>
  <si>
    <r>
      <t xml:space="preserve">TEL#  </t>
    </r>
    <r>
      <rPr>
        <sz val="11"/>
        <color theme="1"/>
        <rFont val="Calibri"/>
        <family val="2"/>
        <scheme val="minor"/>
      </rPr>
      <t>8062921</t>
    </r>
  </si>
  <si>
    <t>VENDOR:                              CD-R KING Merchandise</t>
  </si>
  <si>
    <r>
      <t>ADDRESS:</t>
    </r>
    <r>
      <rPr>
        <sz val="11"/>
        <color theme="1"/>
        <rFont val="Calibri"/>
        <family val="2"/>
        <scheme val="minor"/>
      </rPr>
      <t xml:space="preserve"> Trinoma Branch</t>
    </r>
  </si>
  <si>
    <t>c/o EA</t>
  </si>
  <si>
    <t>DVD-R</t>
  </si>
  <si>
    <t>CD-R</t>
  </si>
  <si>
    <t>CD/DV case for 50 pcs.</t>
  </si>
  <si>
    <t>with zipper</t>
  </si>
  <si>
    <t>For SSD Use</t>
  </si>
  <si>
    <t xml:space="preserve">  Ronald R. Pasioldo  </t>
  </si>
  <si>
    <t>Office Supplies for SDD</t>
  </si>
  <si>
    <t>CDR King</t>
  </si>
  <si>
    <t>Trinoma Branch</t>
  </si>
  <si>
    <t>No. 2013 - 16 (HRD)</t>
  </si>
  <si>
    <t>S-ONE SUPPLIES CORPORATION</t>
  </si>
  <si>
    <t>VENDOR:                              DURABLE HARDWARE</t>
  </si>
  <si>
    <t>TEL#  3617277</t>
  </si>
  <si>
    <r>
      <t xml:space="preserve">TERMS:  </t>
    </r>
    <r>
      <rPr>
        <sz val="11"/>
        <color theme="1"/>
        <rFont val="Calibri"/>
        <family val="2"/>
        <scheme val="minor"/>
      </rPr>
      <t>:              15 Days</t>
    </r>
  </si>
  <si>
    <r>
      <t>ADDRESS:</t>
    </r>
    <r>
      <rPr>
        <sz val="11"/>
        <color theme="1"/>
        <rFont val="Calibri"/>
        <family val="2"/>
        <scheme val="minor"/>
      </rPr>
      <t xml:space="preserve"> </t>
    </r>
  </si>
  <si>
    <t>347 A. Bonifacio cor. Mauban, Quezon City</t>
  </si>
  <si>
    <t>Door Knob</t>
  </si>
  <si>
    <t>Amerilock</t>
  </si>
  <si>
    <r>
      <t xml:space="preserve">DATE: </t>
    </r>
    <r>
      <rPr>
        <sz val="10"/>
        <rFont val="Century Gothic"/>
        <family val="2"/>
      </rPr>
      <t>January 31, 2013</t>
    </r>
  </si>
  <si>
    <t>VENDOR:                              Synergy Graphics Co.</t>
  </si>
  <si>
    <r>
      <t>ADDRESS:</t>
    </r>
    <r>
      <rPr>
        <sz val="11"/>
        <color theme="1"/>
        <rFont val="Calibri"/>
        <family val="2"/>
        <scheme val="minor"/>
      </rPr>
      <t xml:space="preserve"> CS4 King Center Bldg., # 57 Sgt. Rivera</t>
    </r>
  </si>
  <si>
    <t>Street, Quezon City</t>
  </si>
  <si>
    <t>TEL#  5066964/09175755018</t>
  </si>
  <si>
    <t>Jocelyn Regalado</t>
  </si>
  <si>
    <r>
      <t xml:space="preserve">TERMS:  </t>
    </r>
    <r>
      <rPr>
        <sz val="11"/>
        <color theme="1"/>
        <rFont val="Calibri"/>
        <family val="2"/>
        <scheme val="minor"/>
      </rPr>
      <t>: CASH on Delivery</t>
    </r>
  </si>
  <si>
    <t>Tarpaulin 13oz</t>
  </si>
  <si>
    <t>Size: 72" x 36"</t>
  </si>
  <si>
    <t>FOR: Arctic Tarpaulin Banner</t>
  </si>
  <si>
    <t xml:space="preserve">  Fey A. Mendoza  </t>
  </si>
  <si>
    <t xml:space="preserve">    Jojit A. Alcantara     </t>
  </si>
  <si>
    <r>
      <t xml:space="preserve">DATE: </t>
    </r>
    <r>
      <rPr>
        <sz val="10"/>
        <rFont val="Century Gothic"/>
        <family val="2"/>
      </rPr>
      <t>February 01, 2013</t>
    </r>
  </si>
  <si>
    <t>Lucy c/o Sir Jojit</t>
  </si>
  <si>
    <t>2 Kilo Welding Rod</t>
  </si>
  <si>
    <t>Hack Saw Blade</t>
  </si>
  <si>
    <t>Grinding Stone</t>
  </si>
  <si>
    <t># 4</t>
  </si>
  <si>
    <t>Cutting Dish</t>
  </si>
  <si>
    <t>2 L Enamel</t>
  </si>
  <si>
    <t>2L Led Primer</t>
  </si>
  <si>
    <t>Red</t>
  </si>
  <si>
    <t>4 Bottles Paint Thinner</t>
  </si>
  <si>
    <t>Paint Brush</t>
  </si>
  <si>
    <t>Steel Brush</t>
  </si>
  <si>
    <t xml:space="preserve">Flat Bar </t>
  </si>
  <si>
    <t>3 x 16 x 1</t>
  </si>
  <si>
    <t>For Building Maintenance (# 49 Tangali)</t>
  </si>
  <si>
    <t>No. 2013 - 17 (LOG)</t>
  </si>
  <si>
    <t>No. 2013 - 18(HRD)</t>
  </si>
  <si>
    <t>Lucy c/o Sir Allan</t>
  </si>
  <si>
    <r>
      <t xml:space="preserve">DATE: </t>
    </r>
    <r>
      <rPr>
        <sz val="10"/>
        <rFont val="Century Gothic"/>
        <family val="2"/>
      </rPr>
      <t>February 05, 2013</t>
    </r>
  </si>
  <si>
    <t>Fluorescent</t>
  </si>
  <si>
    <t xml:space="preserve">4 sets of 40 watts </t>
  </si>
  <si>
    <t>Fluorescent Tube</t>
  </si>
  <si>
    <t>40 watts - Philips</t>
  </si>
  <si>
    <t>Starter</t>
  </si>
  <si>
    <t>Omni</t>
  </si>
  <si>
    <t>20 watts - Philips</t>
  </si>
  <si>
    <t>Electrical Tape</t>
  </si>
  <si>
    <t>Aramark</t>
  </si>
  <si>
    <t>Ballast</t>
  </si>
  <si>
    <t>40 watts - Ocida</t>
  </si>
  <si>
    <t>Pin Light Holder</t>
  </si>
  <si>
    <t>Teflon Tape</t>
  </si>
  <si>
    <t>Pioneer Epoxy</t>
  </si>
  <si>
    <t>1/2 Liter</t>
  </si>
  <si>
    <t>Tank Fitting</t>
  </si>
  <si>
    <t>Ordinary</t>
  </si>
  <si>
    <t>Flexi Hose</t>
  </si>
  <si>
    <t>Waterstop</t>
  </si>
  <si>
    <t>240 ml</t>
  </si>
  <si>
    <t>For Building Maintenance (# 53 Tangali)</t>
  </si>
  <si>
    <t xml:space="preserve">    Ethel I. Dulva   </t>
  </si>
  <si>
    <t>No. 2013 - 19 (ACCTG)</t>
  </si>
  <si>
    <t>VENDOR:                              SM Cinema</t>
  </si>
  <si>
    <r>
      <t>ADDRESS:</t>
    </r>
    <r>
      <rPr>
        <sz val="11"/>
        <color theme="1"/>
        <rFont val="Calibri"/>
        <family val="2"/>
        <scheme val="minor"/>
      </rPr>
      <t xml:space="preserve"> SM North Branch</t>
    </r>
  </si>
  <si>
    <t>TEL#  9295452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</si>
  <si>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: CASH </t>
    </r>
  </si>
  <si>
    <t>SM Movie Card</t>
  </si>
  <si>
    <t>FOR: Camworx's Q4 Rewards Claim</t>
  </si>
  <si>
    <t xml:space="preserve">    Gina Peralta    </t>
  </si>
  <si>
    <t>No. 2013 - 20 (LOG)</t>
  </si>
  <si>
    <t>FOR: # 49 Tangali Street</t>
  </si>
  <si>
    <t xml:space="preserve">    Jojit Alcantara    </t>
  </si>
  <si>
    <t>No. 2013 - 21 (LOG)</t>
  </si>
  <si>
    <r>
      <t xml:space="preserve">DATE: </t>
    </r>
    <r>
      <rPr>
        <sz val="10"/>
        <rFont val="Century Gothic"/>
        <family val="2"/>
      </rPr>
      <t>February 12, 2013</t>
    </r>
  </si>
  <si>
    <t>VENDOR:                              Datrima Packaging &amp; Ind'l. Corp.</t>
  </si>
  <si>
    <r>
      <t>ADDRESS:</t>
    </r>
    <r>
      <rPr>
        <sz val="11"/>
        <color theme="1"/>
        <rFont val="Calibri"/>
        <family val="2"/>
        <scheme val="minor"/>
      </rPr>
      <t xml:space="preserve"> Room 401 APC Building, 1186 Quezon Ave.,</t>
    </r>
  </si>
  <si>
    <t>Quezon City</t>
  </si>
  <si>
    <t>TEL#  2921450/2921164/F 2960382</t>
  </si>
  <si>
    <t>Ms. Jade Lim</t>
  </si>
  <si>
    <t>With Sales Invoice/BIR # 215-143-012-000</t>
  </si>
  <si>
    <t>Last Purchase: October 09, 2012 PO# 849</t>
  </si>
  <si>
    <t>Continuous Form</t>
  </si>
  <si>
    <t>Size: 5 1/2 x 9 1/2</t>
  </si>
  <si>
    <t>Ply: 2ply Carbonless</t>
  </si>
  <si>
    <t>Color: Plain - White</t>
  </si>
  <si>
    <r>
      <t xml:space="preserve">DATE: </t>
    </r>
    <r>
      <rPr>
        <sz val="10"/>
        <rFont val="Century Gothic"/>
        <family val="2"/>
      </rPr>
      <t>February 06, 2013</t>
    </r>
  </si>
  <si>
    <t>TEL#  7122734/4165249</t>
  </si>
  <si>
    <r>
      <t xml:space="preserve">TERMS:  </t>
    </r>
    <r>
      <rPr>
        <sz val="11"/>
        <color theme="1"/>
        <rFont val="Calibri"/>
        <family val="2"/>
        <scheme val="minor"/>
      </rPr>
      <t>: 15 Days</t>
    </r>
  </si>
  <si>
    <t>VENDOR:                              LOURDES AUTO SUPPLY</t>
  </si>
  <si>
    <r>
      <t>ADDRESS:</t>
    </r>
    <r>
      <rPr>
        <sz val="11"/>
        <color theme="1"/>
        <rFont val="Calibri"/>
        <family val="2"/>
        <scheme val="minor"/>
      </rPr>
      <t xml:space="preserve"> 585 Banawe Street, Quezon City</t>
    </r>
  </si>
  <si>
    <t>Belmac Engine Oil</t>
  </si>
  <si>
    <t>Adventure Oil Filter</t>
  </si>
  <si>
    <t>Jac Van Oil Filter</t>
  </si>
  <si>
    <t>Urvan Oil Filter</t>
  </si>
  <si>
    <t>Isuzu Oil Filter</t>
  </si>
  <si>
    <t>Coolant</t>
  </si>
  <si>
    <t>Fluid</t>
  </si>
  <si>
    <t>per Gallons</t>
  </si>
  <si>
    <t>Last Purchase: 10/3/12</t>
  </si>
  <si>
    <t>No. 2013 - 22 (ACCTG)</t>
  </si>
  <si>
    <t>TEL#  3713210/3711046</t>
  </si>
  <si>
    <t>Ms. Pam</t>
  </si>
  <si>
    <t>VENDOR:                             Microforms, Inc.</t>
  </si>
  <si>
    <r>
      <t>ADDRESS:</t>
    </r>
    <r>
      <rPr>
        <sz val="11"/>
        <color theme="1"/>
        <rFont val="Calibri"/>
        <family val="2"/>
        <scheme val="minor"/>
      </rPr>
      <t xml:space="preserve"> 53 Aragon Street, SFDM, Quezon City 1105</t>
    </r>
  </si>
  <si>
    <t>Provisional Receipt</t>
  </si>
  <si>
    <t xml:space="preserve">Size: 8 1/4" x 4 1/2' </t>
  </si>
  <si>
    <t>Ply: 3 ply Carbonless</t>
  </si>
  <si>
    <t>Color: White, Pink and Yellow</t>
  </si>
  <si>
    <t>Start of SN # 60001</t>
  </si>
  <si>
    <t>Packing: 50 sets per booklet</t>
  </si>
  <si>
    <t>Printing: 1 color front, w/numbering</t>
  </si>
  <si>
    <t>Last Purchase: August 22, 2012 PO# 813</t>
  </si>
  <si>
    <t xml:space="preserve">   Gina Peralta       </t>
  </si>
  <si>
    <t>No. 2013 - 23 (LOG)</t>
  </si>
  <si>
    <r>
      <t xml:space="preserve">DATE: </t>
    </r>
    <r>
      <rPr>
        <sz val="10"/>
        <rFont val="Century Gothic"/>
        <family val="2"/>
      </rPr>
      <t>February12, 2013</t>
    </r>
  </si>
  <si>
    <t>60 mm</t>
  </si>
  <si>
    <t>50 mm</t>
  </si>
  <si>
    <t xml:space="preserve">     Jojit Alcantara     </t>
  </si>
  <si>
    <t>No. 2013 - 24 (SALES)</t>
  </si>
  <si>
    <t>VENDOR:                              Rain Shower Mart</t>
  </si>
  <si>
    <t>Recto Avenue, Corner Juan Luna Stree, Tondo, Manila</t>
  </si>
  <si>
    <t>Stall # 103 G/F KP Tower Commercial Center, # 716 C.M.</t>
  </si>
  <si>
    <t>Dionne Santos</t>
  </si>
  <si>
    <t>TEL#  7882078</t>
  </si>
  <si>
    <r>
      <t xml:space="preserve">TERMS:  </t>
    </r>
    <r>
      <rPr>
        <sz val="11"/>
        <color theme="1"/>
        <rFont val="Calibri"/>
        <family val="2"/>
        <scheme val="minor"/>
      </rPr>
      <t>:              Cash on Delivery</t>
    </r>
  </si>
  <si>
    <t>Gadget Organizer</t>
  </si>
  <si>
    <t>Medium: 10.5 x 5 x 2.5"</t>
  </si>
  <si>
    <t xml:space="preserve">     Fey Medoza     </t>
  </si>
  <si>
    <t xml:space="preserve"> Color - Blue</t>
  </si>
  <si>
    <t>with 4 Compartments,</t>
  </si>
  <si>
    <t>Item Code: GO-M-BL</t>
  </si>
  <si>
    <t>No. 2013 - 25 (SALES)</t>
  </si>
  <si>
    <t>VENDOR:           Clear Ads digital Printing, Inc.</t>
  </si>
  <si>
    <t xml:space="preserve">Unit 1 Ground Floor, 1123 Blumentritt St., </t>
  </si>
  <si>
    <t>Sampaloc Manila</t>
  </si>
  <si>
    <t>TEL#  3543739/6240262</t>
  </si>
  <si>
    <t>Marianne Yumang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</si>
  <si>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:  </t>
    </r>
    <r>
      <rPr>
        <sz val="9"/>
        <color theme="1"/>
        <rFont val="Calibri"/>
        <family val="2"/>
        <scheme val="minor"/>
      </rPr>
      <t xml:space="preserve"> </t>
    </r>
  </si>
  <si>
    <t>50% Downpayment &amp; 50% upon Completion</t>
  </si>
  <si>
    <t>Hi-Res Digital Print on Sticker</t>
  </si>
  <si>
    <t>Front Adhesive</t>
  </si>
  <si>
    <t>Size: 5" x 10"</t>
  </si>
  <si>
    <t>No. 2013 - 26 (MIS)</t>
  </si>
  <si>
    <t>TEL#  8892152/5013147/F8892102</t>
  </si>
  <si>
    <t>VENDOR:                              ROMEO V. AUSTRIA</t>
  </si>
  <si>
    <t>Hazel/Lester</t>
  </si>
  <si>
    <t>1997 M. Reyes cor. Macabulos Sts., Bankal</t>
  </si>
  <si>
    <t>Makati City</t>
  </si>
  <si>
    <r>
      <t xml:space="preserve">TERMS:  </t>
    </r>
    <r>
      <rPr>
        <sz val="11"/>
        <color theme="1"/>
        <rFont val="Calibri"/>
        <family val="2"/>
        <scheme val="minor"/>
      </rPr>
      <t>:              30 Days</t>
    </r>
  </si>
  <si>
    <t>TONER HP Copier</t>
  </si>
  <si>
    <t>Q7551x compatibility</t>
  </si>
  <si>
    <t>M3035</t>
  </si>
  <si>
    <t>Last Purchase: January 02, 2013</t>
  </si>
  <si>
    <t>Previous Reading: 205761/Current Reading: 212742</t>
  </si>
  <si>
    <t>TOTAL PAGE YIELD: 6,981</t>
  </si>
  <si>
    <t xml:space="preserve">       Ronald Pasiolco      </t>
  </si>
  <si>
    <t>Amerilock Padlock</t>
  </si>
  <si>
    <t>40 watts -Philips</t>
  </si>
  <si>
    <t>Fluorescent lamp set</t>
  </si>
  <si>
    <t>1 kilo Welding Rod</t>
  </si>
  <si>
    <t>1/4 Kilo 2" Nail</t>
  </si>
  <si>
    <t>1/4 Kilo 3" Nail</t>
  </si>
  <si>
    <t xml:space="preserve">Angel Bar </t>
  </si>
  <si>
    <t>1x1x1/8</t>
  </si>
  <si>
    <t>Sack Cement</t>
  </si>
  <si>
    <t>White Sand</t>
  </si>
  <si>
    <t># 332</t>
  </si>
  <si>
    <t xml:space="preserve">6 pcs. </t>
  </si>
  <si>
    <t>Stainless Welding Rod</t>
  </si>
  <si>
    <t>Tarpaulin</t>
  </si>
  <si>
    <t>Synergy Graphics Co.</t>
  </si>
  <si>
    <t>CS4 King Center Bldg., #57 Rivera Street, Quezon City</t>
  </si>
  <si>
    <t>5066946/09175755018</t>
  </si>
  <si>
    <t>SALES</t>
  </si>
  <si>
    <t>Building Maintenance (#49 Tangali)</t>
  </si>
  <si>
    <t>Durable Hardware</t>
  </si>
  <si>
    <t>Lucy/c/o Sir Jojit</t>
  </si>
  <si>
    <t>Building Maintenance (#53 Tangali)</t>
  </si>
  <si>
    <t>Lucy/ c/o Sir Allan</t>
  </si>
  <si>
    <t>FOR: Canada Tour (Journey to the top of the World March 02-07, 2013</t>
  </si>
  <si>
    <t>FOR: Canada Tour (Journey to the top of the World March 02-07, 2013)</t>
  </si>
  <si>
    <t xml:space="preserve">REMARKS:  </t>
  </si>
  <si>
    <t>Peter Wee</t>
  </si>
  <si>
    <t>Michael Jones Sia</t>
  </si>
  <si>
    <t>TOTAL</t>
  </si>
  <si>
    <t>TAX</t>
  </si>
  <si>
    <t xml:space="preserve">AMOUNT </t>
  </si>
  <si>
    <t xml:space="preserve">                                                   </t>
  </si>
  <si>
    <t xml:space="preserve">                                      Tel 363-7777, Fax 330-7219 </t>
  </si>
  <si>
    <t xml:space="preserve">                                       53 Tangali Street, San Jose, Quezon City</t>
  </si>
  <si>
    <t xml:space="preserve">           No.618 (MIS)</t>
  </si>
  <si>
    <t>Randolph Gan</t>
  </si>
  <si>
    <t>Michael Angelo Chua</t>
  </si>
  <si>
    <t>Joaquin Oh</t>
  </si>
  <si>
    <t>Mary Diane Tan</t>
  </si>
  <si>
    <t>Alvin Tan</t>
  </si>
  <si>
    <t>Manuel Dy Jr.</t>
  </si>
  <si>
    <t>Anna Jane Sia</t>
  </si>
  <si>
    <t>Edison Tiu Tan</t>
  </si>
  <si>
    <t>Jeanny Tan Tan</t>
  </si>
  <si>
    <t>Julius Eleazar Tan</t>
  </si>
  <si>
    <t>Janelle Elise Tan</t>
  </si>
  <si>
    <t>Anna Cheong</t>
  </si>
  <si>
    <t>Wilson Tan</t>
  </si>
  <si>
    <t>UPGRADE</t>
  </si>
  <si>
    <t>PREMIUM SEATS</t>
  </si>
  <si>
    <t>PH TAX</t>
  </si>
  <si>
    <t>VISA PROCESSING</t>
  </si>
  <si>
    <t xml:space="preserve">                                                      TOTAL AIRFARE:</t>
  </si>
  <si>
    <t>VENDOR:                     HORIZON TRAVEL &amp; TOURS</t>
  </si>
  <si>
    <t>No. 2013 - 27 (SALES)</t>
  </si>
  <si>
    <t>DATE:   February 18, 2013</t>
  </si>
  <si>
    <t>TEL# 3601500/5212586</t>
  </si>
  <si>
    <t>Noted By:</t>
  </si>
  <si>
    <t>`</t>
  </si>
  <si>
    <t>Approved By:</t>
  </si>
  <si>
    <t>Prepared By:</t>
  </si>
  <si>
    <t xml:space="preserve">   Signature Over Printed Name</t>
  </si>
  <si>
    <t xml:space="preserve">             Managing Director</t>
  </si>
  <si>
    <t xml:space="preserve"> Signature Over Printed Name</t>
  </si>
  <si>
    <r>
      <t xml:space="preserve">      </t>
    </r>
    <r>
      <rPr>
        <b/>
        <u/>
        <sz val="12"/>
        <rFont val="Calibri"/>
        <family val="2"/>
        <scheme val="minor"/>
      </rPr>
      <t xml:space="preserve">    Fey A.  Mendoza    </t>
    </r>
  </si>
  <si>
    <t xml:space="preserve">AIRFARE FOR CANADA TOUR                            </t>
  </si>
  <si>
    <t>FOR:   JOURNEY TO THE TOP OF THE WORLD  - An Arctic Adventure Tour (March 02 - 09, 2013)</t>
  </si>
  <si>
    <t xml:space="preserve">              LOCAL PURCHASE REQUISITION</t>
  </si>
  <si>
    <r>
      <t xml:space="preserve">           </t>
    </r>
    <r>
      <rPr>
        <b/>
        <sz val="12"/>
        <rFont val="Calibri"/>
        <family val="2"/>
        <scheme val="minor"/>
      </rPr>
      <t xml:space="preserve">        Ms. Anj Cua</t>
    </r>
  </si>
  <si>
    <r>
      <t xml:space="preserve">           </t>
    </r>
    <r>
      <rPr>
        <b/>
        <u/>
        <sz val="12"/>
        <rFont val="Calibri"/>
        <family val="2"/>
        <scheme val="minor"/>
      </rPr>
      <t xml:space="preserve">     Jenny Z. Enriquez     </t>
    </r>
  </si>
  <si>
    <r>
      <t xml:space="preserve">           </t>
    </r>
    <r>
      <rPr>
        <b/>
        <u/>
        <sz val="12"/>
        <rFont val="Calibri"/>
        <family val="2"/>
        <scheme val="minor"/>
      </rPr>
      <t xml:space="preserve">     JEREMY T. TAN     </t>
    </r>
  </si>
  <si>
    <t>ADDRESS:                    Ground Floor, Potenciana Mansion 490</t>
  </si>
  <si>
    <t xml:space="preserve">                                     Sta Monica Street, Ermita</t>
  </si>
  <si>
    <r>
      <t xml:space="preserve">DATE: </t>
    </r>
    <r>
      <rPr>
        <sz val="10"/>
        <rFont val="Century Gothic"/>
        <family val="2"/>
      </rPr>
      <t>February 18, 2013</t>
    </r>
  </si>
  <si>
    <t>VENDOR:                    QUELYSKIDS INTERNET CAFE</t>
  </si>
  <si>
    <t>TEL#  09185282593/5760195</t>
  </si>
  <si>
    <t>Maria Fe T. Raquel</t>
  </si>
  <si>
    <r>
      <t xml:space="preserve">TERMS:  </t>
    </r>
    <r>
      <rPr>
        <sz val="11"/>
        <color theme="1"/>
        <rFont val="Calibri"/>
        <family val="2"/>
        <scheme val="minor"/>
      </rPr>
      <t>:     50% Down and 50% upon Pick up</t>
    </r>
  </si>
  <si>
    <t>1517-B Casañas Street, Sampaloc, Manila</t>
  </si>
  <si>
    <t>PVC ID, Laminated</t>
  </si>
  <si>
    <t>Back to Back</t>
  </si>
  <si>
    <t>Full Color Print</t>
  </si>
  <si>
    <t>Printing Only</t>
  </si>
  <si>
    <t>FOR: Employee's ID</t>
  </si>
  <si>
    <t xml:space="preserve">         Jean Baccay       </t>
  </si>
  <si>
    <t>No. 2013 - 28 (HRD)</t>
  </si>
  <si>
    <t>No. 2013 - 29 (AUDIT)</t>
  </si>
  <si>
    <r>
      <t xml:space="preserve">DATE: </t>
    </r>
    <r>
      <rPr>
        <sz val="10"/>
        <rFont val="Century Gothic"/>
        <family val="2"/>
      </rPr>
      <t>February 19, 2013</t>
    </r>
  </si>
  <si>
    <t>VENDOR:    Sison's Publishing House, Inc. (BULGAR)</t>
  </si>
  <si>
    <t>ads@bulgar.com.ph</t>
  </si>
  <si>
    <t>TEL#  7491491/09228498665</t>
  </si>
  <si>
    <t>Fely Pedral Ng</t>
  </si>
  <si>
    <r>
      <t xml:space="preserve">TERMS:  </t>
    </r>
    <r>
      <rPr>
        <sz val="11"/>
        <color theme="1"/>
        <rFont val="Calibri"/>
        <family val="2"/>
        <scheme val="minor"/>
      </rPr>
      <t>:     Deposit Payment to BDO Account</t>
    </r>
  </si>
  <si>
    <t>Wanted Advertisement</t>
  </si>
  <si>
    <r>
      <t xml:space="preserve">for </t>
    </r>
    <r>
      <rPr>
        <b/>
        <i/>
        <sz val="11"/>
        <color theme="1"/>
        <rFont val="Calibri"/>
        <family val="2"/>
        <scheme val="minor"/>
      </rPr>
      <t>FEBRUARY 25, 2013</t>
    </r>
  </si>
  <si>
    <t>Ad Type: black and white</t>
  </si>
  <si>
    <t>Date: February 25, 2013</t>
  </si>
  <si>
    <t>Submission of Required Documents : February 21, 2013</t>
  </si>
  <si>
    <t>Account Name: Sison's Publishing House Inc.</t>
  </si>
  <si>
    <t xml:space="preserve">         Deborah Montano     </t>
  </si>
  <si>
    <t>No. 2013 - 30 (AUDIT)</t>
  </si>
  <si>
    <t>VENDOR:    Monica Publishing Corporation (ABANTE)</t>
  </si>
  <si>
    <t>TEL#  5274480 F 5273371</t>
  </si>
  <si>
    <t>Gina Perez</t>
  </si>
  <si>
    <r>
      <t xml:space="preserve">TERMS:  </t>
    </r>
    <r>
      <rPr>
        <sz val="11"/>
        <color theme="1"/>
        <rFont val="Calibri"/>
        <family val="2"/>
        <scheme val="minor"/>
      </rPr>
      <t>:     Deposit Payment to Metrobank</t>
    </r>
  </si>
  <si>
    <t>Size:  3 cols x 10 cms.</t>
  </si>
  <si>
    <t>Size: 3 cols x 10 cms</t>
  </si>
  <si>
    <t>Date: February 25 and 26, 2013</t>
  </si>
  <si>
    <t>Account Name: Monica Publishing Corporation</t>
  </si>
  <si>
    <t>Account Number : Metrobank 151-3-15151321-3</t>
  </si>
  <si>
    <t>Account Number : BDO 3820013525</t>
  </si>
  <si>
    <t>#167 Liberty Building Roberto S. Oca St. Port Area</t>
  </si>
  <si>
    <t>Manila</t>
  </si>
  <si>
    <r>
      <t xml:space="preserve">for </t>
    </r>
    <r>
      <rPr>
        <b/>
        <i/>
        <sz val="11"/>
        <color theme="1"/>
        <rFont val="Calibri"/>
        <family val="2"/>
        <scheme val="minor"/>
      </rPr>
      <t xml:space="preserve">FEBRUARY 25 </t>
    </r>
  </si>
  <si>
    <t>and 26, 2013</t>
  </si>
  <si>
    <t>VENDOR:                           PC CORNER</t>
  </si>
  <si>
    <t>No. 2013 - 22 (MIS)</t>
  </si>
  <si>
    <r>
      <t xml:space="preserve">DATE: </t>
    </r>
    <r>
      <rPr>
        <sz val="10"/>
        <rFont val="Century Gothic"/>
        <family val="2"/>
      </rPr>
      <t>February 20, 2013</t>
    </r>
  </si>
  <si>
    <t>TEL#  6542517 F: 7232837</t>
  </si>
  <si>
    <t>Ms. Anna Bacina</t>
  </si>
  <si>
    <r>
      <t>ADDRESS:</t>
    </r>
    <r>
      <rPr>
        <sz val="11"/>
        <color theme="1"/>
        <rFont val="Calibri"/>
        <family val="2"/>
        <scheme val="minor"/>
      </rPr>
      <t xml:space="preserve"> Unit E Gilmore Commercial Plaza</t>
    </r>
  </si>
  <si>
    <t>10 Gilmore Avenue, Quezon City</t>
  </si>
  <si>
    <r>
      <t xml:space="preserve">TERMS:  </t>
    </r>
    <r>
      <rPr>
        <sz val="11"/>
        <color theme="1"/>
        <rFont val="Calibri"/>
        <family val="2"/>
        <scheme val="minor"/>
      </rPr>
      <t>: DTD Check</t>
    </r>
  </si>
  <si>
    <t>Power Supply</t>
  </si>
  <si>
    <t>Brand: Cool Power</t>
  </si>
  <si>
    <t>600 watts</t>
  </si>
  <si>
    <t xml:space="preserve">   Ronald Pasiolco    </t>
  </si>
  <si>
    <t>Pick Up</t>
  </si>
  <si>
    <t>Official Receipt only</t>
  </si>
  <si>
    <t>No. 2013 - 31(ACCTG)</t>
  </si>
  <si>
    <t>DATE: February 21, 2013</t>
  </si>
  <si>
    <t>Delivery Charge</t>
  </si>
  <si>
    <t>FOR: Seagate Constellation Promo (Nov. 14-16, 2012) and ESG Promo (Jan. 07-25, 2013)</t>
  </si>
  <si>
    <t xml:space="preserve">        Gina Peralta</t>
  </si>
  <si>
    <t>Ortigas Center</t>
  </si>
  <si>
    <t>DR PRICE</t>
  </si>
  <si>
    <t>No. 2013 - 32 (SALES)</t>
  </si>
  <si>
    <t>DATE: February 22, 2013</t>
  </si>
  <si>
    <t>VENDOR: COMPLINK</t>
  </si>
  <si>
    <r>
      <t xml:space="preserve">ADDRESS: </t>
    </r>
    <r>
      <rPr>
        <sz val="11"/>
        <color theme="1"/>
        <rFont val="Calibri"/>
        <family val="2"/>
        <scheme val="minor"/>
      </rPr>
      <t>Unit 1204 Robinsons Equitable Tower ADB Avenue</t>
    </r>
  </si>
  <si>
    <r>
      <t xml:space="preserve">TEL#  </t>
    </r>
    <r>
      <rPr>
        <sz val="11"/>
        <color theme="1"/>
        <rFont val="Calibri"/>
        <family val="2"/>
        <scheme val="minor"/>
      </rPr>
      <t>6873165</t>
    </r>
  </si>
  <si>
    <t>Jerry Wong/Dalia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</si>
  <si>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: Dated Check </t>
    </r>
  </si>
  <si>
    <t>Samsung Galaxy Note II</t>
  </si>
  <si>
    <t>White</t>
  </si>
  <si>
    <t>FOR: Samsung Monitor Spiff : Grab a Gadget Promo (Nov. 5 to Dec. 30, 2012)</t>
  </si>
  <si>
    <t xml:space="preserve">        Lucille P. Miranda     </t>
  </si>
  <si>
    <r>
      <t xml:space="preserve">DATE: </t>
    </r>
    <r>
      <rPr>
        <sz val="10"/>
        <rFont val="Century Gothic"/>
        <family val="2"/>
      </rPr>
      <t>February 25, 2013</t>
    </r>
  </si>
  <si>
    <t>FOR:Toyot Innova, Plate # ZHV 242</t>
  </si>
  <si>
    <t>Banana Type Wiper</t>
  </si>
  <si>
    <t xml:space="preserve">For Innova </t>
  </si>
  <si>
    <t>Armor All</t>
  </si>
  <si>
    <t>Tire Black</t>
  </si>
  <si>
    <t xml:space="preserve">    Fey Mendoza   </t>
  </si>
  <si>
    <t>No. 2013 - 33  (SALES)</t>
  </si>
  <si>
    <t>No. 2013 - 34  (SALES)</t>
  </si>
  <si>
    <t>VENDOR:                   GINZA Electronic &amp; Car Accessories</t>
  </si>
  <si>
    <t>TEL#  7116543</t>
  </si>
  <si>
    <r>
      <t>ADDRESS:</t>
    </r>
    <r>
      <rPr>
        <sz val="11"/>
        <color theme="1"/>
        <rFont val="Calibri"/>
        <family val="2"/>
        <scheme val="minor"/>
      </rPr>
      <t xml:space="preserve"> 289-D Banawe Street, between Cuenco</t>
    </r>
  </si>
  <si>
    <t>and Florentino Street, Quezon City</t>
  </si>
  <si>
    <t>Thess</t>
  </si>
  <si>
    <r>
      <t xml:space="preserve">TERMS:  </t>
    </r>
    <r>
      <rPr>
        <sz val="11"/>
        <color theme="1"/>
        <rFont val="Calibri"/>
        <family val="2"/>
        <scheme val="minor"/>
      </rPr>
      <t>: CASH</t>
    </r>
  </si>
  <si>
    <t>Carpet Matting</t>
  </si>
  <si>
    <t>1st to 3rd Row, with embossed Innova</t>
  </si>
  <si>
    <t>Turtle Wax</t>
  </si>
  <si>
    <t>Pranella</t>
  </si>
  <si>
    <t>6 pcs.</t>
  </si>
  <si>
    <t>No. 2013 - 35(ACCTG)</t>
  </si>
  <si>
    <t>DATE: February 25, 2013</t>
  </si>
  <si>
    <t>Denomination : Php 1000</t>
  </si>
  <si>
    <t>Denomination : Php 500</t>
  </si>
  <si>
    <t>Denomination : Php 100</t>
  </si>
  <si>
    <t xml:space="preserve">        Gina Peralta____</t>
  </si>
  <si>
    <t>FOR: Q4 2012 Rewards</t>
  </si>
  <si>
    <t>No. 2013 - 36 (MIS)</t>
  </si>
  <si>
    <t>VENDOR:                VILLMAN</t>
  </si>
  <si>
    <t xml:space="preserve">ADDRESS: </t>
  </si>
  <si>
    <t>Villman Building, # 32 Road 8, Bagong Pag-Asa Q.C.</t>
  </si>
  <si>
    <t>Ms. Flor/Ms. Jeff Aguilan</t>
  </si>
  <si>
    <r>
      <t xml:space="preserve">TEL#  </t>
    </r>
    <r>
      <rPr>
        <sz val="11"/>
        <color theme="1"/>
        <rFont val="Calibri"/>
        <family val="2"/>
        <scheme val="minor"/>
      </rPr>
      <t>9290411</t>
    </r>
  </si>
  <si>
    <t>CISCO WAP 4410</t>
  </si>
  <si>
    <t>FOR: 3rd and 4th Floor</t>
  </si>
  <si>
    <t>WARRANTY: Villman will process the Warranty from CISCo</t>
  </si>
  <si>
    <t xml:space="preserve">         Ronald Pasiolco____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</si>
  <si>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 PDC 30 Days</t>
    </r>
  </si>
  <si>
    <t>DATE: February 26, 2013</t>
  </si>
  <si>
    <t>VENDOR:    Kimberly Glazing and Industrial Supply, Inc.</t>
  </si>
  <si>
    <t>604 A Bonifacio Avenue, balintawak, Quezon City</t>
  </si>
  <si>
    <t>Ms. Millet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</si>
  <si>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 CASH</t>
    </r>
  </si>
  <si>
    <t xml:space="preserve">1 Set Pivot Bearing </t>
  </si>
  <si>
    <t>with Installation</t>
  </si>
  <si>
    <t xml:space="preserve">         Ethelmea Dulva____</t>
  </si>
  <si>
    <t>No. 2013 - 37 (HRD)</t>
  </si>
  <si>
    <r>
      <t xml:space="preserve">TEL#  </t>
    </r>
    <r>
      <rPr>
        <sz val="11"/>
        <color theme="1"/>
        <rFont val="Calibri"/>
        <family val="2"/>
        <scheme val="minor"/>
      </rPr>
      <t>4145629/4111762/4486647 F:4127495</t>
    </r>
  </si>
  <si>
    <t>Pivot Bearing Replacement of Framed Glass Door at 3rd Floor Sales Department Office</t>
  </si>
  <si>
    <t>Warranty: 1 Month</t>
  </si>
  <si>
    <t>No. 2013 - 38 (HRD)</t>
  </si>
  <si>
    <t>VENDOR:    ACE HARDWARE</t>
  </si>
  <si>
    <t>SM San Lazaro</t>
  </si>
  <si>
    <t>TEL# 7862473 F: 7408769</t>
  </si>
  <si>
    <t>Pick Up Only</t>
  </si>
  <si>
    <t>FOR: HRD</t>
  </si>
  <si>
    <t>95 Liters</t>
  </si>
  <si>
    <t>Megabox Plastic Storage Box</t>
  </si>
  <si>
    <t xml:space="preserve">    MANAGING DIRECTOR</t>
  </si>
  <si>
    <t>MANAGING DIRECTOR</t>
  </si>
  <si>
    <t xml:space="preserve">  Ethelmea Dulva   </t>
  </si>
  <si>
    <t>Sales</t>
  </si>
  <si>
    <t>Logistics</t>
  </si>
  <si>
    <t>Panasonic Split type Inverter</t>
  </si>
  <si>
    <t xml:space="preserve">Inventory and 4th Flr. Conference </t>
  </si>
  <si>
    <t>Reception Area</t>
  </si>
  <si>
    <t>Audit</t>
  </si>
  <si>
    <t>Carrier Split type</t>
  </si>
  <si>
    <t>Kolin Split type</t>
  </si>
  <si>
    <t>Condura Split type</t>
  </si>
  <si>
    <t>4th Floor Conference</t>
  </si>
  <si>
    <t>Koppel Floor Standing</t>
  </si>
  <si>
    <t xml:space="preserve">Panasonic Ceiling casette type Inverter </t>
  </si>
  <si>
    <t>Aircon Cleaning Schedule:</t>
  </si>
  <si>
    <t>No. 2013 - 39  (HRD)</t>
  </si>
  <si>
    <t>No. 2013 - 40 (SALES)</t>
  </si>
  <si>
    <t>VENDOR:    HORIZON TRAVEL &amp; TOURS</t>
  </si>
  <si>
    <t>TEL# 3601800/5212586</t>
  </si>
  <si>
    <t>Ms. Anj Cua</t>
  </si>
  <si>
    <r>
      <t xml:space="preserve">ADDRESS:  </t>
    </r>
    <r>
      <rPr>
        <sz val="11"/>
        <color theme="1"/>
        <rFont val="Calibri"/>
        <family val="2"/>
        <scheme val="minor"/>
      </rPr>
      <t>Ground Floor, Potenciana Mansion 490</t>
    </r>
  </si>
  <si>
    <t>Sta. Monica Street, Ermita Manila</t>
  </si>
  <si>
    <t>Maria Jennifer Rodriquez Alegre</t>
  </si>
  <si>
    <t>Niña Veronica B. Diaz</t>
  </si>
  <si>
    <t>Other Contingency   :</t>
  </si>
  <si>
    <r>
      <t xml:space="preserve">REMARKS: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2060"/>
        <rFont val="Calibri"/>
        <family val="2"/>
        <scheme val="minor"/>
      </rPr>
      <t>TOTAL AIRFARE</t>
    </r>
  </si>
  <si>
    <t>FOR SanDisk Distributors Meeting</t>
  </si>
  <si>
    <t>AIRFARE For SanDisk Business Conferenace @ Xian, China                         (March 18 - 22, 2013)</t>
  </si>
  <si>
    <t>DATE: February 28, 2013</t>
  </si>
  <si>
    <t xml:space="preserve">        Fey Mendoza____</t>
  </si>
  <si>
    <t>No. 2013 - 41 (ACCTG)</t>
  </si>
  <si>
    <t>DATE: March 05, 2013</t>
  </si>
  <si>
    <t>TEL# 2413875-76;2413867/F 2429467</t>
  </si>
  <si>
    <t>VENDOR:    AMBASSADOR APPLIANCES, INC</t>
  </si>
  <si>
    <r>
      <t xml:space="preserve">ADDRESS:  </t>
    </r>
    <r>
      <rPr>
        <sz val="11"/>
        <color theme="1"/>
        <rFont val="Calibri"/>
        <family val="2"/>
        <scheme val="minor"/>
      </rPr>
      <t>421 Dasmariñas Street, Binondo</t>
    </r>
  </si>
  <si>
    <t>Ms. Marian Dueñas</t>
  </si>
  <si>
    <t>Standard Terminator Fan with Stand</t>
  </si>
  <si>
    <t>Model: STI18</t>
  </si>
  <si>
    <t>PRICE</t>
  </si>
  <si>
    <t>Hanabishi Windmill 16SG Blue Blade</t>
  </si>
  <si>
    <r>
      <t xml:space="preserve">REMARKS: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2060"/>
        <rFont val="Calibri"/>
        <family val="2"/>
        <scheme val="minor"/>
      </rPr>
      <t xml:space="preserve">TOTAL </t>
    </r>
  </si>
  <si>
    <t>2 Units of Standard Terminator Fan FOR XAVIERY Rewards Claim</t>
  </si>
  <si>
    <t>1 Unit of Hanabishi  Windmill FOR Logistics Supervisor</t>
  </si>
  <si>
    <t xml:space="preserve"> </t>
  </si>
  <si>
    <t xml:space="preserve"> SIGNATURE OVER PRINTED NAME</t>
  </si>
  <si>
    <t xml:space="preserve">              Gina Peralta___    </t>
  </si>
  <si>
    <t xml:space="preserve">          JEREMY TAN          </t>
  </si>
  <si>
    <t xml:space="preserve">      MANAGING DIRECTOR</t>
  </si>
  <si>
    <t>No. 2013 - 42 (ACCTG)</t>
  </si>
  <si>
    <t>VENDOR:    POWERBOOKS</t>
  </si>
  <si>
    <r>
      <t xml:space="preserve">TEL# </t>
    </r>
    <r>
      <rPr>
        <sz val="11"/>
        <color theme="1"/>
        <rFont val="Calibri"/>
        <family val="2"/>
        <scheme val="minor"/>
      </rPr>
      <t>9431581-82 F: 9431578</t>
    </r>
  </si>
  <si>
    <r>
      <t>ADDRESS:</t>
    </r>
    <r>
      <rPr>
        <sz val="11"/>
        <color theme="1"/>
        <rFont val="Calibri"/>
        <family val="2"/>
        <scheme val="minor"/>
      </rPr>
      <t xml:space="preserve">  TRINOMA</t>
    </r>
  </si>
  <si>
    <t>The Magic Finger By: Roald Dahl</t>
  </si>
  <si>
    <t xml:space="preserve">FOR: Gilmore Q4 Rewards Claim </t>
  </si>
  <si>
    <t>No. 2013 - 43 (MIS)</t>
  </si>
  <si>
    <t>VENDOR:    LENOTECH CORPORATION</t>
  </si>
  <si>
    <r>
      <t>ADDRESS:</t>
    </r>
    <r>
      <rPr>
        <sz val="11"/>
        <color theme="1"/>
        <rFont val="Calibri"/>
        <family val="2"/>
        <scheme val="minor"/>
      </rPr>
      <t xml:space="preserve">  3453 V. Mapa Street, Sta.Mesa</t>
    </r>
  </si>
  <si>
    <t>Model: KRS-8372/USB</t>
  </si>
  <si>
    <t>DR Price</t>
  </si>
  <si>
    <t>Yellow Gate)</t>
  </si>
  <si>
    <t>(In front of Don Bosco and beside Shanghai, Oriental,</t>
  </si>
  <si>
    <t xml:space="preserve">             Ronald Pasiolco___    </t>
  </si>
  <si>
    <t>No. 2013 - 44 (MIS)</t>
  </si>
  <si>
    <t>DATE: March 06, 2013</t>
  </si>
  <si>
    <t>VENDOR:    GAISANO INTERPACE</t>
  </si>
  <si>
    <r>
      <t>ADDRESS:</t>
    </r>
    <r>
      <rPr>
        <sz val="11"/>
        <color theme="1"/>
        <rFont val="Calibri"/>
        <family val="2"/>
        <scheme val="minor"/>
      </rPr>
      <t xml:space="preserve">  Unit B Gilmore Commercial Plaza</t>
    </r>
  </si>
  <si>
    <t>Gilmore Ave. cor. Aurora Blvd., New Manila Q.C.</t>
  </si>
  <si>
    <r>
      <t xml:space="preserve">TEL# </t>
    </r>
    <r>
      <rPr>
        <sz val="11"/>
        <color theme="1"/>
        <rFont val="Calibri"/>
        <family val="2"/>
        <scheme val="minor"/>
      </rPr>
      <t>7219109/7218909/4167758</t>
    </r>
  </si>
  <si>
    <t>Shiela Abatayo</t>
  </si>
  <si>
    <r>
      <rPr>
        <b/>
        <sz val="11"/>
        <color theme="1"/>
        <rFont val="Calibri"/>
        <family val="2"/>
        <scheme val="minor"/>
      </rPr>
      <t>TERMS</t>
    </r>
    <r>
      <rPr>
        <sz val="11"/>
        <color theme="1"/>
        <rFont val="Calibri"/>
        <family val="2"/>
        <scheme val="minor"/>
      </rPr>
      <t>:    DTD Check</t>
    </r>
  </si>
  <si>
    <r>
      <t xml:space="preserve">TERMS:   </t>
    </r>
    <r>
      <rPr>
        <sz val="11"/>
        <color theme="1"/>
        <rFont val="Calibri"/>
        <family val="2"/>
        <scheme val="minor"/>
      </rPr>
      <t>DTD Check</t>
    </r>
  </si>
  <si>
    <t>Spare for future issuance</t>
  </si>
  <si>
    <t>Last Purchase: November 15, 2012 -5 sets</t>
  </si>
  <si>
    <t>Pick Up Only with Sales Invoice</t>
  </si>
  <si>
    <t>Processor</t>
  </si>
  <si>
    <t>Mainboard</t>
  </si>
  <si>
    <t>Casing</t>
  </si>
  <si>
    <t>Intel Core i3 3210</t>
  </si>
  <si>
    <t xml:space="preserve">Intex Supernova Casing with 600 Watts Powersupply </t>
  </si>
  <si>
    <t xml:space="preserve">               Ronald Pasiolco__    </t>
  </si>
  <si>
    <t>Ms. Shiela Abatayo</t>
  </si>
  <si>
    <t>No. 2013 - 45 (MIS)</t>
  </si>
  <si>
    <t>VENDOR:    ACETECH INK</t>
  </si>
  <si>
    <r>
      <t>ADDRESS:</t>
    </r>
    <r>
      <rPr>
        <sz val="11"/>
        <color theme="1"/>
        <rFont val="Calibri"/>
        <family val="2"/>
        <scheme val="minor"/>
      </rPr>
      <t xml:space="preserve">  Ground Floor, East Chem Building #14 Ilang ilang </t>
    </r>
  </si>
  <si>
    <t xml:space="preserve">Street, New Manila Quezon City </t>
  </si>
  <si>
    <r>
      <t xml:space="preserve">TEL# </t>
    </r>
    <r>
      <rPr>
        <sz val="11"/>
        <color theme="1"/>
        <rFont val="Calibri"/>
        <family val="2"/>
        <scheme val="minor"/>
      </rPr>
      <t>7213131</t>
    </r>
  </si>
  <si>
    <t>Ms.  Bella Macaranas</t>
  </si>
  <si>
    <r>
      <t xml:space="preserve">TERMS:   </t>
    </r>
    <r>
      <rPr>
        <sz val="11"/>
        <color theme="1"/>
        <rFont val="Calibri"/>
        <family val="2"/>
        <scheme val="minor"/>
      </rPr>
      <t>CASH</t>
    </r>
  </si>
  <si>
    <t>FX 2175 Cartridges</t>
  </si>
  <si>
    <t>Refill</t>
  </si>
  <si>
    <t>LX 300 plus</t>
  </si>
  <si>
    <t xml:space="preserve">                                                                                                                       Less 3 Free Refills</t>
  </si>
  <si>
    <t xml:space="preserve">   </t>
  </si>
  <si>
    <t xml:space="preserve">                                                                                                                                                      TOTAL</t>
  </si>
  <si>
    <r>
      <t xml:space="preserve">REMARKS:                                                            </t>
    </r>
    <r>
      <rPr>
        <b/>
        <sz val="12"/>
        <color theme="3"/>
        <rFont val="Calibri"/>
        <family val="2"/>
        <scheme val="minor"/>
      </rPr>
      <t xml:space="preserve"> GRAND TOTAL </t>
    </r>
  </si>
  <si>
    <t>Last Purchase:  December 12, 2012</t>
  </si>
  <si>
    <t xml:space="preserve">FX 300 plus </t>
  </si>
  <si>
    <t>Extra Ribbon</t>
  </si>
  <si>
    <t>CONTACT PERSON:  Me Ann</t>
  </si>
  <si>
    <r>
      <rPr>
        <b/>
        <sz val="11"/>
        <color theme="1"/>
        <rFont val="Calibri"/>
        <family val="2"/>
        <scheme val="minor"/>
      </rPr>
      <t>TERMS:</t>
    </r>
    <r>
      <rPr>
        <sz val="11"/>
        <color theme="1"/>
        <rFont val="Calibri"/>
        <family val="2"/>
        <scheme val="minor"/>
      </rPr>
      <t xml:space="preserve">  CASH</t>
    </r>
  </si>
  <si>
    <t>Stand Fan</t>
  </si>
  <si>
    <t>No. 2013 - 46 (EXEC)</t>
  </si>
  <si>
    <t>Starex Tire</t>
  </si>
  <si>
    <t xml:space="preserve">Dunlop </t>
  </si>
  <si>
    <t>DATE: March 07, 2013</t>
  </si>
  <si>
    <t>Sir Elvie or Ms. Jenny</t>
  </si>
  <si>
    <t>TEL/FAX: 2513109/2525704</t>
  </si>
  <si>
    <t>VENDOR:    CARPORT TIRE AND WHEEL SHOP</t>
  </si>
  <si>
    <r>
      <t>ADDRESS:</t>
    </r>
    <r>
      <rPr>
        <sz val="11"/>
        <color theme="1"/>
        <rFont val="Calibri"/>
        <family val="2"/>
        <scheme val="minor"/>
      </rPr>
      <t xml:space="preserve">  2147 Tomas Mapua Street, Sta Cruz, Manila</t>
    </r>
  </si>
  <si>
    <t>Near Batangas Street</t>
  </si>
  <si>
    <t>Size: 215 x 70R16C</t>
  </si>
  <si>
    <r>
      <t xml:space="preserve">REMARKS:                                                            </t>
    </r>
    <r>
      <rPr>
        <b/>
        <sz val="12"/>
        <color theme="3"/>
        <rFont val="Calibri"/>
        <family val="2"/>
        <scheme val="minor"/>
      </rPr>
      <t xml:space="preserve"> TOTAL </t>
    </r>
  </si>
  <si>
    <t>FREE Balancing</t>
  </si>
  <si>
    <t>They buy used tires</t>
  </si>
  <si>
    <t xml:space="preserve">               Gina Peralta__    </t>
  </si>
  <si>
    <t>URGENT: Tire replacement schedule - March 08, 2013</t>
  </si>
  <si>
    <t>A4tech Combo (keyboard and Mouse)</t>
  </si>
  <si>
    <t>No. 2013 - 47 (Treasury)</t>
  </si>
  <si>
    <t>DATE: March 11, 2013</t>
  </si>
  <si>
    <t>VENDOR:    DEUSTONE Corp.</t>
  </si>
  <si>
    <t>TEL/FAX: 4133280/5096611/09052250912</t>
  </si>
  <si>
    <t>Marivic Pasual/Bong Mercedes</t>
  </si>
  <si>
    <r>
      <t xml:space="preserve">TERMS:  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50% Deposit/50% Dtd Check Upon Delivery</t>
    </r>
  </si>
  <si>
    <r>
      <t>ADDRESS:</t>
    </r>
    <r>
      <rPr>
        <sz val="11"/>
        <color theme="1"/>
        <rFont val="Calibri"/>
        <family val="2"/>
        <scheme val="minor"/>
      </rPr>
      <t xml:space="preserve">  35 Atty. Pat Senador Street, SFDM</t>
    </r>
  </si>
  <si>
    <t>Office Chair</t>
  </si>
  <si>
    <t>Model : S- 199 with Armrest</t>
  </si>
  <si>
    <t>Mobile Pedestal</t>
  </si>
  <si>
    <t>3 Drawer/Black/Heavy Duty</t>
  </si>
  <si>
    <t>Non VAT</t>
  </si>
  <si>
    <t>Mobile Pedestal: 1 Year Warranty (For EA, Joyce Reyes and Genevieve Cannog)</t>
  </si>
  <si>
    <t>Free Delivery</t>
  </si>
  <si>
    <t>Lead Time:  2 weeks upon receipt of down payment</t>
  </si>
  <si>
    <t>SIGNATURE OVER PRINTED NAME      SIGNATURE OVER PRINTED NAME</t>
  </si>
  <si>
    <t xml:space="preserve">                 Ethelmea Dulva______    </t>
  </si>
  <si>
    <t>No. 2013 - 48(LOG)</t>
  </si>
  <si>
    <t>TEL/FAX: 6590435/09204858487</t>
  </si>
  <si>
    <t>Mark Anthony Caraig</t>
  </si>
  <si>
    <r>
      <t xml:space="preserve">TERMS:  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Dated Check</t>
    </r>
  </si>
  <si>
    <t>VENDOR:    BETAFOAM CORP</t>
  </si>
  <si>
    <r>
      <t>ADDRESS:</t>
    </r>
    <r>
      <rPr>
        <sz val="11"/>
        <color theme="1"/>
        <rFont val="Calibri"/>
        <family val="2"/>
        <scheme val="minor"/>
      </rPr>
      <t xml:space="preserve">  Dasma Technopark, Governors Drive </t>
    </r>
  </si>
  <si>
    <t>Paliparan, 1 Dasmariñas City</t>
  </si>
  <si>
    <t>Bubble Wrap</t>
  </si>
  <si>
    <t>Size: 25mm PBSx40" x 50M</t>
  </si>
  <si>
    <t>Lead Time: 3-4 Days</t>
  </si>
  <si>
    <t xml:space="preserve">                 Jojit Alcantara______    </t>
  </si>
  <si>
    <t>No. 2013 - 49(ACCTG)</t>
  </si>
  <si>
    <t>TEL/FAX: 4416977/4416978/F:4416978</t>
  </si>
  <si>
    <t>Perci Inocencio</t>
  </si>
  <si>
    <r>
      <t xml:space="preserve">TERMS:  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30 Days</t>
    </r>
  </si>
  <si>
    <t>VENDOR:    INTERTECH FORMS</t>
  </si>
  <si>
    <r>
      <t>ADDRESS:</t>
    </r>
    <r>
      <rPr>
        <sz val="11"/>
        <color theme="1"/>
        <rFont val="Calibri"/>
        <family val="2"/>
        <scheme val="minor"/>
      </rPr>
      <t xml:space="preserve">  70-C 18th Avenue Cubao </t>
    </r>
  </si>
  <si>
    <t xml:space="preserve">Zero Rated </t>
  </si>
  <si>
    <t>Sales Invoice</t>
  </si>
  <si>
    <t>Series Starts at 70001</t>
  </si>
  <si>
    <t>Size: 11" x 8.5"</t>
  </si>
  <si>
    <t>(Make sure that the width is 8.5")</t>
  </si>
  <si>
    <t>Specifications:</t>
  </si>
  <si>
    <t>- w/one color print - front</t>
  </si>
  <si>
    <t>- w/tint on 2nd to last ply</t>
  </si>
  <si>
    <t>- w/pre-numbering</t>
  </si>
  <si>
    <t>- w/BIR Permit</t>
  </si>
  <si>
    <t>- w/BIR Watermark</t>
  </si>
  <si>
    <t>Ply: 4</t>
  </si>
  <si>
    <t>Packaging: 50 sets/booklet</t>
  </si>
  <si>
    <t>Stock: Carbonless</t>
  </si>
  <si>
    <t>Lead Time: 15 working days upon receipt of Approved Lay-out &amp; BIR Permit to Print</t>
  </si>
  <si>
    <r>
      <rPr>
        <b/>
        <sz val="11"/>
        <rFont val="Calibri"/>
        <family val="2"/>
        <scheme val="minor"/>
      </rPr>
      <t xml:space="preserve">      </t>
    </r>
    <r>
      <rPr>
        <b/>
        <u/>
        <sz val="11"/>
        <rFont val="Calibri"/>
        <family val="2"/>
        <scheme val="minor"/>
      </rPr>
      <t xml:space="preserve">                  Gina Peralta______    </t>
    </r>
  </si>
  <si>
    <t>Asus P8H61-MLX3</t>
  </si>
  <si>
    <t>Warranty: 1 Week Replacement/1 year warranty on parts</t>
  </si>
  <si>
    <t>Chair: 2 Years Warranty + Lifetime free Service Warranty (for Treasury Department)</t>
  </si>
  <si>
    <t>No. 2013 - 50 (SALES)</t>
  </si>
  <si>
    <t>DATE: March 13, 2013</t>
  </si>
  <si>
    <t>TEL: 4105326 F: 3765975</t>
  </si>
  <si>
    <t>Grace Magay</t>
  </si>
  <si>
    <r>
      <t xml:space="preserve">TERMS:  </t>
    </r>
    <r>
      <rPr>
        <b/>
        <sz val="9"/>
        <color theme="1"/>
        <rFont val="Calibri"/>
        <family val="2"/>
        <scheme val="minor"/>
      </rPr>
      <t xml:space="preserve"> PDC 30 Days</t>
    </r>
  </si>
  <si>
    <t>VENDOR:    SILICON VALLEY</t>
  </si>
  <si>
    <r>
      <t>ADDRESS:</t>
    </r>
    <r>
      <rPr>
        <sz val="11"/>
        <color theme="1"/>
        <rFont val="Calibri"/>
        <family val="2"/>
        <scheme val="minor"/>
      </rPr>
      <t xml:space="preserve"> 70 De Jesus Street, San Francisco</t>
    </r>
  </si>
  <si>
    <t>Del Monte, Quezon City</t>
  </si>
  <si>
    <t>Nextbook Tablet</t>
  </si>
  <si>
    <t>Model: Next7p</t>
  </si>
  <si>
    <t>Warranty: 7 Days Replacement / 1 Year Warranty</t>
  </si>
  <si>
    <r>
      <rPr>
        <b/>
        <sz val="11"/>
        <rFont val="Calibri"/>
        <family val="2"/>
        <scheme val="minor"/>
      </rPr>
      <t xml:space="preserve">      </t>
    </r>
    <r>
      <rPr>
        <b/>
        <u/>
        <sz val="11"/>
        <rFont val="Calibri"/>
        <family val="2"/>
        <scheme val="minor"/>
      </rPr>
      <t xml:space="preserve">              Niña Veronica Diaz_____    </t>
    </r>
  </si>
  <si>
    <t>FOR: SanDisk USB and SSD January Sales Program</t>
  </si>
  <si>
    <t>No. 2013 - 51 (SALES)</t>
  </si>
  <si>
    <t>DATE: March 14, 2013</t>
  </si>
  <si>
    <t>VENDOR:    BELLA DE DIOR ENTERPRISES</t>
  </si>
  <si>
    <r>
      <t>ADDRESS:</t>
    </r>
    <r>
      <rPr>
        <sz val="11"/>
        <color theme="1"/>
        <rFont val="Calibri"/>
        <family val="2"/>
        <scheme val="minor"/>
      </rPr>
      <t xml:space="preserve"> Libertad Street, Mandaluyong City</t>
    </r>
  </si>
  <si>
    <t>belladedior@yahoo.com</t>
  </si>
  <si>
    <t>TEL: 09332913597/09321929375</t>
  </si>
  <si>
    <t>Ms. Jobelle Gallego/c/o Ms. April</t>
  </si>
  <si>
    <t>SanDisk Jacket</t>
  </si>
  <si>
    <t>Color: Red</t>
  </si>
  <si>
    <t>with  Embroidered Logo at the back</t>
  </si>
  <si>
    <t>No EWT</t>
  </si>
  <si>
    <t>Size: 3 small, 2 medium and 2 Large</t>
  </si>
  <si>
    <t>No. 2013 - 52 (MIS)</t>
  </si>
  <si>
    <t>TEL: 7331667</t>
  </si>
  <si>
    <t>Ms. Anna</t>
  </si>
  <si>
    <r>
      <t xml:space="preserve">TERMS:  </t>
    </r>
    <r>
      <rPr>
        <b/>
        <sz val="9"/>
        <color theme="1"/>
        <rFont val="Calibri"/>
        <family val="2"/>
        <scheme val="minor"/>
      </rPr>
      <t>CASH</t>
    </r>
  </si>
  <si>
    <t>VENDOR:    Montronic Electronics Center</t>
  </si>
  <si>
    <r>
      <t>ADDRESS:</t>
    </r>
    <r>
      <rPr>
        <sz val="11"/>
        <color theme="1"/>
        <rFont val="Calibri"/>
        <family val="2"/>
        <scheme val="minor"/>
      </rPr>
      <t xml:space="preserve"> 615 - 617 Gonzalo Puyat, Raon Street,</t>
    </r>
  </si>
  <si>
    <t>Quiapo, Manila</t>
  </si>
  <si>
    <t>Amphenol Coaxial Cable</t>
  </si>
  <si>
    <t>300 meters per roll</t>
  </si>
  <si>
    <t xml:space="preserve">BNC Connector </t>
  </si>
  <si>
    <t>BNC Straight Connector</t>
  </si>
  <si>
    <t>12 volts Regulated Power Supply - 15 Ampers</t>
  </si>
  <si>
    <r>
      <rPr>
        <b/>
        <sz val="11"/>
        <rFont val="Calibri"/>
        <family val="2"/>
        <scheme val="minor"/>
      </rPr>
      <t xml:space="preserve">      </t>
    </r>
    <r>
      <rPr>
        <b/>
        <u/>
        <sz val="11"/>
        <rFont val="Calibri"/>
        <family val="2"/>
        <scheme val="minor"/>
      </rPr>
      <t xml:space="preserve">              Ronald Pasiolco_____    </t>
    </r>
  </si>
  <si>
    <t>SIGNATURE OVER PRINTED NAME              SIGNATURE OVER PRINTED NAME</t>
  </si>
  <si>
    <r>
      <t xml:space="preserve">DATE: </t>
    </r>
    <r>
      <rPr>
        <sz val="10"/>
        <rFont val="Century Gothic"/>
        <family val="2"/>
      </rPr>
      <t>March 14, 2013</t>
    </r>
  </si>
  <si>
    <t>Lucy</t>
  </si>
  <si>
    <t xml:space="preserve">         Ronald Pasiolco            </t>
  </si>
  <si>
    <t># 22 Flat Cord Wire</t>
  </si>
  <si>
    <t>Color: White</t>
  </si>
  <si>
    <t>150 Meters per Roll</t>
  </si>
  <si>
    <t>Brand: Omega</t>
  </si>
  <si>
    <t>FOR:  CCTV Installation (#49 Tangali Street)</t>
  </si>
  <si>
    <t>FOR: CCTV Installation (# 49 Tangali Street)</t>
  </si>
  <si>
    <t>No. 2013 - 53 (MIS)</t>
  </si>
  <si>
    <t>TEL# 5256094/09055747022</t>
  </si>
  <si>
    <t>Mr. Ricky Recile</t>
  </si>
  <si>
    <t>VENDOR: Reliable Refrigeration &amp; Aircon Service</t>
  </si>
  <si>
    <r>
      <t xml:space="preserve">ADDRESS:  </t>
    </r>
    <r>
      <rPr>
        <sz val="11"/>
        <color theme="1"/>
        <rFont val="Calibri"/>
        <family val="2"/>
        <scheme val="minor"/>
      </rPr>
      <t>c/o Ma'am Jennie Sy</t>
    </r>
  </si>
  <si>
    <r>
      <t xml:space="preserve">TERMS:   </t>
    </r>
    <r>
      <rPr>
        <sz val="11"/>
        <color theme="1"/>
        <rFont val="Calibri"/>
        <family val="2"/>
        <scheme val="minor"/>
      </rPr>
      <t>CASH after Cleaning</t>
    </r>
  </si>
  <si>
    <t>Non Vat</t>
  </si>
  <si>
    <t>No. 2013 - 54 (HRD)</t>
  </si>
  <si>
    <t>VENDOR:                              OFFICE BASICS CORP.</t>
  </si>
  <si>
    <t>TEL# 6404911/09168613585</t>
  </si>
  <si>
    <t>Julie Ann N. Soriano</t>
  </si>
  <si>
    <t>567 Jenny's Ave., Maybunga Pasig City</t>
  </si>
  <si>
    <t>FOR: Logistic's Supervisor - Ms. Joyce Reyes</t>
  </si>
  <si>
    <t>OFFICE TABLE</t>
  </si>
  <si>
    <t>Model: HU 140</t>
  </si>
  <si>
    <t>Color: Beige</t>
  </si>
  <si>
    <t xml:space="preserve">Materials: High Pressure </t>
  </si>
  <si>
    <t>Lamintated Top (HPL), with</t>
  </si>
  <si>
    <t>Size: 140W x 70D x 75 H</t>
  </si>
  <si>
    <t xml:space="preserve">powder coated aluminum </t>
  </si>
  <si>
    <t>front panel and Steel Legs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</si>
  <si>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Calibri"/>
        <family val="2"/>
        <scheme val="minor"/>
      </rPr>
      <t>50 % Downpayment, 50% upon Delivery</t>
    </r>
  </si>
  <si>
    <t xml:space="preserve">Warranty: 1 Year </t>
  </si>
  <si>
    <t>Lead Time: 3- 5 Days upon receipt of Down payment</t>
  </si>
  <si>
    <t>Plastic Keyboard Tray</t>
  </si>
  <si>
    <t>(with metal steel frame)</t>
  </si>
  <si>
    <t xml:space="preserve">         Ethelmea Dulva         </t>
  </si>
  <si>
    <t>No. 2013 - 55 (LOG)</t>
  </si>
  <si>
    <r>
      <t xml:space="preserve">DATE: </t>
    </r>
    <r>
      <rPr>
        <sz val="10"/>
        <rFont val="Century Gothic"/>
        <family val="2"/>
      </rPr>
      <t>March 18, 2013</t>
    </r>
  </si>
  <si>
    <t>TEL#  4150486</t>
  </si>
  <si>
    <t>Philip</t>
  </si>
  <si>
    <t>VENDOR:                             KLEA Auto Aircon</t>
  </si>
  <si>
    <t>875 Banawe Street corner Del Monte Avenue</t>
  </si>
  <si>
    <r>
      <t xml:space="preserve">TERMS:  </t>
    </r>
    <r>
      <rPr>
        <sz val="11"/>
        <color theme="1"/>
        <rFont val="Calibri"/>
        <family val="2"/>
        <scheme val="minor"/>
      </rPr>
      <t>:              CASH</t>
    </r>
  </si>
  <si>
    <t>1 pc. Universal Exaust Fan</t>
  </si>
  <si>
    <t>Brand: Sanden</t>
  </si>
  <si>
    <t>FOR: L300 Versa Van Model 2006, Diesel</t>
  </si>
  <si>
    <t>Plate # ZFB 624/ Driver: Arman Gonzaga</t>
  </si>
  <si>
    <t xml:space="preserve">         Jojit Alcantara            </t>
  </si>
  <si>
    <t xml:space="preserve">   EDISON TAN   </t>
  </si>
  <si>
    <t>No. 2013 - 56 (LOG)</t>
  </si>
  <si>
    <t>Power Steering Belt</t>
  </si>
  <si>
    <t>Alternator Belt</t>
  </si>
  <si>
    <t>For: Mitsubishi Adventure/Plate # ZEE 245/Driver: Noel Flores</t>
  </si>
  <si>
    <t xml:space="preserve">  EDISON TAN   </t>
  </si>
  <si>
    <t>Aircon Belt</t>
  </si>
  <si>
    <t>No. 2013 - 57 (LOG)</t>
  </si>
  <si>
    <t>VENDOR:  DES STRONG MOTORS INC.</t>
  </si>
  <si>
    <t>TEL#  032-4206214/4206283</t>
  </si>
  <si>
    <t>Jhennybebh Ocay (c/o Sir Jojit)</t>
  </si>
  <si>
    <r>
      <t xml:space="preserve">ADDRESS:  </t>
    </r>
    <r>
      <rPr>
        <sz val="11"/>
        <color theme="1"/>
        <rFont val="Calibri"/>
        <family val="2"/>
        <scheme val="minor"/>
      </rPr>
      <t xml:space="preserve">M.C Briones Street, </t>
    </r>
  </si>
  <si>
    <t>Mandaue City</t>
  </si>
  <si>
    <t>Suzuki Skydrive 125</t>
  </si>
  <si>
    <t>For: Service for Cebu Warehouse</t>
  </si>
  <si>
    <t>(Motorcycle)</t>
  </si>
  <si>
    <t>FREE Helmet with ICC Sticker</t>
  </si>
  <si>
    <t>PRIVILEGES:</t>
  </si>
  <si>
    <t>1 Year TPL Insurance</t>
  </si>
  <si>
    <t>1 Year LTO Registration</t>
  </si>
  <si>
    <t>1 Year Warranty on Wiring and Engine</t>
  </si>
  <si>
    <t>FREE 4 Service Coupons (for tune up and change oil)</t>
  </si>
  <si>
    <t>No. 2013 - 58 (EXEC)</t>
  </si>
  <si>
    <r>
      <t xml:space="preserve">DATE: </t>
    </r>
    <r>
      <rPr>
        <sz val="10"/>
        <rFont val="Century Gothic"/>
        <family val="2"/>
      </rPr>
      <t>March 19, 2013</t>
    </r>
  </si>
  <si>
    <t>VENDOR:  KAR WILL</t>
  </si>
  <si>
    <r>
      <t xml:space="preserve">ADDRESS:  </t>
    </r>
    <r>
      <rPr>
        <sz val="11"/>
        <color theme="1"/>
        <rFont val="Calibri"/>
        <family val="2"/>
        <scheme val="minor"/>
      </rPr>
      <t>599 Araneta Avenue,</t>
    </r>
  </si>
  <si>
    <t>TEL# 7325503 Fax # 7320235</t>
  </si>
  <si>
    <t>Ms. Chit</t>
  </si>
  <si>
    <t>Starex Rock End</t>
  </si>
  <si>
    <t>FOR: Grand Starex Go/Model 2008/Plate # JER 123</t>
  </si>
  <si>
    <t xml:space="preserve">   Gina Peralta      </t>
  </si>
  <si>
    <t>No. 2013 - 59(EXEC)</t>
  </si>
  <si>
    <t>VENDOR:  FRONTE</t>
  </si>
  <si>
    <t>TEL# 7120864/7120919</t>
  </si>
  <si>
    <t>Amor (Mechanic)</t>
  </si>
  <si>
    <r>
      <t xml:space="preserve">ADDRESS:  </t>
    </r>
    <r>
      <rPr>
        <sz val="11"/>
        <color theme="1"/>
        <rFont val="Calibri"/>
        <family val="2"/>
        <scheme val="minor"/>
      </rPr>
      <t>23 b Kabignayan Street, corner Banawe</t>
    </r>
  </si>
  <si>
    <t>Starex Tie Rod End</t>
  </si>
  <si>
    <t xml:space="preserve">Labor </t>
  </si>
  <si>
    <t>Original</t>
  </si>
  <si>
    <t>No. 2013 - 60 (HRD)</t>
  </si>
  <si>
    <t>AA Battery</t>
  </si>
  <si>
    <t>Brand: Everedy</t>
  </si>
  <si>
    <t>Brand: Prince</t>
  </si>
  <si>
    <t>Plastic Fastener</t>
  </si>
  <si>
    <t>Short Brown Envelope</t>
  </si>
  <si>
    <t>Long Bond Paper</t>
  </si>
  <si>
    <t>Brand: Hard Copy or Copy One</t>
  </si>
  <si>
    <t>Expandable Folder</t>
  </si>
  <si>
    <t>Green/US Brand - Imported</t>
  </si>
  <si>
    <t>Short L-Type Folder</t>
  </si>
  <si>
    <t>Clear</t>
  </si>
  <si>
    <t>Long L-Type Folder</t>
  </si>
  <si>
    <t>Black Pentel Pen</t>
  </si>
  <si>
    <t>HBW 12 pcs. and Excel 12pcs</t>
  </si>
  <si>
    <t xml:space="preserve">    Jean M. Baccay   </t>
  </si>
  <si>
    <t>Free Delivery/ With Sales Invoice</t>
  </si>
  <si>
    <t xml:space="preserve">        EDISON TAN       </t>
  </si>
  <si>
    <t>No. 2013 - 61 (HRD)</t>
  </si>
  <si>
    <r>
      <t xml:space="preserve">DATE:  </t>
    </r>
    <r>
      <rPr>
        <sz val="10"/>
        <rFont val="Century Gothic"/>
        <family val="2"/>
      </rPr>
      <t xml:space="preserve"> March 20, 2013</t>
    </r>
  </si>
  <si>
    <r>
      <t xml:space="preserve">DATE: </t>
    </r>
    <r>
      <rPr>
        <sz val="10"/>
        <rFont val="Century Gothic"/>
        <family val="2"/>
      </rPr>
      <t>March 20, 2013</t>
    </r>
  </si>
  <si>
    <t>ID Puncher</t>
  </si>
  <si>
    <t>Short Newsprint</t>
  </si>
  <si>
    <t>Brand: Crocodile 2x50</t>
  </si>
  <si>
    <t xml:space="preserve">Tan Packaging Tape </t>
  </si>
  <si>
    <t>Clear Packaging Tape</t>
  </si>
  <si>
    <t>Joy Staple Wire</t>
  </si>
  <si>
    <t xml:space="preserve">    EDISON TAN     </t>
  </si>
  <si>
    <t>Free Delivery/With Sales Invoice</t>
  </si>
  <si>
    <t>Ms. Grace/Ms. Myla</t>
  </si>
  <si>
    <t>SM Cinema</t>
  </si>
  <si>
    <t>SM North Branch</t>
  </si>
  <si>
    <t>Change Oil for Delivery Vans</t>
  </si>
  <si>
    <t>Continuous Form (5 1/2 x 9 1/2)</t>
  </si>
  <si>
    <t>Datrima Packaging and Industrial Corp.</t>
  </si>
  <si>
    <t>Room 401 APC Building, 1186 Quezon Avenue, Q.C.</t>
  </si>
  <si>
    <t>2921450/2921164 F: 2960382</t>
  </si>
  <si>
    <t>Power Supply 600 watts</t>
  </si>
  <si>
    <t>PC Corner</t>
  </si>
  <si>
    <t>Unit E Gilmore Commercial Plaza, 10 Gilmore Avenue, Quezon City</t>
  </si>
  <si>
    <t>Anna Bacina</t>
  </si>
  <si>
    <t>6542517/F 7232837</t>
  </si>
  <si>
    <t>Building Maintenance (49 Tangali)</t>
  </si>
  <si>
    <t>Gadget Organizer - SanDisk</t>
  </si>
  <si>
    <t>Rain Shower Mart</t>
  </si>
  <si>
    <t>Stall #103 G/F KP Tower, Commercial Center, # 716 C. Recto Avenue, corner Juan Luna Street, Tondo Manila</t>
  </si>
  <si>
    <t>Hi - Res Digital Print on Sticker</t>
  </si>
  <si>
    <t>Clear Ads Digital Printing, Inc.</t>
  </si>
  <si>
    <t>50% Down/50% upon Completion</t>
  </si>
  <si>
    <t>Unit 1 Ground Floor, 1123 Bulumentritt Street, Sampaloc Manila</t>
  </si>
  <si>
    <t>3543739/6240262</t>
  </si>
  <si>
    <t>1997  M. Reyes cor. Macabulos Street, Bankal, Makati City</t>
  </si>
  <si>
    <t>8892152/5013147/F 8892102</t>
  </si>
  <si>
    <t>Airfare for Journey to the Top of the World</t>
  </si>
  <si>
    <t>Horizon Travel and Tours</t>
  </si>
  <si>
    <t>Ground Floor, potenciana Mansion 490 Sta. Monica Street, Ermita</t>
  </si>
  <si>
    <t>PVC ID Laminated</t>
  </si>
  <si>
    <t>Quelyskids Internet Café</t>
  </si>
  <si>
    <t>1517 - B Casañas Street, Sampaloc Manila</t>
  </si>
  <si>
    <t>Maria Fe Raquel</t>
  </si>
  <si>
    <t>09185282593/5760195</t>
  </si>
  <si>
    <t>Sison's Publishing House, Inc. (Bulgar)</t>
  </si>
  <si>
    <t>Online Payment</t>
  </si>
  <si>
    <t>7491491/7438702/7328603</t>
  </si>
  <si>
    <t>AUDIT</t>
  </si>
  <si>
    <t>Monica Publishing Corporation (Abante)</t>
  </si>
  <si>
    <t>167 Liberty Building Roberto S. Oca St. Port Area, Manila</t>
  </si>
  <si>
    <t>5274480 F 5273371</t>
  </si>
  <si>
    <t>Sodexo GC</t>
  </si>
  <si>
    <t>6894700 F 6894777</t>
  </si>
  <si>
    <t>Complink</t>
  </si>
  <si>
    <t>Unit 1204 Robinsons Equitabel Tower, ADB Avenue, Ortigas Center</t>
  </si>
  <si>
    <t>6873165/6871234/7063661</t>
  </si>
  <si>
    <t>Maintenance for Toyota Innova ZHV 242</t>
  </si>
  <si>
    <t>GINZA Electronic and Car Accessories</t>
  </si>
  <si>
    <t>289 - D Banawe Street, bet. Cuenco and Florentino Street, Quezon City</t>
  </si>
  <si>
    <t>6894700/F 6894777</t>
  </si>
  <si>
    <t>Cisco Wap 4410</t>
  </si>
  <si>
    <t>Villman</t>
  </si>
  <si>
    <t>PDC 30 Days</t>
  </si>
  <si>
    <t>Villman Building, #32 Road 8, Bagong Pag-Asa, Q.C.</t>
  </si>
  <si>
    <t>Pivot Bearing for 3rd Flr Door</t>
  </si>
  <si>
    <t>604 A. Bonifacio Avenue, Balintawak, Quezon City</t>
  </si>
  <si>
    <t>4145629/4111762/4486647 F 4127495</t>
  </si>
  <si>
    <t>Ace Hardware</t>
  </si>
  <si>
    <t>c/o Jepoy</t>
  </si>
  <si>
    <t>7862473 F 7408769</t>
  </si>
  <si>
    <t xml:space="preserve">Aircon Cleaning </t>
  </si>
  <si>
    <t>Reliable Refrigeration &amp; Aircon Service</t>
  </si>
  <si>
    <t>c/o Ma'am Jennie Sy</t>
  </si>
  <si>
    <t>Ricky Recile</t>
  </si>
  <si>
    <t>5256094/09055747022</t>
  </si>
  <si>
    <t>Airfare for SanDisk Business Conference</t>
  </si>
  <si>
    <t>Anj Cua</t>
  </si>
  <si>
    <t>3601800/5212586</t>
  </si>
  <si>
    <t>Standard and Hanabishi stand Fan</t>
  </si>
  <si>
    <t>421  Dasmariñas Street, Binondo</t>
  </si>
  <si>
    <t>2413867 F 2429467</t>
  </si>
  <si>
    <t>The Magic Finger by Roald Dahl</t>
  </si>
  <si>
    <t>Powerbooks</t>
  </si>
  <si>
    <t>9431581-82 F 9431578</t>
  </si>
  <si>
    <t xml:space="preserve">A4 Tech Combo </t>
  </si>
  <si>
    <t>Lenotech Corporation</t>
  </si>
  <si>
    <t>3453 V. Mapa Street, Sta. Mesa (In front of Don Bosco and beside Shanghai Oriental - Yellow gate)</t>
  </si>
  <si>
    <t>Ms. Sabs/Maureen Moran</t>
  </si>
  <si>
    <t>09175367081/09175506054/5165055</t>
  </si>
  <si>
    <t>Processor, Motherboard and Casing</t>
  </si>
  <si>
    <t>Unit B Gilmore Commercial Plaza, Gilmore Avenue, cor. Aurora Blvd., New Manila Q.C.</t>
  </si>
  <si>
    <t>7219109/7218909/4167758</t>
  </si>
  <si>
    <t>Cartridges Refill</t>
  </si>
  <si>
    <t>Acetech Ink</t>
  </si>
  <si>
    <t>Ground Floor, East Chem Building # 14 Ilang ilang Street, New Manila, Q.C.</t>
  </si>
  <si>
    <t>Bella Macaranas</t>
  </si>
  <si>
    <t>Dunlop Tires for Starex - Plate # JER 123</t>
  </si>
  <si>
    <t>2148 Tomas Mapua Street, Sta. Cruz, Manila (Near batangas Street)</t>
  </si>
  <si>
    <t>2513109/2525704</t>
  </si>
  <si>
    <t>EXEC</t>
  </si>
  <si>
    <t>BETAFOAM Corp.</t>
  </si>
  <si>
    <t>Dasma Technopark, Governors Drive Paliparan, 1 Dasmariñas City</t>
  </si>
  <si>
    <t>Mark Anthony Caraig/Emilyn</t>
  </si>
  <si>
    <t>6590435/09204858487</t>
  </si>
  <si>
    <t>Nextbook Tablet - Next7P</t>
  </si>
  <si>
    <t>Silicon Valley</t>
  </si>
  <si>
    <t>70 De Jesus Street, San Francisco Del Monte Quezon City</t>
  </si>
  <si>
    <t>4105326 F 3765975</t>
  </si>
  <si>
    <t>Repair for Mitsubishi Adventure ZEE 245</t>
  </si>
  <si>
    <t>TEL# 4424772 F: 4420477</t>
  </si>
  <si>
    <t>4424772/3670551 F 4420477</t>
  </si>
  <si>
    <t>3//17/13</t>
  </si>
  <si>
    <t>Office Chair and Mobile Pedestal</t>
  </si>
  <si>
    <t>DEUSTONE CORP.</t>
  </si>
  <si>
    <t>35n Atty Pat Senador Street, SFDM, Quezon City</t>
  </si>
  <si>
    <t>Marivic Pascual</t>
  </si>
  <si>
    <t>09052250912/4133280/5096611</t>
  </si>
  <si>
    <t>Treasury</t>
  </si>
  <si>
    <t>No. 2013 - 62 (MIS)</t>
  </si>
  <si>
    <r>
      <t xml:space="preserve">DATE: </t>
    </r>
    <r>
      <rPr>
        <sz val="10"/>
        <rFont val="Century Gothic"/>
        <family val="2"/>
      </rPr>
      <t>March 27, 2013</t>
    </r>
  </si>
  <si>
    <t>TEL# 7237959 loc 1198 F: 7245898</t>
  </si>
  <si>
    <t>Alex Salumbre</t>
  </si>
  <si>
    <r>
      <t xml:space="preserve">TERMS:  </t>
    </r>
    <r>
      <rPr>
        <sz val="11"/>
        <color theme="1"/>
        <rFont val="Calibri"/>
        <family val="2"/>
        <scheme val="minor"/>
      </rPr>
      <t>:  DTD Check</t>
    </r>
  </si>
  <si>
    <t>VENDOR:                       FaireTechnologies Inc.</t>
  </si>
  <si>
    <r>
      <t>ADDRESS:</t>
    </r>
    <r>
      <rPr>
        <sz val="11"/>
        <color theme="1"/>
        <rFont val="Calibri"/>
        <family val="2"/>
        <scheme val="minor"/>
      </rPr>
      <t xml:space="preserve"> 49 E. Fernandez Street,</t>
    </r>
  </si>
  <si>
    <t>San Juan City</t>
  </si>
  <si>
    <t>16 Channel DVR</t>
  </si>
  <si>
    <t>Outdoor Camera</t>
  </si>
  <si>
    <t>Indoor Camera</t>
  </si>
  <si>
    <t>RV1016</t>
  </si>
  <si>
    <t xml:space="preserve">  Ronald Pasiolco   </t>
  </si>
  <si>
    <t xml:space="preserve">    JEREMY T. Tan   </t>
  </si>
  <si>
    <t>FOR: Building Maintenance (# 53 Tangali Street)</t>
  </si>
  <si>
    <t>No. 2013 - 63 (HRD)</t>
  </si>
  <si>
    <t># 16 Flat Cord Wire</t>
  </si>
  <si>
    <t>150 meters per Roll</t>
  </si>
  <si>
    <t>Firefly Pinlight</t>
  </si>
  <si>
    <t>PL2U/Daylight/11w</t>
  </si>
  <si>
    <t xml:space="preserve">         Ethelmea I. Dulva               </t>
  </si>
  <si>
    <r>
      <t xml:space="preserve">DATE: </t>
    </r>
    <r>
      <rPr>
        <sz val="10"/>
        <rFont val="Century Gothic"/>
        <family val="2"/>
      </rPr>
      <t>April 01, 2013</t>
    </r>
  </si>
  <si>
    <t xml:space="preserve">    Deborah Montano      </t>
  </si>
  <si>
    <t>VENDOR:  Datrima Packaging &amp; Ind'l. Corp.</t>
  </si>
  <si>
    <t>Last Purchase: July 02, 2012 PO# 791 (Former Size: 11x9.5)</t>
  </si>
  <si>
    <t xml:space="preserve"> MANAGING DIRECTOR</t>
  </si>
  <si>
    <t>No. 2013 - 65(ACCTG)</t>
  </si>
  <si>
    <t>VENDOR:  DESIGN CREST</t>
  </si>
  <si>
    <r>
      <t>ADDRESS:</t>
    </r>
    <r>
      <rPr>
        <sz val="11"/>
        <color theme="1"/>
        <rFont val="Calibri"/>
        <family val="2"/>
        <scheme val="minor"/>
      </rPr>
      <t xml:space="preserve"> 1155 -A&amp;B Quezon Avenue</t>
    </r>
  </si>
  <si>
    <t>(between West and Roosevelt Avenue), Quezon City</t>
  </si>
  <si>
    <t>TEL#  4134469/3735567/F 3729379</t>
  </si>
  <si>
    <t>Alvinia Lantican</t>
  </si>
  <si>
    <t>Drawer Lateral Cabinet</t>
  </si>
  <si>
    <t>Model : DL -4</t>
  </si>
  <si>
    <t>Size: 90W x 46D x 133H cm</t>
  </si>
  <si>
    <t>Powdercoated Light Gray</t>
  </si>
  <si>
    <t>Gauge: 20</t>
  </si>
  <si>
    <t>With Sales Invoice/BIR # 104-007-688-002</t>
  </si>
  <si>
    <t>Free Delivery/Delivery Date:</t>
  </si>
  <si>
    <t xml:space="preserve">Warranty: </t>
  </si>
  <si>
    <t xml:space="preserve">    Gina Peralta      </t>
  </si>
  <si>
    <t>No. 2013 - 66 (EXEC)</t>
  </si>
  <si>
    <t>Chrysler Tires</t>
  </si>
  <si>
    <t>Goodyear</t>
  </si>
  <si>
    <t>Size: 225 x 65R17</t>
  </si>
  <si>
    <t>FREE Balancing/No Sales Invoice</t>
  </si>
  <si>
    <t>VENDOR:    D'Tire Queen Trading</t>
  </si>
  <si>
    <t>TEL/FAX: 9118316</t>
  </si>
  <si>
    <t>Noriel</t>
  </si>
  <si>
    <t>OR Only</t>
  </si>
  <si>
    <r>
      <t>ADDRESS:</t>
    </r>
    <r>
      <rPr>
        <sz val="11"/>
        <color theme="1"/>
        <rFont val="Calibri"/>
        <family val="2"/>
        <scheme val="minor"/>
      </rPr>
      <t xml:space="preserve">  246 P. Tuazon, Cubao, Quezon City</t>
    </r>
  </si>
  <si>
    <t xml:space="preserve">      Gina Peralta__    </t>
  </si>
  <si>
    <t>Sets: 2000/box</t>
  </si>
  <si>
    <t>No. 2013 - 67 (LOG)</t>
  </si>
  <si>
    <r>
      <t xml:space="preserve">DATE: </t>
    </r>
    <r>
      <rPr>
        <sz val="10"/>
        <rFont val="Century Gothic"/>
        <family val="2"/>
      </rPr>
      <t>April 02, 2013</t>
    </r>
  </si>
  <si>
    <t>VENDOR:    IMPERIAL APPLIANCE CORPORATION</t>
  </si>
  <si>
    <r>
      <t>ADDRESS:</t>
    </r>
    <r>
      <rPr>
        <sz val="11"/>
        <color theme="1"/>
        <rFont val="Calibri"/>
        <family val="2"/>
        <scheme val="minor"/>
      </rPr>
      <t xml:space="preserve">  AC Cortes Street, Mandaue City</t>
    </r>
  </si>
  <si>
    <t>Email: mandaue@imperialapplianceplaza.com</t>
  </si>
  <si>
    <t>FOR Cebu Warehouse</t>
  </si>
  <si>
    <t>Warranty: 1 Year on spare parts and service, 5 years warranty on compressor</t>
  </si>
  <si>
    <t xml:space="preserve">      Jojit Alcantara__    </t>
  </si>
  <si>
    <t>Panasonic Split Type Aircon</t>
  </si>
  <si>
    <t>Standard Inverter</t>
  </si>
  <si>
    <t>Model: CS/U-PS24NKQ (2.5HP)</t>
  </si>
  <si>
    <t>With Sales Invoice</t>
  </si>
  <si>
    <t>Janisa Morante</t>
  </si>
  <si>
    <r>
      <t>TEL/FAX:</t>
    </r>
    <r>
      <rPr>
        <b/>
        <sz val="9"/>
        <color theme="1"/>
        <rFont val="Calibri"/>
        <family val="2"/>
        <scheme val="minor"/>
      </rPr>
      <t xml:space="preserve"> 3468975/4201849/09063085606</t>
    </r>
  </si>
  <si>
    <t>Rover RVH7016 16 channel</t>
  </si>
  <si>
    <t>No. 2013 - 64 (AUDIT)</t>
  </si>
  <si>
    <t>TEL#  2921450/2921164/F 2930382</t>
  </si>
  <si>
    <t>For Plate # PIZ 572</t>
  </si>
  <si>
    <t>No. 2013 - 68 (INV)</t>
  </si>
  <si>
    <r>
      <t xml:space="preserve">DATE: </t>
    </r>
    <r>
      <rPr>
        <sz val="10"/>
        <rFont val="Century Gothic"/>
        <family val="2"/>
      </rPr>
      <t>April 04, 2013</t>
    </r>
  </si>
  <si>
    <t>VENDOR:    BODEGA ng BAYAN</t>
  </si>
  <si>
    <r>
      <t>TEL/FAX:</t>
    </r>
    <r>
      <rPr>
        <b/>
        <sz val="9"/>
        <color theme="1"/>
        <rFont val="Calibri"/>
        <family val="2"/>
        <scheme val="minor"/>
      </rPr>
      <t xml:space="preserve"> 4126308</t>
    </r>
  </si>
  <si>
    <t>Sir Lito/c/o Kuya Nestor</t>
  </si>
  <si>
    <r>
      <t>ADDRESS:</t>
    </r>
    <r>
      <rPr>
        <sz val="11"/>
        <color theme="1"/>
        <rFont val="Calibri"/>
        <family val="2"/>
        <scheme val="minor"/>
      </rPr>
      <t xml:space="preserve">  Munoz, Quezon City</t>
    </r>
  </si>
  <si>
    <t>Folding Table</t>
  </si>
  <si>
    <t>Size: 24 x 36</t>
  </si>
  <si>
    <t>FOR Inventory Department</t>
  </si>
  <si>
    <t xml:space="preserve">      Joyce Gianan__    </t>
  </si>
  <si>
    <t>No. 2013 - 69 (INV)</t>
  </si>
  <si>
    <r>
      <t xml:space="preserve">DATE: </t>
    </r>
    <r>
      <rPr>
        <sz val="10"/>
        <rFont val="Century Gothic"/>
        <family val="2"/>
      </rPr>
      <t>April 05, 2013</t>
    </r>
  </si>
  <si>
    <t>VENDOR:    TFE Sales Marketing Corp.</t>
  </si>
  <si>
    <r>
      <t>ADDRESS:</t>
    </r>
    <r>
      <rPr>
        <sz val="11"/>
        <color theme="1"/>
        <rFont val="Calibri"/>
        <family val="2"/>
        <scheme val="minor"/>
      </rPr>
      <t xml:space="preserve">  De Poan Center Bldg. 1 Pilit Cabancan, </t>
    </r>
  </si>
  <si>
    <t>Mandaue City, Cebu</t>
  </si>
  <si>
    <r>
      <t>TEL/FAX:</t>
    </r>
    <r>
      <rPr>
        <b/>
        <sz val="9"/>
        <color theme="1"/>
        <rFont val="Calibri"/>
        <family val="2"/>
        <scheme val="minor"/>
      </rPr>
      <t xml:space="preserve"> 032-3462981-2/09173244257</t>
    </r>
  </si>
  <si>
    <t>Leonard Yap</t>
  </si>
  <si>
    <r>
      <t xml:space="preserve">TERMS:   </t>
    </r>
    <r>
      <rPr>
        <sz val="11"/>
        <color theme="1"/>
        <rFont val="Calibri"/>
        <family val="2"/>
        <scheme val="minor"/>
      </rPr>
      <t>PDC 30 Days</t>
    </r>
  </si>
  <si>
    <t>Free Delivery/Delivery Date: April 10, 2013 (Wednesday/Afternoon)</t>
  </si>
  <si>
    <t>With Sales Invoice/EWT/TIN # 000-310-578-000</t>
  </si>
  <si>
    <t>Warranty: 1 Year on parts and services</t>
  </si>
  <si>
    <t>Model: HU-127</t>
  </si>
  <si>
    <t>Computer Chair</t>
  </si>
  <si>
    <t>Armrest</t>
  </si>
  <si>
    <t>Visitors Chair</t>
  </si>
  <si>
    <t>Model: B72HG/Gray Fabric</t>
  </si>
  <si>
    <t>Model: B101X/Gray Fabric</t>
  </si>
  <si>
    <t>Mobile Cabinet</t>
  </si>
  <si>
    <t>Model: Umov/Size: W40xD55xH66 cm/Color: Beige</t>
  </si>
  <si>
    <t>Flexible Laminate on a medium density board, metal legs and front board with powder coated paint / Size: 120W x 70D x 74H cm/Color: Beige</t>
  </si>
  <si>
    <t>FOR CEBU WAREHOUSE: Address - #77A Del Rosario Street, G/F Rollway Building, Guizo, Mandaue City</t>
  </si>
  <si>
    <r>
      <t xml:space="preserve">DATE: </t>
    </r>
    <r>
      <rPr>
        <sz val="10"/>
        <rFont val="Century Gothic"/>
        <family val="2"/>
      </rPr>
      <t>April 08, 2013</t>
    </r>
  </si>
  <si>
    <t>RV3040VF</t>
  </si>
  <si>
    <t xml:space="preserve">Revised PO!!! </t>
  </si>
  <si>
    <t>No. 2013 - 70 (INV)</t>
  </si>
  <si>
    <t>Elena Raagas</t>
  </si>
  <si>
    <r>
      <t xml:space="preserve">TERMS:   </t>
    </r>
    <r>
      <rPr>
        <sz val="11"/>
        <color theme="1"/>
        <rFont val="Calibri"/>
        <family val="2"/>
        <scheme val="minor"/>
      </rPr>
      <t>Dtd Check</t>
    </r>
  </si>
  <si>
    <t>Non Vat Sales Invoice</t>
  </si>
  <si>
    <t>Free Delivery/Delivery Date: April 11, 2013 (Thursday)</t>
  </si>
  <si>
    <t>AMD Athlon X2 250</t>
  </si>
  <si>
    <t>Motherboard, 500 GB HardDrive, 2GB DDR3, Built-in Video Card, Build - in Sound Card, 15.6" LED Display, Casing, USB Keyboard, USB Optical Mouse</t>
  </si>
  <si>
    <t>Desktop -  Basic Package</t>
  </si>
  <si>
    <t xml:space="preserve">With Free AVR </t>
  </si>
  <si>
    <t>FREE</t>
  </si>
  <si>
    <t xml:space="preserve">FREE </t>
  </si>
  <si>
    <t>No. 2013 - 71  (INV)</t>
  </si>
  <si>
    <t>Intex UPS</t>
  </si>
  <si>
    <t>650 VA</t>
  </si>
  <si>
    <t>VENDOR:    Accent Micro Products Inc.</t>
  </si>
  <si>
    <r>
      <t>ADDRESS:</t>
    </r>
    <r>
      <rPr>
        <sz val="11"/>
        <color theme="1"/>
        <rFont val="Calibri"/>
        <family val="2"/>
        <scheme val="minor"/>
      </rPr>
      <t xml:space="preserve">  Unit 885 SM City Cebu</t>
    </r>
  </si>
  <si>
    <t>Northwing, North Reclamation Area</t>
  </si>
  <si>
    <r>
      <t>TEL/FAX:</t>
    </r>
    <r>
      <rPr>
        <b/>
        <sz val="9"/>
        <color theme="1"/>
        <rFont val="Calibri"/>
        <family val="2"/>
        <scheme val="minor"/>
      </rPr>
      <t xml:space="preserve"> 032-5059540 - 41/09082575057</t>
    </r>
  </si>
  <si>
    <t>VENDOR:    Continuum Technology Corporation</t>
  </si>
  <si>
    <r>
      <t>TEL/FAX:</t>
    </r>
    <r>
      <rPr>
        <b/>
        <sz val="9"/>
        <color theme="1"/>
        <rFont val="Calibri"/>
        <family val="2"/>
        <scheme val="minor"/>
      </rPr>
      <t xml:space="preserve"> 4485783 loc. 405</t>
    </r>
  </si>
  <si>
    <t>Edison Espiritu</t>
  </si>
  <si>
    <r>
      <t>ADDRESS:</t>
    </r>
    <r>
      <rPr>
        <sz val="11"/>
        <color theme="1"/>
        <rFont val="Calibri"/>
        <family val="2"/>
        <scheme val="minor"/>
      </rPr>
      <t xml:space="preserve">  3/F WAH Phil Bldg., 1321 E. Rodriquez Sr. Ave., </t>
    </r>
  </si>
  <si>
    <t>Warranty: 3 Years Warranty (starts from the manufacturers ship out date)</t>
  </si>
  <si>
    <t xml:space="preserve">Motorola/Symbol </t>
  </si>
  <si>
    <t>Barcode Scanner</t>
  </si>
  <si>
    <t>No. 2013 - 72  (INV)</t>
  </si>
  <si>
    <t>VENDOR:    Gaisano Interpace</t>
  </si>
  <si>
    <r>
      <t>ADDRESS:</t>
    </r>
    <r>
      <rPr>
        <sz val="11"/>
        <color theme="1"/>
        <rFont val="Calibri"/>
        <family val="2"/>
        <scheme val="minor"/>
      </rPr>
      <t xml:space="preserve">  Mandaue Branch</t>
    </r>
  </si>
  <si>
    <t>Warehouse 6, Rositas Compound, Gaisano Cebu, Ouano Ave.,</t>
  </si>
  <si>
    <t>New Reclamation Area, Mandaue City</t>
  </si>
  <si>
    <r>
      <t>TEL/FAX:</t>
    </r>
    <r>
      <rPr>
        <b/>
        <sz val="9"/>
        <color theme="1"/>
        <rFont val="Calibri"/>
        <family val="2"/>
        <scheme val="minor"/>
      </rPr>
      <t xml:space="preserve"> 032- 5054977/5054904/4209063</t>
    </r>
  </si>
  <si>
    <t>Canon Scanner Lide 110</t>
  </si>
  <si>
    <t>Free Delivery/Delivery Date: April 11, 2013 / DR PRICE</t>
  </si>
  <si>
    <t>Epson LQ 300+II Dot Matrix</t>
  </si>
  <si>
    <t>Warranty: 1  Year Warranty/7 Days Replacement</t>
  </si>
  <si>
    <t>Hym Ogatis</t>
  </si>
  <si>
    <t>No. 2013 - 73 (MIS)</t>
  </si>
  <si>
    <r>
      <t xml:space="preserve">DATE: </t>
    </r>
    <r>
      <rPr>
        <sz val="10"/>
        <rFont val="Century Gothic"/>
        <family val="2"/>
      </rPr>
      <t>April 10, 2013</t>
    </r>
  </si>
  <si>
    <t>Last Purchase: February 12, 2013</t>
  </si>
  <si>
    <t>Previous Reading:212742/Current Reading: 222860</t>
  </si>
  <si>
    <t>TOTAL PAGE YIELD: 10,118</t>
  </si>
  <si>
    <t>Installation Charges</t>
  </si>
  <si>
    <t>8 Channel DVR</t>
  </si>
  <si>
    <t>RVH7008 8 Ch. H.264 Real Time DVR</t>
  </si>
  <si>
    <t>Model: RV1016</t>
  </si>
  <si>
    <r>
      <t xml:space="preserve">FOR CEBU WAREHOUSE: </t>
    </r>
    <r>
      <rPr>
        <sz val="10"/>
        <color theme="1"/>
        <rFont val="Calibri"/>
        <family val="2"/>
        <scheme val="minor"/>
      </rPr>
      <t>Address - #77A Del Rosario Street, G/F Rollway Building, Guizo, Mandaue City</t>
    </r>
  </si>
  <si>
    <t>Power Supply 6 amp.</t>
  </si>
  <si>
    <t>Model: RVSPS600B/Centralized</t>
  </si>
  <si>
    <t>Voltage Regulator</t>
  </si>
  <si>
    <t>Model: AVR500POD/500watts</t>
  </si>
  <si>
    <t xml:space="preserve">BNC Connectors </t>
  </si>
  <si>
    <t>DC Plug with Wire</t>
  </si>
  <si>
    <t>Model: DCPLUW</t>
  </si>
  <si>
    <t>For RG590/Model: BNCP</t>
  </si>
  <si>
    <t>VENDOR: FaireTechnologies Inc.</t>
  </si>
  <si>
    <t>No. 2013 - 75 (MIS)</t>
  </si>
  <si>
    <t>VENDOR:                             FENGRECO</t>
  </si>
  <si>
    <t>2B 2nd Floor, Golden Valley Bldg., 1512 C.M. Recto,</t>
  </si>
  <si>
    <t>corner F. Torres St., Sta. Cruz, Manila</t>
  </si>
  <si>
    <t>TEL#  7106388</t>
  </si>
  <si>
    <t>Ricky or Jazer</t>
  </si>
  <si>
    <t>Colors:  Cyan</t>
  </si>
  <si>
    <t xml:space="preserve">                 Light Cyan</t>
  </si>
  <si>
    <t xml:space="preserve">                 Magenta</t>
  </si>
  <si>
    <t xml:space="preserve">                 Light Magenta</t>
  </si>
  <si>
    <t xml:space="preserve">                 Yellow</t>
  </si>
  <si>
    <t>Epson Consumable UV Dye Ink/Liter</t>
  </si>
  <si>
    <t>Pick UP/Discounted Price, no EWT</t>
  </si>
  <si>
    <t xml:space="preserve">    JEREMY T. TAN</t>
  </si>
  <si>
    <t>No. 2013 - 74 (MIS)</t>
  </si>
  <si>
    <t>Carport Tire and Wheel Shop</t>
  </si>
  <si>
    <t>No. 2013 - 76 (SALES)</t>
  </si>
  <si>
    <r>
      <t xml:space="preserve">DATE: </t>
    </r>
    <r>
      <rPr>
        <sz val="10"/>
        <rFont val="Century Gothic"/>
        <family val="2"/>
      </rPr>
      <t>April 22, 2013</t>
    </r>
  </si>
  <si>
    <t>VENDOR:                             GAUED RANCH ENTERPRISES</t>
  </si>
  <si>
    <t>TEL#  09278431597/5193335</t>
  </si>
  <si>
    <t>173 Dama De Noche Street, Vitalez Compound,</t>
  </si>
  <si>
    <t>Sucat, Parañaque City</t>
  </si>
  <si>
    <t>Avelyn P. Cegayle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</si>
  <si>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50% DP (deposit to UCPB)/ 50% DTD Check </t>
    </r>
  </si>
  <si>
    <t>Red Rubber Baller</t>
  </si>
  <si>
    <t>With One Side Print:</t>
  </si>
  <si>
    <t>"I AM A SANDISK USER"</t>
  </si>
  <si>
    <t xml:space="preserve">       Niña Veronica Diaz     </t>
  </si>
  <si>
    <t>Payment: 50% Deposit to UCPB Bank                                                                                                                                 (Account Name: Gaued Ranch Enterprises/Account Number:  176-000-980-8) /                                                                                                                                       50% DTD Check Upon Delivery</t>
  </si>
  <si>
    <t>Lead time: 2-3 weeks/ Tentative Delivery Date: May 3-10, 2013/Free Delivery</t>
  </si>
  <si>
    <t>No. 2013 - 77 (LOG)</t>
  </si>
  <si>
    <t>VENDOR:                             BATPARTS SUPPLY CO. INC.</t>
  </si>
  <si>
    <t>657 Quirino Avenue, cor. Benites, Malate, Manila</t>
  </si>
  <si>
    <t>TEL#  5366428/4043805/3544796</t>
  </si>
  <si>
    <t>Ms. Janet</t>
  </si>
  <si>
    <t>Motolite Endure 3SMF</t>
  </si>
  <si>
    <t>15 Months Warranty</t>
  </si>
  <si>
    <t>With Trade In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</si>
  <si>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15 Days</t>
    </r>
  </si>
  <si>
    <t xml:space="preserve">       Jojit Alcantara     </t>
  </si>
  <si>
    <t>No. 2013 - 78 (LOG)</t>
  </si>
  <si>
    <t>VENDOR:            REMCOR INDUSTRIAL &amp; MFG. CORP.</t>
  </si>
  <si>
    <t>TEL# 3301644</t>
  </si>
  <si>
    <t>Ms. Emalyn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</si>
  <si>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CASH</t>
    </r>
  </si>
  <si>
    <t xml:space="preserve">357 10th Avenue, cor. Boni Serrano, </t>
  </si>
  <si>
    <t>Dunlop Tire: 80x90x17</t>
  </si>
  <si>
    <t>Interior Tube: 2.50x17</t>
  </si>
  <si>
    <t>Dunlop Tire: 70x80x17</t>
  </si>
  <si>
    <t>Interior Tube: 2.25x17</t>
  </si>
  <si>
    <t>FOR: Plate # PB3304 - Ricky Callopes/Last Purchase: February 17, 2012</t>
  </si>
  <si>
    <t>FOR: Plate # ZNF 157 - Jay R. Flores/Last Purchase: September 02, 2011</t>
  </si>
  <si>
    <t>No. 2013 - 79 (SALES)</t>
  </si>
  <si>
    <t>VENDOR:           Goldlane Press Commercial Printer</t>
  </si>
  <si>
    <t xml:space="preserve">41 France Street, Marikina Greenheights, Concepcion </t>
  </si>
  <si>
    <t>Uno, Marikina City</t>
  </si>
  <si>
    <t>TEL# 9982233/9851958</t>
  </si>
  <si>
    <t>Alvin S. Villanueva</t>
  </si>
  <si>
    <t>SanDisk Flyers</t>
  </si>
  <si>
    <t>Size: 8.5" x 5.5"</t>
  </si>
  <si>
    <t>Stock: C2S80</t>
  </si>
  <si>
    <t>Print: Full Color</t>
  </si>
  <si>
    <t>Process: Offset Printing</t>
  </si>
  <si>
    <t>Delivery Date: April 26, 2013/ Free Delivery</t>
  </si>
  <si>
    <t>FOR: SanDisk Marketing Activities</t>
  </si>
  <si>
    <t>Last Purchase: August 31, 2012, 4000 pcs. @ Php 2.00</t>
  </si>
  <si>
    <t>No. 2013 - 80 (SALES)</t>
  </si>
  <si>
    <t>Size: 2ft. X 6ft.</t>
  </si>
  <si>
    <t>FOR: SanDisk Banner</t>
  </si>
  <si>
    <t>Keizel Carlos</t>
  </si>
  <si>
    <t>TEL#   4155319/4154865/4104131/4089905</t>
  </si>
  <si>
    <t xml:space="preserve">  Niña Veronica Diaz  </t>
  </si>
  <si>
    <t>MODEL: LS2208</t>
  </si>
  <si>
    <t>Free Delivery/Delivery Date: April 25, 2013 / Non Vat</t>
  </si>
  <si>
    <t>Revised PO</t>
  </si>
  <si>
    <r>
      <t xml:space="preserve">DATE: </t>
    </r>
    <r>
      <rPr>
        <sz val="10"/>
        <rFont val="Century Gothic"/>
        <family val="2"/>
      </rPr>
      <t>April 24, 2013</t>
    </r>
  </si>
  <si>
    <t>NOTE: Revised PO!</t>
  </si>
  <si>
    <t>No. 2013 -  81 (SALES)</t>
  </si>
  <si>
    <t>VENDOR:            VILLMAN COMPUTER SYSTEM</t>
  </si>
  <si>
    <t>TEL# 9290411/9206464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</si>
  <si>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DTD Check Upon Delivery</t>
    </r>
  </si>
  <si>
    <t>Villman Building, 32 Road 8 Bagong Pag-Asa,</t>
  </si>
  <si>
    <t>Ipad Mini 32 gb</t>
  </si>
  <si>
    <t>Wifi only/Black</t>
  </si>
  <si>
    <t>Ipad Mini 16 gb</t>
  </si>
  <si>
    <t xml:space="preserve">       Niña Veronica Diaz    </t>
  </si>
  <si>
    <t>FOR: SanDisk Dealer's Program</t>
  </si>
  <si>
    <t>c/o Ma'am May and Sir Eric</t>
  </si>
  <si>
    <t>No. 2013 -  85 (HRD)</t>
  </si>
  <si>
    <t>VENDOR:           VICBON'S ENTERPRISES</t>
  </si>
  <si>
    <t>Blk 1 Lot 16 SM Bernardo Avenue,</t>
  </si>
  <si>
    <t>TEL# 3867265/09104247250</t>
  </si>
  <si>
    <t>Nilda Palma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</si>
  <si>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30 Days</t>
    </r>
  </si>
  <si>
    <t>Tan Packaging Tape</t>
  </si>
  <si>
    <t xml:space="preserve">       Jean M. Baccay   </t>
  </si>
  <si>
    <t>2" x 100 m</t>
  </si>
  <si>
    <t>No. 2013 - 83 (ACCTG)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</si>
  <si>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15 Days</t>
    </r>
  </si>
  <si>
    <t>Size: 4 1/2 x 8 1/4</t>
  </si>
  <si>
    <t>3 Ply (white, pink &amp; yellow)</t>
  </si>
  <si>
    <t>Carbonless</t>
  </si>
  <si>
    <t>1 Color Print - Front</t>
  </si>
  <si>
    <t xml:space="preserve">50 sets per Pad, </t>
  </si>
  <si>
    <t>With numbering series</t>
  </si>
  <si>
    <t>Provisional Receipt with BIR Watermarks</t>
  </si>
  <si>
    <t>Last Purchase: August 22, 2012/100 pads @ Php 72.00 per pad</t>
  </si>
  <si>
    <t xml:space="preserve">     Gina Y. Peralta      </t>
  </si>
  <si>
    <t>No. 2013 - 84 (CEBU)</t>
  </si>
  <si>
    <r>
      <t xml:space="preserve">DATE: </t>
    </r>
    <r>
      <rPr>
        <sz val="10"/>
        <rFont val="Century Gothic"/>
        <family val="2"/>
      </rPr>
      <t>April 25, 2013</t>
    </r>
  </si>
  <si>
    <t>VENDOR:            THE SUN SHOP</t>
  </si>
  <si>
    <t>CEBU</t>
  </si>
  <si>
    <t xml:space="preserve">TEL# </t>
  </si>
  <si>
    <t>c/o Ma'am Joyce Gianan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</si>
  <si>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CASH</t>
    </r>
  </si>
  <si>
    <t>SUN Prepaid Kit 995</t>
  </si>
  <si>
    <t>Up to 3.6mbps</t>
  </si>
  <si>
    <t xml:space="preserve">Preloaded 125 hours </t>
  </si>
  <si>
    <t>Valid for 30 days</t>
  </si>
  <si>
    <t>plus 1000 SMS Sun to Sun</t>
  </si>
  <si>
    <t>1 User Only</t>
  </si>
  <si>
    <t>SBW 50-1 day Unlisurf/SBW 100 - 3 Days Unlisurf/ SBW 250 - 7 Days Unlisurf</t>
  </si>
  <si>
    <t xml:space="preserve">     Ethelmea Dulva    </t>
  </si>
  <si>
    <t>No. 2013 -  82 (SALES)</t>
  </si>
  <si>
    <t>VENDOR:          B1G Marketing</t>
  </si>
  <si>
    <t>581 A. Bonifacio Avenue, corner Banal Street,</t>
  </si>
  <si>
    <t>TEL# 3456751/3666011/8867171</t>
  </si>
  <si>
    <t>Catherine R. Ragot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</si>
  <si>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CASH Upon Pick Up</t>
    </r>
  </si>
  <si>
    <t>No Print</t>
  </si>
  <si>
    <t>Size: 9.5" x 6.5"</t>
  </si>
  <si>
    <t>Color: RED</t>
  </si>
  <si>
    <t>Eco Bag</t>
  </si>
  <si>
    <t xml:space="preserve">      Niña Veronica Diaz    </t>
  </si>
  <si>
    <t>Non Vat/For Pick Up</t>
  </si>
  <si>
    <t>#50 9th St., bet. 8th and 9th Avenue,</t>
  </si>
  <si>
    <t>East Grace Park, Caloocan City</t>
  </si>
  <si>
    <r>
      <t xml:space="preserve">TEL# </t>
    </r>
    <r>
      <rPr>
        <sz val="11"/>
        <color theme="1"/>
        <rFont val="Calibri"/>
        <family val="2"/>
        <scheme val="minor"/>
      </rPr>
      <t xml:space="preserve">   3658155 to 58 </t>
    </r>
    <r>
      <rPr>
        <b/>
        <sz val="11"/>
        <color theme="1"/>
        <rFont val="Calibri"/>
        <family val="2"/>
        <scheme val="minor"/>
      </rPr>
      <t xml:space="preserve">Fax# </t>
    </r>
    <r>
      <rPr>
        <sz val="11"/>
        <color theme="1"/>
        <rFont val="Calibri"/>
        <family val="2"/>
        <scheme val="minor"/>
      </rPr>
      <t>3303264</t>
    </r>
  </si>
  <si>
    <t>Ms. Marissa</t>
  </si>
  <si>
    <t>VENDOR:   FORMS INTERNATIONAL ENTERPRISES CORP.</t>
  </si>
  <si>
    <t>No. 2013 -  86 (HRD)</t>
  </si>
  <si>
    <r>
      <t xml:space="preserve">DATE: </t>
    </r>
    <r>
      <rPr>
        <sz val="10"/>
        <rFont val="Century Gothic"/>
        <family val="2"/>
      </rPr>
      <t>April 26, 2013</t>
    </r>
  </si>
  <si>
    <t>VENDOR:           Myto Trading</t>
  </si>
  <si>
    <t>734 Elcano Street, corner Clavel,</t>
  </si>
  <si>
    <t>Ms. Liza</t>
  </si>
  <si>
    <t>TEL# 5598185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</si>
  <si>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>CASH</t>
    </r>
  </si>
  <si>
    <t xml:space="preserve">Black Garbage Bag </t>
  </si>
  <si>
    <t>Size: Medium/Brand: Smart</t>
  </si>
  <si>
    <t>Clear Plastic (Plastic Labo)</t>
  </si>
  <si>
    <t>Size: 14"x 20"</t>
  </si>
  <si>
    <t>Pick Up/Non Vat</t>
  </si>
  <si>
    <t>No. 2013 -  87 (HRD)</t>
  </si>
  <si>
    <t>VENDOR:           Almijay Pharmacy</t>
  </si>
  <si>
    <t>Talipapa, Novaliches, Quezon City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</si>
  <si>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12"/>
        <color theme="1"/>
        <rFont val="Calibri"/>
        <family val="2"/>
        <scheme val="minor"/>
      </rPr>
      <t>CASH</t>
    </r>
  </si>
  <si>
    <t>Biogesic</t>
  </si>
  <si>
    <t>Bioflu</t>
  </si>
  <si>
    <t>Buscopan</t>
  </si>
  <si>
    <t>Tuseran Forte</t>
  </si>
  <si>
    <t>Alaxan FR</t>
  </si>
  <si>
    <t>Pick Up/NO EWT</t>
  </si>
  <si>
    <t>Non Drowsy</t>
  </si>
  <si>
    <t>500 mg</t>
  </si>
  <si>
    <t>Dolfenal</t>
  </si>
  <si>
    <t xml:space="preserve">Neozep </t>
  </si>
  <si>
    <t>No. 2013 -  88 (ACCTG)</t>
  </si>
  <si>
    <r>
      <t xml:space="preserve">DATE: </t>
    </r>
    <r>
      <rPr>
        <sz val="10"/>
        <rFont val="Century Gothic"/>
        <family val="2"/>
      </rPr>
      <t>April 29, 2013</t>
    </r>
  </si>
  <si>
    <t>VENDOR:          Fair N Square Emporium Inc.</t>
  </si>
  <si>
    <t>TEL# 2413273/3139716</t>
  </si>
  <si>
    <t>Ms. Rhea</t>
  </si>
  <si>
    <t>350 E.T. Yuchenco (Nueva) cor. San Vicente Street,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</si>
  <si>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14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30 Days</t>
    </r>
  </si>
  <si>
    <t>Hanabishi Stand Fan</t>
  </si>
  <si>
    <t>Cool Blossom 16 SF</t>
  </si>
  <si>
    <t>FOR: Q1 2013 Rewards Program - Senco Link</t>
  </si>
  <si>
    <t xml:space="preserve">      Gina Y. Peralta   </t>
  </si>
  <si>
    <t>DATE: April 29, 2013</t>
  </si>
  <si>
    <t>VENDOR:          BELMONT Hardware Depot</t>
  </si>
  <si>
    <t xml:space="preserve">P. Burgos &amp; Legaspi Street, </t>
  </si>
  <si>
    <t>Cebu City</t>
  </si>
  <si>
    <t>TEL# 09176314716/2561252-54</t>
  </si>
  <si>
    <t>Sir Michael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</si>
  <si>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14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CASH</t>
    </r>
  </si>
  <si>
    <t>Prestar Pushcart</t>
  </si>
  <si>
    <t>Capacity: 300kg.</t>
  </si>
  <si>
    <t>Capacity: 150kg.</t>
  </si>
  <si>
    <t>FOR: CEBU Warehouse</t>
  </si>
  <si>
    <t xml:space="preserve">      Ethelmea I. Dulva   </t>
  </si>
  <si>
    <t>No. 2013 -  91 (LOG)</t>
  </si>
  <si>
    <t>VENDOR:          BANAWE Car Care</t>
  </si>
  <si>
    <t>186-190 Banawe Street, Quezon City</t>
  </si>
  <si>
    <t>Ms. Ed</t>
  </si>
  <si>
    <t>TEL# 7120988</t>
  </si>
  <si>
    <t>Dunlop Tires</t>
  </si>
  <si>
    <t>Size: 185Rx14C</t>
  </si>
  <si>
    <t>FOR: Mitsubishi L300 Plate # ZGT-727/Driver: Loloy Balaba</t>
  </si>
  <si>
    <t>Last Purchase: October 03, 2012</t>
  </si>
  <si>
    <t xml:space="preserve">      Joyce A. Reyes  </t>
  </si>
  <si>
    <t>No. 2013 -  92 (CEBU)</t>
  </si>
  <si>
    <t>VENDOR:          ER MARKETING</t>
  </si>
  <si>
    <t>Basak Crossing Canduman, Mandaue City, Cebu</t>
  </si>
  <si>
    <t>TEL# 032-4209136/09422907521</t>
  </si>
  <si>
    <t>Christopher Baluca</t>
  </si>
  <si>
    <t>Continuous Form 3 ply</t>
  </si>
  <si>
    <t>Size: 11x9.5 / 1500 sheets or 500 sets per box</t>
  </si>
  <si>
    <t>Size: 5.5x9.5/1500 sheets or 500 sets per box</t>
  </si>
  <si>
    <t>FOR: CEBU WAREHOUSE</t>
  </si>
  <si>
    <t xml:space="preserve">      Ethelmea Dulva    </t>
  </si>
  <si>
    <t>No. 2013 -  90 (CEBU)</t>
  </si>
  <si>
    <t xml:space="preserve">        Mike Mejia____</t>
  </si>
  <si>
    <t>No. 2013 - 93(ACCTG)</t>
  </si>
  <si>
    <t>No. 2013 - 89(SALES)</t>
  </si>
  <si>
    <t xml:space="preserve">       Gina Peralta ____</t>
  </si>
  <si>
    <t>FOR: SV35 Perfect Partner Promo (3/4-15/13)</t>
  </si>
  <si>
    <t>Q1 2013 Rewards Program -Mindeus</t>
  </si>
  <si>
    <t>No. 2013 -  94 (HRD)</t>
  </si>
  <si>
    <t>50 San Joaquin Street, Brgy. Plainview,</t>
  </si>
  <si>
    <t>Mandaluyong City</t>
  </si>
  <si>
    <t>VENDOR:           OxyChem Corporation/Powerclean Chemicals</t>
  </si>
  <si>
    <t>Ms. Sally Bonifacio</t>
  </si>
  <si>
    <t>TEL# 4774575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</si>
  <si>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: </t>
    </r>
    <r>
      <rPr>
        <sz val="12"/>
        <color theme="1"/>
        <rFont val="Calibri"/>
        <family val="2"/>
        <scheme val="minor"/>
      </rPr>
      <t>CASH Upon Delivery</t>
    </r>
  </si>
  <si>
    <t>Free Delivery /NO EWT</t>
  </si>
  <si>
    <t>Ecko All Purpose Detergent</t>
  </si>
  <si>
    <t>Furniture Polish</t>
  </si>
  <si>
    <t>Liquid Hand Soap</t>
  </si>
  <si>
    <t>Dishwashign Liquid</t>
  </si>
  <si>
    <t>per kilo</t>
  </si>
  <si>
    <t>per liter</t>
  </si>
  <si>
    <t>per 1.5 liters</t>
  </si>
  <si>
    <t>Multi Purpose Cleaner</t>
  </si>
  <si>
    <t>Muriatic Acid</t>
  </si>
  <si>
    <t>per gallon</t>
  </si>
  <si>
    <t xml:space="preserve">Air Freshener </t>
  </si>
  <si>
    <t>Lemon and Heaven Scent/per liter</t>
  </si>
  <si>
    <t>PACKING</t>
  </si>
  <si>
    <t>Tub and Tile Cleaner</t>
  </si>
  <si>
    <t>Toilet Bowl Cleaner</t>
  </si>
  <si>
    <t>No. 2013 -  95(HRD)</t>
  </si>
  <si>
    <t>VENDOR:          PUREGOLD JR.</t>
  </si>
  <si>
    <t>Quezon Avenue</t>
  </si>
  <si>
    <t>TEL# 7404013</t>
  </si>
  <si>
    <t>Ms. Sherry Ann Arrivado</t>
  </si>
  <si>
    <t>Toily 2PLy Tissue</t>
  </si>
  <si>
    <t>12's per pack</t>
  </si>
  <si>
    <t>Albatross</t>
  </si>
  <si>
    <t>Safeguard Soap</t>
  </si>
  <si>
    <t>60 grams</t>
  </si>
  <si>
    <t xml:space="preserve">Mop Head </t>
  </si>
  <si>
    <t>#600</t>
  </si>
  <si>
    <t>Mop Handle (Metal)</t>
  </si>
  <si>
    <t>Baygon Insecticide Spray</t>
  </si>
  <si>
    <t>Steel Wool</t>
  </si>
  <si>
    <t>Clean's Up Small</t>
  </si>
  <si>
    <t>Ambipure Gel Fresh</t>
  </si>
  <si>
    <t>Lavander</t>
  </si>
  <si>
    <t>No. 2013 -  96(HRD)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</si>
  <si>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: </t>
    </r>
    <r>
      <rPr>
        <sz val="12"/>
        <color theme="1"/>
        <rFont val="Calibri"/>
        <family val="2"/>
        <scheme val="minor"/>
      </rPr>
      <t>CASH</t>
    </r>
  </si>
  <si>
    <t>SUPPLIER</t>
  </si>
  <si>
    <t>ITEMS</t>
  </si>
  <si>
    <t>Basahan Round</t>
  </si>
  <si>
    <t>Ma'am Marivic</t>
  </si>
  <si>
    <t>Riza Store -Tangali Street</t>
  </si>
  <si>
    <t>Walis Tambo</t>
  </si>
  <si>
    <t>Araneta (c/o Kuya Mike)</t>
  </si>
  <si>
    <t>Pranela</t>
  </si>
  <si>
    <t>Riza Store - Tangali Street</t>
  </si>
  <si>
    <t>Door Mat @ 3pcs per pack</t>
  </si>
  <si>
    <t>Pick Up /NO EWT</t>
  </si>
  <si>
    <t>VENDOR:  Riza Store,Tangali/Ma'am Marivic/Araneta</t>
  </si>
  <si>
    <t>Bella De Dior Enterprises</t>
  </si>
  <si>
    <t>50%DP 50% Upon Delivery</t>
  </si>
  <si>
    <t>Liberta Street, Mandaluyong City</t>
  </si>
  <si>
    <t>Ms. Jobelle Gallego</t>
  </si>
  <si>
    <t>09332913597/0921929375</t>
  </si>
  <si>
    <t>Cables for CCTV Installation -49 Tangali</t>
  </si>
  <si>
    <t>Montronic Electronics Center</t>
  </si>
  <si>
    <t>615-617 Gonzalo Puyat, Raon Street, Quiapo Manila</t>
  </si>
  <si>
    <t>7331667/7331673</t>
  </si>
  <si>
    <t>Flat Cord Wire</t>
  </si>
  <si>
    <t>347 A. Bonifacio cor. , Mauban, Q.C.</t>
  </si>
  <si>
    <t>Ms. Lucy</t>
  </si>
  <si>
    <t>Office Table - Joyce Reyes</t>
  </si>
  <si>
    <t>Office Basics Corp</t>
  </si>
  <si>
    <t>567 Jenny's Avenue, Maybunga Pasig City</t>
  </si>
  <si>
    <t>Ms. Gel</t>
  </si>
  <si>
    <t>6404911/09168613585/7101642</t>
  </si>
  <si>
    <t>Universal Exhaust Fan for ZFB 624</t>
  </si>
  <si>
    <t>Klea Auto Aircon</t>
  </si>
  <si>
    <t>875 Banawe Street, cor. Del Monte Ave., Q.C</t>
  </si>
  <si>
    <t>Sir Philip</t>
  </si>
  <si>
    <t>Suzuku Skydrive 125 for CEBU</t>
  </si>
  <si>
    <t>DES STRONG Motors Inc.</t>
  </si>
  <si>
    <t>M.C. Briones Street, Mandaue City</t>
  </si>
  <si>
    <t>Jhennybebh Ocay</t>
  </si>
  <si>
    <t>032-4206214/4206283</t>
  </si>
  <si>
    <t>Kar Will</t>
  </si>
  <si>
    <t>Starex Rock End for JER 123</t>
  </si>
  <si>
    <t>599 Araneta Avenue, Q.C.</t>
  </si>
  <si>
    <t>7325503 F 7320235</t>
  </si>
  <si>
    <t>Starex Tie Rock End for JER 123</t>
  </si>
  <si>
    <t>Fronte</t>
  </si>
  <si>
    <t>23 B Kabignayan Street, cor., Banawe Q.C</t>
  </si>
  <si>
    <t>Sir Boy Cruz</t>
  </si>
  <si>
    <t>7120864/7120919</t>
  </si>
  <si>
    <t>491 e.t. Yuchengco Street, Et Yuchengcom Binondo Manila</t>
  </si>
  <si>
    <t>Ms. Mhaila</t>
  </si>
  <si>
    <t>3091291/F 2421085/2477945</t>
  </si>
  <si>
    <t>3670551/F4420477/4424772</t>
  </si>
  <si>
    <t xml:space="preserve">HRD </t>
  </si>
  <si>
    <t>CCTV for 49 Tangali</t>
  </si>
  <si>
    <t>FaireTechnologies Inc.</t>
  </si>
  <si>
    <t>DTD Check</t>
  </si>
  <si>
    <t>49 E Fernandez Street, San Juan Q.C.</t>
  </si>
  <si>
    <t>Mr. Alex Salumbre</t>
  </si>
  <si>
    <t>7237959 loc 1198/F 7245898</t>
  </si>
  <si>
    <t>16 Flat Cord Wire - 53 Tangali</t>
  </si>
  <si>
    <t>15 Dats</t>
  </si>
  <si>
    <t>Continuous Form 5.5x9.5</t>
  </si>
  <si>
    <t>Room 401 APC Bldg., 1186 QuezonCity</t>
  </si>
  <si>
    <t>8381450/2921164/2960382</t>
  </si>
  <si>
    <t>Design Crest</t>
  </si>
  <si>
    <t>1155 A&amp;B Quezon Avenue</t>
  </si>
  <si>
    <t>Ms. Alvinia Lantican</t>
  </si>
  <si>
    <t>4134469/3735567/F3729379</t>
  </si>
  <si>
    <t>Goodyear Tires for Chrysler PIZ 572</t>
  </si>
  <si>
    <t>D'Tire Queen Trading</t>
  </si>
  <si>
    <t>246 P. Tuazon, Cubao, Quezon City</t>
  </si>
  <si>
    <t>Sir Noriel</t>
  </si>
  <si>
    <t>Panasonic Split Typer Aircon 2.5 HP for CEBU</t>
  </si>
  <si>
    <t>Imperial Appliance Corporation</t>
  </si>
  <si>
    <t>000-249-888-057</t>
  </si>
  <si>
    <t>AC Cortes Street, Mandaue City</t>
  </si>
  <si>
    <t>3468975/4201849/09063085606</t>
  </si>
  <si>
    <t>Folding Table for Inventory</t>
  </si>
  <si>
    <t>Bodega ng Bayan</t>
  </si>
  <si>
    <t>Munoz, Quezon City</t>
  </si>
  <si>
    <t>Sir Lito</t>
  </si>
  <si>
    <t>INV</t>
  </si>
  <si>
    <t>Office Table,Computer Chairs, Mobile Pedestal for CEBU</t>
  </si>
  <si>
    <t>TFE Sales Marketing Corp</t>
  </si>
  <si>
    <t>000-310-578-000</t>
  </si>
  <si>
    <t>De Poan Center Bldg. 1 Pilit Cabacan, Mandaue City</t>
  </si>
  <si>
    <t>09173244257/032-3462981</t>
  </si>
  <si>
    <t>Desktop for CEBU</t>
  </si>
  <si>
    <t>Accent Micro Products Inc.</t>
  </si>
  <si>
    <t>Unit 885 SM City Cebu, North Wing, North Reclamation Area</t>
  </si>
  <si>
    <t>09082575057/032-5059540</t>
  </si>
  <si>
    <t>CEBu</t>
  </si>
  <si>
    <t>Scanner, LQ 300 Dot Matrix, UPS for CEBU</t>
  </si>
  <si>
    <t>Mandaue Branch</t>
  </si>
  <si>
    <t>032-5054977/5054904/4209063</t>
  </si>
  <si>
    <t>1997 M. Reyes cor. Macabulos Street, Bankal Makati City</t>
  </si>
  <si>
    <t>8892152/5013147/F8892102</t>
  </si>
  <si>
    <t>CCTV for CEBU</t>
  </si>
  <si>
    <t>49 E. Fernandez street, San Juan City</t>
  </si>
  <si>
    <t>7237959 loc. 1198 F 7245898</t>
  </si>
  <si>
    <t>Motolite Enduro for ZNF 157</t>
  </si>
  <si>
    <t>Batparts Supply Co. Inc.</t>
  </si>
  <si>
    <t>5366428/4043805/3544796</t>
  </si>
  <si>
    <t>Goldlane Press Commercial Printer</t>
  </si>
  <si>
    <t>185-591-881-000</t>
  </si>
  <si>
    <t>41 France Street, Marikina Greenheights, Concepcion Uno, Marikina City</t>
  </si>
  <si>
    <t>Ipad Mini 32 GB and 16 GB</t>
  </si>
  <si>
    <t>Villman Building, 32 Road 8 Baong Pag-Asa, Quezon City</t>
  </si>
  <si>
    <t>Sir Eric c/o Ma'am May</t>
  </si>
  <si>
    <t>9290411/9206464</t>
  </si>
  <si>
    <t>Clear and Tan Packaging Tape</t>
  </si>
  <si>
    <t>Vicbon's Enterprises</t>
  </si>
  <si>
    <t>255-726-305-000</t>
  </si>
  <si>
    <t>Blk 1 Lot 16 SM Bernardo Avenue, Caloocan City</t>
  </si>
  <si>
    <t>3867265/09104247250</t>
  </si>
  <si>
    <t>Dunlop Tires for ZGT 727</t>
  </si>
  <si>
    <t>Banawe Car Care</t>
  </si>
  <si>
    <t>Sun Prepaid Kit 995 for CEBU</t>
  </si>
  <si>
    <t>The Sun Shop - CEBU</t>
  </si>
  <si>
    <t>c/o Ma'am Joyce</t>
  </si>
  <si>
    <t>Prestar Pushcart for CEBU</t>
  </si>
  <si>
    <t>Belmont Hardware Depot</t>
  </si>
  <si>
    <t>P. Burgos and Legaspi Street, Cebu City</t>
  </si>
  <si>
    <t>09176314716/25612522 -54</t>
  </si>
  <si>
    <t>Continuous Forms for CEBU</t>
  </si>
  <si>
    <t>ER Marketing</t>
  </si>
  <si>
    <t>Basak Crossing Canduman, Mandaue City Cebu</t>
  </si>
  <si>
    <t>032-4209136/09422907521</t>
  </si>
  <si>
    <t>Epson Consumable UV Dye Ink</t>
  </si>
  <si>
    <t>Fengreco</t>
  </si>
  <si>
    <t>2B 2nd Flr, Golden Valley Bldg., 1512 C.M. Recto cor F. Torres Street, Sta. Cruz, Manila</t>
  </si>
  <si>
    <t>Dunlop Tires for PB3304</t>
  </si>
  <si>
    <t>Remcor Industrial and Mfg., Corp.</t>
  </si>
  <si>
    <t>357 10th Avenue, cor. Boni Serrano, Caloocan City</t>
  </si>
  <si>
    <t>Cleaning Supplies - Plastic</t>
  </si>
  <si>
    <t>Myto Trading</t>
  </si>
  <si>
    <t>734 Elcano Street, corner Clavel, Binondo Manila</t>
  </si>
  <si>
    <t>5598185/F5598572</t>
  </si>
  <si>
    <t>Fair N Square Emporium Inc.</t>
  </si>
  <si>
    <t>350 E.T. Yuchenco (Nueva) cor. San Vicente Street, Binondo Manila</t>
  </si>
  <si>
    <t>2413273/3139716/2413274</t>
  </si>
  <si>
    <t>Tarpaulin for SanDisk</t>
  </si>
  <si>
    <t>4155319/4154865/4104131/4089905</t>
  </si>
  <si>
    <t>Red Rubber Baller for SanDisk</t>
  </si>
  <si>
    <t>Gaued Ranch Enterprises</t>
  </si>
  <si>
    <t>173d Dama De Noche Street, Vitalez Compound, Sucat, Paranaque City</t>
  </si>
  <si>
    <t>09278431597/5193335</t>
  </si>
  <si>
    <t>Provisional Receipt with Watermarks</t>
  </si>
  <si>
    <t>Forms International Enterprises Corp.</t>
  </si>
  <si>
    <t>#50 9th Street, bet. 8th and 9th Avenue, East Grace Park, Cal. City</t>
  </si>
  <si>
    <t>3658155 to 58 F 3303264</t>
  </si>
  <si>
    <t>Eco Bag for SanDisk - No Print</t>
  </si>
  <si>
    <t>B1G Marketing</t>
  </si>
  <si>
    <t>581 A. Bonifacio Avenue, cor. Banal Street, Quezon City</t>
  </si>
  <si>
    <t>Catherine Ragot</t>
  </si>
  <si>
    <t>3456751/3666011/8867171</t>
  </si>
  <si>
    <t>Medicines</t>
  </si>
  <si>
    <t>Almijay Pharmacy</t>
  </si>
  <si>
    <t>Talipapa, Novaliches, Quezon city</t>
  </si>
  <si>
    <t>Cleaning Supplies - Chemicals</t>
  </si>
  <si>
    <t>OxyChem Corporation/Powerclean</t>
  </si>
  <si>
    <t>50 San Joaquin Street, Brgy. Plainview, Mandaluyong City</t>
  </si>
  <si>
    <t>Sally Bonifacio</t>
  </si>
  <si>
    <t>Cleaning Supplies</t>
  </si>
  <si>
    <t>Riza Store, Ma'am Marivic, Araneta Avenue</t>
  </si>
  <si>
    <t xml:space="preserve">CASH </t>
  </si>
  <si>
    <t xml:space="preserve">Cleaning Supplies </t>
  </si>
  <si>
    <t>PUREGOLD JR.</t>
  </si>
  <si>
    <t>SODEXO</t>
  </si>
  <si>
    <t>Ms. Shyrica Simeon</t>
  </si>
  <si>
    <t>No. 2013 - 97 (HRD)</t>
  </si>
  <si>
    <r>
      <t xml:space="preserve">DATE: </t>
    </r>
    <r>
      <rPr>
        <sz val="10"/>
        <rFont val="Century Gothic"/>
        <family val="2"/>
      </rPr>
      <t>May 02, 2013</t>
    </r>
  </si>
  <si>
    <t>Panda Red Ballpen</t>
  </si>
  <si>
    <t>Panda Blue Ballpen</t>
  </si>
  <si>
    <t>Short Mimeo Paper</t>
  </si>
  <si>
    <t>Stapler # 35</t>
  </si>
  <si>
    <t>Calculator</t>
  </si>
  <si>
    <t>Brand: Casio MX-12V</t>
  </si>
  <si>
    <t>Sticker Paper</t>
  </si>
  <si>
    <t>A4</t>
  </si>
  <si>
    <t>Heavy Duty</t>
  </si>
  <si>
    <t>Scotch Tape 1"</t>
  </si>
  <si>
    <t>Masking Tape 1"</t>
  </si>
  <si>
    <t xml:space="preserve">    JEREMY TAN  </t>
  </si>
  <si>
    <t>No. 2013 - 98 (HRD)</t>
  </si>
  <si>
    <t>DATE: May 02, 2013</t>
  </si>
  <si>
    <t>Photo Paper : Glossy, Double Sided</t>
  </si>
  <si>
    <t>250 gsm/50 sheets per pack</t>
  </si>
  <si>
    <t>Pick Up Only/ No EWT</t>
  </si>
  <si>
    <t>No. 2013 - 99 (LOG)</t>
  </si>
  <si>
    <t>VENDOR:  STAR BRIGGS AUTO SUPPLY (formerly LOURDES)</t>
  </si>
  <si>
    <r>
      <t xml:space="preserve">ADDRESS:  </t>
    </r>
    <r>
      <rPr>
        <sz val="11"/>
        <color theme="1"/>
        <rFont val="Calibri"/>
        <family val="2"/>
        <scheme val="minor"/>
      </rPr>
      <t>95 C Banawe Street, Quezon City</t>
    </r>
  </si>
  <si>
    <t>Auxillary Fan Assy</t>
  </si>
  <si>
    <t>For: Nissan Urvan VX Van/Plate # PQY 435/Driver: Ramon Curang-Curang</t>
  </si>
  <si>
    <t xml:space="preserve">  JEREMY T. TAN   </t>
  </si>
  <si>
    <t xml:space="preserve">  MANAGING DIRECTOR</t>
  </si>
  <si>
    <t xml:space="preserve">  Joyce Reyes   </t>
  </si>
  <si>
    <t>Brand: MAX Heavy Duty</t>
  </si>
  <si>
    <t>9982233/9851958(wireless)</t>
  </si>
  <si>
    <t>No. 2013 - 100 (SALES)</t>
  </si>
  <si>
    <t>VENDOR:           Romage Graphic Prints Enterprises</t>
  </si>
  <si>
    <r>
      <t xml:space="preserve">DATE: </t>
    </r>
    <r>
      <rPr>
        <sz val="10"/>
        <rFont val="Century Gothic"/>
        <family val="2"/>
      </rPr>
      <t>May 03, 2013</t>
    </r>
  </si>
  <si>
    <t>210 Banlat Road Tandang Sora</t>
  </si>
  <si>
    <t>TEL# 4561309/F 9308139</t>
  </si>
  <si>
    <t>Gerard D. Baja</t>
  </si>
  <si>
    <r>
      <t xml:space="preserve">TERMS:  </t>
    </r>
    <r>
      <rPr>
        <sz val="11"/>
        <color theme="1"/>
        <rFont val="Calibri"/>
        <family val="2"/>
        <scheme val="minor"/>
      </rPr>
      <t>: DTD Check Upon Delivery</t>
    </r>
  </si>
  <si>
    <t>Corsair Brochure</t>
  </si>
  <si>
    <t>Print: Full Color on Both Sides</t>
  </si>
  <si>
    <t>TIN # 130-979-241-000</t>
  </si>
  <si>
    <t>No. 2013 - 101 (SALES)</t>
  </si>
  <si>
    <t>Size: 30 mm x 20 mm</t>
  </si>
  <si>
    <t>Material: Satin Sticker</t>
  </si>
  <si>
    <t>Sticker Label</t>
  </si>
  <si>
    <t>Color: 1 Color Txt Print</t>
  </si>
  <si>
    <t>Txt to be Printed:</t>
  </si>
  <si>
    <t>Millennium Computer</t>
  </si>
  <si>
    <t>Technology Corporation</t>
  </si>
  <si>
    <t>Entry Code</t>
  </si>
  <si>
    <t>MCTC-00001</t>
  </si>
  <si>
    <t xml:space="preserve">    Fey Mendoza    </t>
  </si>
  <si>
    <t>No. 2013 - 102 (SALES)</t>
  </si>
  <si>
    <t>SanDisk Poster</t>
  </si>
  <si>
    <t>Size: 12" x 17"</t>
  </si>
  <si>
    <t>Stock: C2S120</t>
  </si>
  <si>
    <t xml:space="preserve">Delivery Date: </t>
  </si>
  <si>
    <t xml:space="preserve">       Fey Mendoza    </t>
  </si>
  <si>
    <t>No. 2013 - 103 (SALES)</t>
  </si>
  <si>
    <t>DATE: May 07, 2013</t>
  </si>
  <si>
    <t>URGENT: Tire replacement schedule - Friday, May 10, 2013</t>
  </si>
  <si>
    <t>Yokohama Tires</t>
  </si>
  <si>
    <t>(For Innova)</t>
  </si>
  <si>
    <t>FOR: Toyota Innova/Plate # ZHV 242/FREE Balancing</t>
  </si>
  <si>
    <t xml:space="preserve">               Fey Mendoza__    </t>
  </si>
  <si>
    <t>Lead Time 3-4 Days</t>
  </si>
  <si>
    <t>Peter Tan</t>
  </si>
  <si>
    <t>TEL# 8969596/8992515</t>
  </si>
  <si>
    <t>VENDOR:          NEWTON</t>
  </si>
  <si>
    <t>10-C GMA Loubel Plaza, 7514 Bagtikan Street, cor. Chino</t>
  </si>
  <si>
    <t>Roces Ave., San Antonio Village, Makati City</t>
  </si>
  <si>
    <t>No. 2013 - 104 (LOG)</t>
  </si>
  <si>
    <t>DATE: May 08, 2013</t>
  </si>
  <si>
    <t>VENDOR:   S World Motor</t>
  </si>
  <si>
    <t>TEL/FAX: 3323412</t>
  </si>
  <si>
    <t>Ms. Rovel</t>
  </si>
  <si>
    <r>
      <t>ADDRESS:</t>
    </r>
    <r>
      <rPr>
        <sz val="11"/>
        <color theme="1"/>
        <rFont val="Calibri"/>
        <family val="2"/>
        <scheme val="minor"/>
      </rPr>
      <t xml:space="preserve"> 304 M. Asistio Street, cor. 3rd Street, 10th Avenue</t>
    </r>
  </si>
  <si>
    <t>Caloocan city (In front of Yamaha Norkis)</t>
  </si>
  <si>
    <t>Motor Battery</t>
  </si>
  <si>
    <t xml:space="preserve">Brand: Tag/ </t>
  </si>
  <si>
    <t>Size: YB5L-B</t>
  </si>
  <si>
    <t xml:space="preserve">               Jojit Alcantara__    </t>
  </si>
  <si>
    <t>No. 2013 - 105 (SALES)</t>
  </si>
  <si>
    <t>VENDOR:   DNS Printing &amp; Publishing</t>
  </si>
  <si>
    <t>TEL/FAX: 5604489</t>
  </si>
  <si>
    <t>Mr. Regent M. Sanguyo</t>
  </si>
  <si>
    <r>
      <t>ADDRESS:</t>
    </r>
    <r>
      <rPr>
        <sz val="11"/>
        <color theme="1"/>
        <rFont val="Calibri"/>
        <family val="2"/>
        <scheme val="minor"/>
      </rPr>
      <t xml:space="preserve"> Unit B Regal View, Regalado Avenue,</t>
    </r>
  </si>
  <si>
    <t>West Fairview, Quezon City</t>
  </si>
  <si>
    <r>
      <t xml:space="preserve">TERMS:   </t>
    </r>
    <r>
      <rPr>
        <sz val="11"/>
        <color theme="1"/>
        <rFont val="Calibri"/>
        <family val="2"/>
        <scheme val="minor"/>
      </rPr>
      <t>DTD Check Upon Delivery</t>
    </r>
  </si>
  <si>
    <t>Raffle Coupon for SanDisk</t>
  </si>
  <si>
    <t>Size: 3.5"(L) x 2" (H)</t>
  </si>
  <si>
    <t>Stock: C2S180</t>
  </si>
  <si>
    <t>With one line Perforation</t>
  </si>
  <si>
    <t>Full Color, Numbering, Padding</t>
  </si>
  <si>
    <t>Padding and Perforation</t>
  </si>
  <si>
    <t>With Sales Invoice/TIN # 252-574-749-000</t>
  </si>
  <si>
    <t xml:space="preserve">              Fey Mendoza__    </t>
  </si>
  <si>
    <t>Twin Sharing for Niña Veronica Diaz and Maria Lourdes Manabat</t>
  </si>
  <si>
    <t>Single Room for Mr. Amorsolo Mejia</t>
  </si>
  <si>
    <r>
      <t xml:space="preserve">REMARKS: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2060"/>
        <rFont val="Calibri"/>
        <family val="2"/>
        <scheme val="minor"/>
      </rPr>
      <t xml:space="preserve">TOTAL </t>
    </r>
  </si>
  <si>
    <t xml:space="preserve">For COMPUTEX Taipei 2013        </t>
  </si>
  <si>
    <t>4 Days and 3 Nights Package @ Golden China Hotel                                                               (June 4 - 7, 2013)</t>
  </si>
  <si>
    <t>No. 2013 - 107 (LOG)</t>
  </si>
  <si>
    <t>VENDOR:   AVISLEY Hardware</t>
  </si>
  <si>
    <t>c/o Sir Jojit</t>
  </si>
  <si>
    <t>cor. Mauban, Quezon City</t>
  </si>
  <si>
    <t>Hacksaw Blade</t>
  </si>
  <si>
    <t>FOR: Building Maintenance (# 49 Tangali)</t>
  </si>
  <si>
    <t>Driver: Gilbert Geronimo</t>
  </si>
  <si>
    <t>FOR: Kawasaki Curve -Red</t>
  </si>
  <si>
    <r>
      <t>ADDRESS:</t>
    </r>
    <r>
      <rPr>
        <sz val="11"/>
        <color theme="1"/>
        <rFont val="Calibri"/>
        <family val="2"/>
        <scheme val="minor"/>
      </rPr>
      <t xml:space="preserve"> 181 A. Bonifacio</t>
    </r>
  </si>
  <si>
    <t xml:space="preserve">                               No. 2013 - 106 (SALES)</t>
  </si>
  <si>
    <t>No. 2013 - 109 (LOG)</t>
  </si>
  <si>
    <r>
      <t xml:space="preserve">DATE: </t>
    </r>
    <r>
      <rPr>
        <sz val="10"/>
        <rFont val="Century Gothic"/>
        <family val="2"/>
      </rPr>
      <t>May 14, 2013</t>
    </r>
  </si>
  <si>
    <t>For: Toyota Innova/Plate # ZHV 242</t>
  </si>
  <si>
    <t xml:space="preserve">  JEREMY TAN  </t>
  </si>
  <si>
    <t>Rack End</t>
  </si>
  <si>
    <t>1 Set</t>
  </si>
  <si>
    <t>Brake Pads</t>
  </si>
  <si>
    <t>Note:  To follow labor price for Camber Alignment, if needed.</t>
  </si>
  <si>
    <t>No. 2013 - 110(SALES)</t>
  </si>
  <si>
    <t>No. 2013 - 111(HRD)</t>
  </si>
  <si>
    <r>
      <t xml:space="preserve">TERMS:  </t>
    </r>
    <r>
      <rPr>
        <sz val="11"/>
        <color theme="1"/>
        <rFont val="Calibri"/>
        <family val="2"/>
        <scheme val="minor"/>
      </rPr>
      <t>:  CASH</t>
    </r>
  </si>
  <si>
    <t>Black Garbage Bag</t>
  </si>
  <si>
    <t xml:space="preserve">       Jean Baccay         </t>
  </si>
  <si>
    <t>No. 2013 - 112 (CEBU)</t>
  </si>
  <si>
    <r>
      <t xml:space="preserve">DATE: </t>
    </r>
    <r>
      <rPr>
        <sz val="10"/>
        <rFont val="Century Gothic"/>
        <family val="2"/>
      </rPr>
      <t>May 15, 2013</t>
    </r>
  </si>
  <si>
    <t>Free Delivery/ Non Vat</t>
  </si>
  <si>
    <t xml:space="preserve">      Ethelmea Dulva__    </t>
  </si>
  <si>
    <t>No. 2013 - 113 (MIS)</t>
  </si>
  <si>
    <t>VENDOR:    PC Rescue Computer Services</t>
  </si>
  <si>
    <r>
      <t>ADDRESS:</t>
    </r>
    <r>
      <rPr>
        <sz val="11"/>
        <color theme="1"/>
        <rFont val="Calibri"/>
        <family val="2"/>
        <scheme val="minor"/>
      </rPr>
      <t xml:space="preserve">  2123 URC Bldg., España Street,</t>
    </r>
  </si>
  <si>
    <t>Sampaloc, Manila</t>
  </si>
  <si>
    <r>
      <t>TEL/FAX:</t>
    </r>
    <r>
      <rPr>
        <b/>
        <sz val="9"/>
        <color theme="1"/>
        <rFont val="Calibri"/>
        <family val="2"/>
        <scheme val="minor"/>
      </rPr>
      <t xml:space="preserve"> 2540858/3847217</t>
    </r>
  </si>
  <si>
    <t>TONY/Rafael Delos Reyes</t>
  </si>
  <si>
    <t>Repair of Epson Dot Matrix</t>
  </si>
  <si>
    <t>Model: FX 2175</t>
  </si>
  <si>
    <t>Serial # GLXY012498</t>
  </si>
  <si>
    <t>Replacement of Epson Head and Cleaning</t>
  </si>
  <si>
    <t>Pick Up/ Non Vat</t>
  </si>
  <si>
    <t xml:space="preserve">Warranty: 1 Year Warranty for Epson Head </t>
  </si>
  <si>
    <t>Lead Time:  3 - 5 Days</t>
  </si>
  <si>
    <t>No. 2013 - 114 (LOG)</t>
  </si>
  <si>
    <t>Last Purchase: March 11, 2013/Same Price</t>
  </si>
  <si>
    <t>Size: 25mm x40" x 50M</t>
  </si>
  <si>
    <t>2 Ply Big Bubbles/Clear</t>
  </si>
  <si>
    <t>No. 2013 - 115(MIS)</t>
  </si>
  <si>
    <t>VENDOR:    High Audio Marketing</t>
  </si>
  <si>
    <r>
      <t>ADDRESS:</t>
    </r>
    <r>
      <rPr>
        <sz val="11"/>
        <color theme="1"/>
        <rFont val="Calibri"/>
        <family val="2"/>
        <scheme val="minor"/>
      </rPr>
      <t xml:space="preserve">  630 Gonzalo Puyat Street, </t>
    </r>
  </si>
  <si>
    <t>TEL: 4881029/4884750/7331685/F 7331072</t>
  </si>
  <si>
    <t>Ms. Cristina</t>
  </si>
  <si>
    <t>Pick Up/No EWT</t>
  </si>
  <si>
    <t xml:space="preserve">                 Ronald Pasiolco______    </t>
  </si>
  <si>
    <t>Panasonic Rechargeable Sealed Led Acid Battery</t>
  </si>
  <si>
    <t>6 V 4AH</t>
  </si>
  <si>
    <t>No. 2013 - 116(MIS)</t>
  </si>
  <si>
    <t>DATE: May 16, 2013</t>
  </si>
  <si>
    <t>VENDOR:    Dantes Radiator Enterprises Corp.</t>
  </si>
  <si>
    <t>TEL: 3618347/3636394</t>
  </si>
  <si>
    <t>Ms. Baby/Technician: Sir Mike</t>
  </si>
  <si>
    <r>
      <t>ADDRESS:</t>
    </r>
    <r>
      <rPr>
        <sz val="11"/>
        <color theme="1"/>
        <rFont val="Calibri"/>
        <family val="2"/>
        <scheme val="minor"/>
      </rPr>
      <t xml:space="preserve">  273 A. Bonifacio Road</t>
    </r>
  </si>
  <si>
    <r>
      <t xml:space="preserve">TERMS:  </t>
    </r>
    <r>
      <rPr>
        <b/>
        <sz val="9"/>
        <color theme="1"/>
        <rFont val="Calibri"/>
        <family val="2"/>
        <scheme val="minor"/>
      </rPr>
      <t>DTD Check</t>
    </r>
  </si>
  <si>
    <t>Radiator Overhaul</t>
  </si>
  <si>
    <t>Model: Perkins Generator</t>
  </si>
  <si>
    <t>97 KVA</t>
  </si>
  <si>
    <t>Size: 23"x23"</t>
  </si>
  <si>
    <t>Schedule of Pick Up - May 16, 2013</t>
  </si>
  <si>
    <t>Lead Time: 6 Hours/ To follow payment for Coolant (Php 120.00 per 500ml)</t>
  </si>
  <si>
    <t>No. 2013 - 117 (LOG)</t>
  </si>
  <si>
    <r>
      <t xml:space="preserve">DATE: </t>
    </r>
    <r>
      <rPr>
        <sz val="10"/>
        <rFont val="Century Gothic"/>
        <family val="2"/>
      </rPr>
      <t>May 16, 2013</t>
    </r>
  </si>
  <si>
    <r>
      <t xml:space="preserve">TEL#  </t>
    </r>
    <r>
      <rPr>
        <sz val="11"/>
        <color theme="1"/>
        <rFont val="Calibri"/>
        <family val="2"/>
        <scheme val="minor"/>
      </rPr>
      <t>7122734/4165249/4141537</t>
    </r>
    <r>
      <rPr>
        <b/>
        <sz val="11"/>
        <color theme="1"/>
        <rFont val="Calibri"/>
        <family val="2"/>
        <scheme val="minor"/>
      </rPr>
      <t xml:space="preserve">       </t>
    </r>
  </si>
  <si>
    <r>
      <t xml:space="preserve">TERMS: </t>
    </r>
    <r>
      <rPr>
        <sz val="11"/>
        <color theme="1"/>
        <rFont val="Calibri"/>
        <family val="2"/>
        <scheme val="minor"/>
      </rPr>
      <t xml:space="preserve"> 15 Days</t>
    </r>
  </si>
  <si>
    <t xml:space="preserve"> Delo Caltex Diesel Oil</t>
  </si>
  <si>
    <t>15W40 API CH4/liter</t>
  </si>
  <si>
    <t>FREE DELIVERY/ Delivery Date: May 17, 2013</t>
  </si>
  <si>
    <r>
      <t xml:space="preserve">DATE: </t>
    </r>
    <r>
      <rPr>
        <sz val="10"/>
        <rFont val="Century Gothic"/>
        <family val="2"/>
      </rPr>
      <t>May 20, 2013</t>
    </r>
  </si>
  <si>
    <t>No. 2013 - 119 (HRD)</t>
  </si>
  <si>
    <t>Brand:Finest</t>
  </si>
  <si>
    <t>Long Mimeo Paper</t>
  </si>
  <si>
    <t>Neon Green Sticker Paper</t>
  </si>
  <si>
    <t>White Sticker Paper</t>
  </si>
  <si>
    <t>Neon Orange Sticker Paper</t>
  </si>
  <si>
    <r>
      <t xml:space="preserve">TEL#   </t>
    </r>
    <r>
      <rPr>
        <sz val="11"/>
        <color theme="1"/>
        <rFont val="Calibri"/>
        <family val="2"/>
        <scheme val="minor"/>
      </rPr>
      <t>2424699</t>
    </r>
    <r>
      <rPr>
        <b/>
        <sz val="11"/>
        <color theme="1"/>
        <rFont val="Calibri"/>
        <family val="2"/>
        <scheme val="minor"/>
      </rPr>
      <t xml:space="preserve">     FAX#  </t>
    </r>
    <r>
      <rPr>
        <sz val="11"/>
        <color theme="1"/>
        <rFont val="Calibri"/>
        <family val="2"/>
        <scheme val="minor"/>
      </rPr>
      <t>2421085/2477945</t>
    </r>
  </si>
  <si>
    <t>Ms. Myla</t>
  </si>
  <si>
    <t xml:space="preserve">Brand: Hard Copy </t>
  </si>
  <si>
    <t xml:space="preserve">        JEREMY TAN      </t>
  </si>
  <si>
    <t>Free Delivery/NO EWT</t>
  </si>
  <si>
    <t>No. 2013 - 120 (HRD)</t>
  </si>
  <si>
    <r>
      <t xml:space="preserve">DATE:  </t>
    </r>
    <r>
      <rPr>
        <sz val="10"/>
        <rFont val="Century Gothic"/>
        <family val="2"/>
      </rPr>
      <t xml:space="preserve"> May 20, 2013</t>
    </r>
  </si>
  <si>
    <t>No. 2013 - 121 (HRD)</t>
  </si>
  <si>
    <t>DATE: May 20, 2013</t>
  </si>
  <si>
    <t>TEL/FAX: 8614173/7111256/09052250912</t>
  </si>
  <si>
    <t>Marivic Pasual</t>
  </si>
  <si>
    <t>Mobile Pedestal: 1 Year Warranty (For C&amp;C - 2, Sales - 1 and Stock -1)</t>
  </si>
  <si>
    <t>Lead Time:  1 Week</t>
  </si>
  <si>
    <t>TERMS:  Dated Check Upon Delivery</t>
  </si>
  <si>
    <t>No. 2013 -  122 (HRD)</t>
  </si>
  <si>
    <t>For: May 21 - July 21, 2013</t>
  </si>
  <si>
    <t>Dishwashing Liquid</t>
  </si>
  <si>
    <t>No. 2013 -  123 (HRD)</t>
  </si>
  <si>
    <t>VENDOR:           Pingcon Marketing Corporation</t>
  </si>
  <si>
    <t>TEL# 9208477/F 9208533</t>
  </si>
  <si>
    <t>Ms. Jennifer Valmeo</t>
  </si>
  <si>
    <t>37 Insurance Street, 1106 Quezon City</t>
  </si>
  <si>
    <t xml:space="preserve">Mr. Muscle Kleen </t>
  </si>
  <si>
    <t>3 in 1 Floor Cleaner/1000ml</t>
  </si>
  <si>
    <t>Pledge Lemon</t>
  </si>
  <si>
    <t>330 ml</t>
  </si>
  <si>
    <t>Glade Aerosol Air Freshener</t>
  </si>
  <si>
    <t>Morning Fresh/320 ml</t>
  </si>
  <si>
    <t>500ml/70% Solution</t>
  </si>
  <si>
    <t>No. 2013 - 124  (ACCTG)</t>
  </si>
  <si>
    <r>
      <t xml:space="preserve">DATE: </t>
    </r>
    <r>
      <rPr>
        <sz val="10"/>
        <rFont val="Century Gothic"/>
        <family val="2"/>
      </rPr>
      <t>May 21, 2013</t>
    </r>
  </si>
  <si>
    <t>Collection Receipt with BIR Watermarks</t>
  </si>
  <si>
    <t>3 Ply (white,green &amp; pink )</t>
  </si>
  <si>
    <t>Last Purchase: September 26, 2011 /100 pads @ Php 75.00 per pad</t>
  </si>
  <si>
    <t>No. 2013 - 118 (MIS)</t>
  </si>
  <si>
    <r>
      <t xml:space="preserve">DATE: </t>
    </r>
    <r>
      <rPr>
        <sz val="10"/>
        <rFont val="Century Gothic"/>
        <family val="2"/>
      </rPr>
      <t>May 23, 2013</t>
    </r>
  </si>
  <si>
    <t xml:space="preserve">Cleaning of Imarflex </t>
  </si>
  <si>
    <t>Split Type/ 1.5 HP</t>
  </si>
  <si>
    <t>MODEL: IAC - 150S</t>
  </si>
  <si>
    <t>Location:  Server Room</t>
  </si>
  <si>
    <t>Aircon Cleaning Schedule:  May 25, 2013</t>
  </si>
  <si>
    <t>No. 2013 -  125 (SALES)</t>
  </si>
  <si>
    <t>VENDOR:           Gayla &amp; Xoan Marketing</t>
  </si>
  <si>
    <t>TEL# 09054400309</t>
  </si>
  <si>
    <t>Ms. Abegail Ann Matulac-Birosel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</si>
  <si>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: </t>
    </r>
    <r>
      <rPr>
        <sz val="12"/>
        <color theme="1"/>
        <rFont val="Calibri"/>
        <family val="2"/>
        <scheme val="minor"/>
      </rPr>
      <t>DTD Check</t>
    </r>
  </si>
  <si>
    <t xml:space="preserve">13-B Topside Street, Loyola Heights </t>
  </si>
  <si>
    <t>Upon Delivery they will issue acknowledgement receipt and delivery receipt, to follow OR</t>
  </si>
  <si>
    <t xml:space="preserve">       Fey Mendoza      </t>
  </si>
  <si>
    <t>Black Pouch</t>
  </si>
  <si>
    <t>FOR: Xdream Speaker</t>
  </si>
  <si>
    <t>Size: 2.5"(L) x 6"(H)</t>
  </si>
  <si>
    <t>Fabric: Japan Suede/No Print</t>
  </si>
  <si>
    <t xml:space="preserve">With Chord Lock and </t>
  </si>
  <si>
    <t>No. 2013 -  126 (LOG)</t>
  </si>
  <si>
    <t>VENDOR: Metro Structural &amp; Industrial Steelworks Corp.</t>
  </si>
  <si>
    <t>TEL# 7279490/91</t>
  </si>
  <si>
    <t>Ms. Beth P. Granale</t>
  </si>
  <si>
    <t>50% DP,40% Before Delivery and 10% Upon Completion (DTD Check)</t>
  </si>
  <si>
    <t>Metro Bldg. 747 Aurora Blulevard, Quezon City</t>
  </si>
  <si>
    <t>Knockdown</t>
  </si>
  <si>
    <t>Mezzanine</t>
  </si>
  <si>
    <t>See Attached Quotation</t>
  </si>
  <si>
    <t>107.3 sq.m</t>
  </si>
  <si>
    <t>All checks are for pick-up</t>
  </si>
  <si>
    <t>FOR: #49 Tangali Street, San Jose, Quezon City</t>
  </si>
  <si>
    <t>TIN # 003-940-661-000/With EWT</t>
  </si>
  <si>
    <t>TERMS:</t>
  </si>
  <si>
    <t>No. 2013 -  127 (SALES)</t>
  </si>
  <si>
    <t>VENDOR:           ESTA Enterprise</t>
  </si>
  <si>
    <t xml:space="preserve">735 Ricafort Street, Tondo, </t>
  </si>
  <si>
    <t>TEL# 3544028/3598937</t>
  </si>
  <si>
    <t>Ms. Carol Tan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</si>
  <si>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: </t>
    </r>
    <r>
      <rPr>
        <sz val="12"/>
        <color theme="1"/>
        <rFont val="Calibri"/>
        <family val="2"/>
        <scheme val="minor"/>
      </rPr>
      <t>DTD Check upon Completion</t>
    </r>
  </si>
  <si>
    <t>SanDisk Red Baller</t>
  </si>
  <si>
    <t>with white printed text</t>
  </si>
  <si>
    <t>"I am A SanDisk user"</t>
  </si>
  <si>
    <t>Size: 1/2 inch</t>
  </si>
  <si>
    <t>First Delivery - May 30, 2013</t>
  </si>
  <si>
    <t>TIN# 200-406-717-000/With EWT</t>
  </si>
  <si>
    <r>
      <t xml:space="preserve">DATE: </t>
    </r>
    <r>
      <rPr>
        <sz val="10"/>
        <rFont val="Century Gothic"/>
        <family val="2"/>
      </rPr>
      <t>May 27, 2013</t>
    </r>
  </si>
  <si>
    <t>No. 2013 - 128 (MIS)</t>
  </si>
  <si>
    <t>Door Access</t>
  </si>
  <si>
    <t>Model: RV200PB</t>
  </si>
  <si>
    <t>Specs: For 200 Users</t>
  </si>
  <si>
    <t>No. 2013 - 129 (LOG)</t>
  </si>
  <si>
    <t>VENDOR:                       Richwell Trading</t>
  </si>
  <si>
    <t>TEL# 7325141F: 7404676</t>
  </si>
  <si>
    <t>Ellen Maranan</t>
  </si>
  <si>
    <r>
      <t>ADDRESS:</t>
    </r>
    <r>
      <rPr>
        <sz val="11"/>
        <color theme="1"/>
        <rFont val="Calibri"/>
        <family val="2"/>
        <scheme val="minor"/>
      </rPr>
      <t xml:space="preserve"> 25 Quezon Avenue</t>
    </r>
  </si>
  <si>
    <t>First time to Purchase</t>
  </si>
  <si>
    <t>FOR: Nissan Urvan Plate # PQY 435/Driver: Ramon Curang Curang</t>
  </si>
  <si>
    <t>Goodyear Tires</t>
  </si>
  <si>
    <t>Model: Wrangler D'Sport</t>
  </si>
  <si>
    <t>Size: 195Rx14C</t>
  </si>
  <si>
    <t xml:space="preserve">  Jojit Alcantara   </t>
  </si>
  <si>
    <t xml:space="preserve">    JEREMY T. TAN    </t>
  </si>
  <si>
    <t>No. 2013 - 130 (EXEC)</t>
  </si>
  <si>
    <t>VENDOR:                    SHELL</t>
  </si>
  <si>
    <r>
      <t>ADDRESS:</t>
    </r>
    <r>
      <rPr>
        <sz val="11"/>
        <color theme="1"/>
        <rFont val="Calibri"/>
        <family val="2"/>
        <scheme val="minor"/>
      </rPr>
      <t>Magallanes Branch</t>
    </r>
  </si>
  <si>
    <t>TEL# 8527903/8530207</t>
  </si>
  <si>
    <t>Sir Arnel/c/o Kuya Rolly</t>
  </si>
  <si>
    <t>Starex Change Oil</t>
  </si>
  <si>
    <t>FOR: Hyundai Starex Plate # JER 123</t>
  </si>
  <si>
    <t>LAST Change Oil: April 19, 2013 @ Shell Magallanes Php 5,364.00</t>
  </si>
  <si>
    <t>FREE: Coke Bag and Cap</t>
  </si>
  <si>
    <t>Change Oil Package</t>
  </si>
  <si>
    <t>Oil Filter and Labor</t>
  </si>
  <si>
    <t>Additiona 3 Liters of Helix Ultra</t>
  </si>
  <si>
    <t>Inclusive of: 4 Liters Helix Ultra,</t>
  </si>
  <si>
    <t>Flushing Oil</t>
  </si>
  <si>
    <t xml:space="preserve">  Gina Y. Peralta   </t>
  </si>
  <si>
    <t xml:space="preserve">    JEREMY T. TAN   </t>
  </si>
  <si>
    <t>No. 2013 - 131 (MIS)</t>
  </si>
  <si>
    <r>
      <t xml:space="preserve">DATE: </t>
    </r>
    <r>
      <rPr>
        <sz val="10"/>
        <rFont val="Century Gothic"/>
        <family val="2"/>
      </rPr>
      <t>May 28, 2013</t>
    </r>
  </si>
  <si>
    <t>VENDOR:              MARGA</t>
  </si>
  <si>
    <r>
      <t>ADDRESS:</t>
    </r>
    <r>
      <rPr>
        <sz val="11"/>
        <color theme="1"/>
        <rFont val="Calibri"/>
        <family val="2"/>
        <scheme val="minor"/>
      </rPr>
      <t xml:space="preserve"> Blk 1 Lot 13 Cristina Homes, Bankers Vill.,</t>
    </r>
  </si>
  <si>
    <t>Sta. Cruz, Antipolo City</t>
  </si>
  <si>
    <t>TEL# 6619432/3461571/2128930</t>
  </si>
  <si>
    <t>Rodelio Agustin/Arlene Agustin</t>
  </si>
  <si>
    <t>Toner for HP4345</t>
  </si>
  <si>
    <t>HP4345 Heavy Duty Digital Copier</t>
  </si>
  <si>
    <t>Print Tech.: Laser - Powder Type</t>
  </si>
  <si>
    <t>Features: Copy, Print, Scan, Fax</t>
  </si>
  <si>
    <t>Speed: 45 pages per minute</t>
  </si>
  <si>
    <t>Yield: 10,000 per toner</t>
  </si>
  <si>
    <t xml:space="preserve">Unit is for 2 Months Demo </t>
  </si>
  <si>
    <t>No Contract</t>
  </si>
  <si>
    <t>Tentative Delivery: May 28 or 29, 2013</t>
  </si>
  <si>
    <t xml:space="preserve">  Ronald R. Pasiolco    </t>
  </si>
  <si>
    <t>Last Purchase: April 30, 2013</t>
  </si>
  <si>
    <t>FOR: June to July 2013</t>
  </si>
  <si>
    <t>VENDOR:          Billberry Trading</t>
  </si>
  <si>
    <t>773 Elcano Street, Binondo Manila</t>
  </si>
  <si>
    <t>TEL# 2432525</t>
  </si>
  <si>
    <t>Ms. Vanessa</t>
  </si>
  <si>
    <t>No EWT/Revised PO</t>
  </si>
  <si>
    <r>
      <t xml:space="preserve">DATE: </t>
    </r>
    <r>
      <rPr>
        <sz val="10"/>
        <rFont val="Century Gothic"/>
        <family val="2"/>
      </rPr>
      <t>May 29, 2013</t>
    </r>
  </si>
  <si>
    <t>Size:  Medium/Brand: Golden Lion</t>
  </si>
  <si>
    <t>Size: XXL/Brand: Golden Lion</t>
  </si>
  <si>
    <t>No. 2013 - 132(LOG)</t>
  </si>
  <si>
    <r>
      <t xml:space="preserve">DATE: </t>
    </r>
    <r>
      <rPr>
        <sz val="10"/>
        <rFont val="Century Gothic"/>
        <family val="2"/>
      </rPr>
      <t>May 30, 2013</t>
    </r>
  </si>
  <si>
    <t>FOR: Plate # XEX 460 /Last Purchase:</t>
  </si>
  <si>
    <t>No. 2013 - 134 (LOG)</t>
  </si>
  <si>
    <t>DATE: June 02, 2013</t>
  </si>
  <si>
    <t>Square Bar</t>
  </si>
  <si>
    <t>Size: 5/8</t>
  </si>
  <si>
    <t>Welding Rod</t>
  </si>
  <si>
    <t>Size: 7/8</t>
  </si>
  <si>
    <t>Angle Bar</t>
  </si>
  <si>
    <t>Size: 1/4 x 1/2x1/2</t>
  </si>
  <si>
    <t>Grinding Disk</t>
  </si>
  <si>
    <t>Dyna Bolt</t>
  </si>
  <si>
    <t>Size: 3/8 x 3"</t>
  </si>
  <si>
    <t>Masonry Drill bit</t>
  </si>
  <si>
    <t>Size: 1/4</t>
  </si>
  <si>
    <t>Drill Bit</t>
  </si>
  <si>
    <t>Primer Epoxy Gray</t>
  </si>
  <si>
    <t>Steel Paint - Green</t>
  </si>
  <si>
    <t>Cutting Disk</t>
  </si>
  <si>
    <t>Size: 1"</t>
  </si>
  <si>
    <t>No. 2013 - 133 (SALES)</t>
  </si>
  <si>
    <r>
      <t xml:space="preserve">DATE: </t>
    </r>
    <r>
      <rPr>
        <sz val="10"/>
        <rFont val="Century Gothic"/>
        <family val="2"/>
      </rPr>
      <t>June 02, 2013</t>
    </r>
  </si>
  <si>
    <t>SanDisk Back to School</t>
  </si>
  <si>
    <t>Poster</t>
  </si>
  <si>
    <t>Size: 12' x 17"</t>
  </si>
  <si>
    <t>Flyers</t>
  </si>
  <si>
    <t>Last Purchase: April 22, 2013, 8000 pcs. @ Php 1.90</t>
  </si>
  <si>
    <t xml:space="preserve">       Jennifer A. Mendoza   </t>
  </si>
  <si>
    <t>For Generator</t>
  </si>
  <si>
    <t>Ms. Janet Maningas</t>
  </si>
  <si>
    <t>TEL#  6640129 Fax 3544796</t>
  </si>
  <si>
    <t>No. 2013 - 135 (LOG)</t>
  </si>
  <si>
    <t xml:space="preserve">TEL# 7111871 </t>
  </si>
  <si>
    <t xml:space="preserve">VENDOR:  New Unityre Marketing </t>
  </si>
  <si>
    <t>Ms. Karla Castor</t>
  </si>
  <si>
    <r>
      <t xml:space="preserve">ADDRESS:  </t>
    </r>
    <r>
      <rPr>
        <sz val="11"/>
        <color theme="1"/>
        <rFont val="Calibri"/>
        <family val="2"/>
        <scheme val="minor"/>
      </rPr>
      <t>547 Banawe cor. Calamba</t>
    </r>
  </si>
  <si>
    <t>1 Set Center Post Bushing</t>
  </si>
  <si>
    <t>1 Set Idler Bushing</t>
  </si>
  <si>
    <t>Shaft Kit</t>
  </si>
  <si>
    <t>Labor for Shaft Kit</t>
  </si>
  <si>
    <t>Camber Alignment</t>
  </si>
  <si>
    <t>Repack Wheel Bearing</t>
  </si>
  <si>
    <t>Labor for Center Post and Idler</t>
  </si>
  <si>
    <t>FOR: L300 Mitsubishi Versa Van Model 2007/Manual/Plate # VDJ 692</t>
  </si>
  <si>
    <t>LAST REPAIR: November 15, 2011 PO# 658</t>
  </si>
  <si>
    <t>DATE: June 04, 2013</t>
  </si>
  <si>
    <t>TEL/FAX: 3658427/3667360</t>
  </si>
  <si>
    <t>No. 2013 - 136 (MIS)</t>
  </si>
  <si>
    <t>DATE: June 05, 2013</t>
  </si>
  <si>
    <t>Lucy c/o Sir Ronald</t>
  </si>
  <si>
    <t>PVC Pipe Orange</t>
  </si>
  <si>
    <t>Size: 3/4</t>
  </si>
  <si>
    <t>Size: 3/4 x 10ft</t>
  </si>
  <si>
    <t>Clamp</t>
  </si>
  <si>
    <t>Elbow</t>
  </si>
  <si>
    <t>Size: 2 x 10ft</t>
  </si>
  <si>
    <t>Size : 2</t>
  </si>
  <si>
    <t>Size: 2</t>
  </si>
  <si>
    <t>Size: 1/2 x 10ft</t>
  </si>
  <si>
    <t xml:space="preserve">Size: 1/2 </t>
  </si>
  <si>
    <t>Size: 1/2</t>
  </si>
  <si>
    <t>For CCTV Installation @ #49 Tangali</t>
  </si>
  <si>
    <t xml:space="preserve">    Ronald R. Pasiolco   </t>
  </si>
  <si>
    <t>Motolite Enduro 3SMF</t>
  </si>
  <si>
    <r>
      <t xml:space="preserve">DATE: </t>
    </r>
    <r>
      <rPr>
        <sz val="10"/>
        <rFont val="Century Gothic"/>
        <family val="2"/>
      </rPr>
      <t>June 06, 2013</t>
    </r>
  </si>
  <si>
    <t>No. 2013 -  138 (SALES)</t>
  </si>
  <si>
    <t>Wifi only/White</t>
  </si>
  <si>
    <t xml:space="preserve">FOR : SanDisk Raffle Promo - "Last Hoorah This Summer Season" </t>
  </si>
  <si>
    <t>No. 2013 - 108 (SALES)</t>
  </si>
  <si>
    <r>
      <t xml:space="preserve">DATE: </t>
    </r>
    <r>
      <rPr>
        <sz val="10"/>
        <rFont val="Century Gothic"/>
        <family val="2"/>
      </rPr>
      <t>June 07, 2013</t>
    </r>
  </si>
  <si>
    <t>TEL#  3893798/8472403</t>
  </si>
  <si>
    <t>Roland Del Rosario</t>
  </si>
  <si>
    <r>
      <t xml:space="preserve">TERMS:  </t>
    </r>
    <r>
      <rPr>
        <sz val="11"/>
        <color theme="1"/>
        <rFont val="Calibri"/>
        <family val="2"/>
        <scheme val="minor"/>
      </rPr>
      <t>:              DTD Check Upon Delivery</t>
    </r>
  </si>
  <si>
    <t>Blk 25 Lot 10 Phase 2 Brgy Pinagsam, Taguig City Phils</t>
  </si>
  <si>
    <t>Cardboard Standee</t>
  </si>
  <si>
    <t>Hi-Resolution Print Out</t>
  </si>
  <si>
    <t>Size: 10 x 6.5 inches</t>
  </si>
  <si>
    <t xml:space="preserve">       Fey Mendoza           </t>
  </si>
  <si>
    <t>FREE Delivery/Delivery Schedule : June 10, 2013</t>
  </si>
  <si>
    <t>VENDOR:             RJC2 Lay-out &amp; Printing Services</t>
  </si>
  <si>
    <r>
      <t xml:space="preserve">DATE: </t>
    </r>
    <r>
      <rPr>
        <sz val="10"/>
        <rFont val="Century Gothic"/>
        <family val="2"/>
      </rPr>
      <t>June 13, 2013</t>
    </r>
  </si>
  <si>
    <t>Last Purchase: February 12, 2013 @ Php 610.00</t>
  </si>
  <si>
    <t xml:space="preserve">    Jojit Alcantara      </t>
  </si>
  <si>
    <t>No. 2013 - 137 (MIS)</t>
  </si>
  <si>
    <t>TEL#9519661/9321572/9519661 loc. 190</t>
  </si>
  <si>
    <t>Jerick B. Bonayon</t>
  </si>
  <si>
    <t>With Sales Invoice/ TIN# 240-514-172-000</t>
  </si>
  <si>
    <t>Delivery Charge : Waived by Sir Jerick</t>
  </si>
  <si>
    <t>Delivery Schedule:</t>
  </si>
  <si>
    <t>VENDOR:        CLIXLogic, Inc.</t>
  </si>
  <si>
    <t>#88 Don Primitivo Street, Don Antonio Hts., Brgy</t>
  </si>
  <si>
    <t>Holy Spirit, Q.C.</t>
  </si>
  <si>
    <t>S/N: 5B0710T21661</t>
  </si>
  <si>
    <t xml:space="preserve">(PR1) Package Repair &amp; Battery </t>
  </si>
  <si>
    <t>BE500R-PH/ES500</t>
  </si>
  <si>
    <t>(BR) Replacement Battery Pack /</t>
  </si>
  <si>
    <t>Replacement /BE500R-PH/ES500</t>
  </si>
  <si>
    <t>S/N: QB0641940084</t>
  </si>
  <si>
    <t>S/N: QB0649242515</t>
  </si>
  <si>
    <t>S/N: AB0638320017</t>
  </si>
  <si>
    <t>S/N: QB0641940084_RI</t>
  </si>
  <si>
    <t>(BR)Replacement Battery Pack</t>
  </si>
  <si>
    <t>for Non APC Brand</t>
  </si>
  <si>
    <t>S/N: 0304400230000680</t>
  </si>
  <si>
    <t>S/N: 0304400230000528</t>
  </si>
  <si>
    <t>S/N: 0304400230000596</t>
  </si>
  <si>
    <t>S/N: 0304400230000479</t>
  </si>
  <si>
    <t>Trade In For PowerBank SC-400VA</t>
  </si>
  <si>
    <t xml:space="preserve">       Ronald Pasiolco     </t>
  </si>
  <si>
    <t xml:space="preserve">FOR: UPS Repair/ See attached Proposal </t>
  </si>
  <si>
    <r>
      <t xml:space="preserve">REMARKS: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Total</t>
    </r>
  </si>
  <si>
    <t>S/N: 5B0710T17356</t>
  </si>
  <si>
    <t>S/N: 0304400230000535</t>
  </si>
  <si>
    <t>S/N: 0304400230000408</t>
  </si>
  <si>
    <t>S/N: 0304400230000219</t>
  </si>
  <si>
    <t>S/N: 0304400230000399</t>
  </si>
  <si>
    <r>
      <rPr>
        <b/>
        <sz val="11"/>
        <color theme="1"/>
        <rFont val="Calibri"/>
        <family val="2"/>
        <scheme val="minor"/>
      </rPr>
      <t>FOR RETURN (5 UPS):</t>
    </r>
    <r>
      <rPr>
        <sz val="11"/>
        <color theme="1"/>
        <rFont val="Calibri"/>
        <family val="2"/>
        <scheme val="minor"/>
      </rPr>
      <t xml:space="preserve">  1 Apc Ups BR1000I/RS100 (S/N: BB0548043121), 1 Powerbank SC-400VA(S/N: 0304400230000310), 3 Power Garde 600VA (S/N: KB11-09-00436,KB12-09-00461 and KB12-09-00462)</t>
    </r>
  </si>
  <si>
    <t>TEL# 9862222</t>
  </si>
  <si>
    <t>VENDOR:            Villman Computer System</t>
  </si>
  <si>
    <t>5th Floor Sm Annex</t>
  </si>
  <si>
    <r>
      <t>ADDRESS:</t>
    </r>
    <r>
      <rPr>
        <sz val="11"/>
        <color theme="1"/>
        <rFont val="Calibri"/>
        <family val="2"/>
        <scheme val="minor"/>
      </rPr>
      <t xml:space="preserve"> Vstore Branch </t>
    </r>
  </si>
  <si>
    <t>c/o Ma'am May and Sir Eric/Jen Legazpi or Imar</t>
  </si>
  <si>
    <r>
      <t xml:space="preserve">DATE: </t>
    </r>
    <r>
      <rPr>
        <sz val="10"/>
        <rFont val="Century Gothic"/>
        <family val="2"/>
      </rPr>
      <t>June 17, 2013</t>
    </r>
  </si>
  <si>
    <r>
      <t xml:space="preserve">TERMS:  </t>
    </r>
    <r>
      <rPr>
        <sz val="11"/>
        <color theme="1"/>
        <rFont val="Calibri"/>
        <family val="2"/>
        <scheme val="minor"/>
      </rPr>
      <t xml:space="preserve">: </t>
    </r>
    <r>
      <rPr>
        <sz val="12"/>
        <color theme="1"/>
        <rFont val="Calibri"/>
        <family val="2"/>
        <scheme val="minor"/>
      </rPr>
      <t>DTD Check Upon Delivery</t>
    </r>
  </si>
  <si>
    <t>Fujifilm Instax Pouches</t>
  </si>
  <si>
    <t>Size: 6" x 8.5"</t>
  </si>
  <si>
    <t>Material: Synthetic Leather</t>
  </si>
  <si>
    <t>with Heatpress of Fujifil logo</t>
  </si>
  <si>
    <t>Color: Black (100pcs.), Yellow (50 pcs.),</t>
  </si>
  <si>
    <t>Pink (50 pcs.) and Blue (50 pcs.)</t>
  </si>
  <si>
    <t xml:space="preserve">FOR: FUJIFILM </t>
  </si>
  <si>
    <t>Upon Delivery they will issue acknowledgement receipt, delivery receipt, OR for PO# 125 and OR for this purchase.</t>
  </si>
  <si>
    <t>4424772 F 4420477</t>
  </si>
  <si>
    <t>Star Briggs Auto Supply</t>
  </si>
  <si>
    <t>Romage Graphic Prints Enterprises</t>
  </si>
  <si>
    <t>210 Banlat Road Tandang Sora, Quezon City</t>
  </si>
  <si>
    <t>4561309/F09308139</t>
  </si>
  <si>
    <t xml:space="preserve">Sticker Label </t>
  </si>
  <si>
    <t>Newton</t>
  </si>
  <si>
    <t>10-C GMA Loubel Plaza, 7514 Bagtikan Street, cor. Chino Roces Ave., San antonio Village, Makati City</t>
  </si>
  <si>
    <t>8969596/8992515</t>
  </si>
  <si>
    <t>9982233/9851958</t>
  </si>
  <si>
    <t>Yokohama Tires for Toyota Innova ZHV 242</t>
  </si>
  <si>
    <t>2147 Tomas Mapua Street, Sta. Cruz, Manila near Batangas Street</t>
  </si>
  <si>
    <t>Motor Battery YB5L-B for Kawasaki Curve</t>
  </si>
  <si>
    <t>S World Motor</t>
  </si>
  <si>
    <t>304 M. Asistio Street, cor 3rd Street, 10th Avenue, Caloocan City in front of Yamaha Norkis</t>
  </si>
  <si>
    <t>3323412/3663122</t>
  </si>
  <si>
    <t>DNS Printing and Publishing</t>
  </si>
  <si>
    <t>Unit B Regal View, Regalado Avenue, West Fairview, Q.C.</t>
  </si>
  <si>
    <t>Hotel Accommodation @ Golden China Hotel</t>
  </si>
  <si>
    <t>SanDisk Back to School Cardboard Standee</t>
  </si>
  <si>
    <t>RJC2 Lay-Out and Printing Sevices</t>
  </si>
  <si>
    <t>Blk 25 Lot 10 Phase 2 Brgy Pinagsam, Taguig City</t>
  </si>
  <si>
    <t>3893798/8472403</t>
  </si>
  <si>
    <t>Disapproved</t>
  </si>
  <si>
    <t>Repair for Toyota Innova ZHV 242</t>
  </si>
  <si>
    <t>4165249/4141537</t>
  </si>
  <si>
    <t>Barcode Scanner for CEBU Model LS2208</t>
  </si>
  <si>
    <t>Continuum Technology Corporation</t>
  </si>
  <si>
    <t>3/F WAH Phil. Bldg., 1321 E. Rodriquez Sr. Avenue, Quezon city</t>
  </si>
  <si>
    <t>4485783 loc 8307</t>
  </si>
  <si>
    <t>Repair of Epson Dot Matrix FX 2175</t>
  </si>
  <si>
    <t>PC Rescue Compurter Services</t>
  </si>
  <si>
    <t>2123 URC Bldg., Espana Street, Sampaloc Manila</t>
  </si>
  <si>
    <t>Mr. Tony/Rafael Delos Reyes</t>
  </si>
  <si>
    <t>2540858/3847217/09212111207</t>
  </si>
  <si>
    <t>Dasma Technopark, Governors Drive, Paliparan Dasmarinas City</t>
  </si>
  <si>
    <t>Mr. mark Anthony Caraig</t>
  </si>
  <si>
    <t>High Audio Marketing</t>
  </si>
  <si>
    <t>630 Gonzalo Puyat Street, Quiapo, Manila</t>
  </si>
  <si>
    <t>4881029/4884750/7331685 F 7331072</t>
  </si>
  <si>
    <t>Radiator Overhaul of Generator</t>
  </si>
  <si>
    <t>Dantes Radiator Enterprises Corp.</t>
  </si>
  <si>
    <t>273 A. Bonifacio Road, Quezon City</t>
  </si>
  <si>
    <t>Ms. Baby/Technician Mike</t>
  </si>
  <si>
    <t>3618347/3636394</t>
  </si>
  <si>
    <t>Delo Caltex Diesel Oil for Generator</t>
  </si>
  <si>
    <t>4165249/4141537/F4162100</t>
  </si>
  <si>
    <t>Aircon Cleaning: Server Room Extra Aircon</t>
  </si>
  <si>
    <t>c/o Ma'am Jennie</t>
  </si>
  <si>
    <t>35 Atty. Pat Senador Street, SFDM Quezon City</t>
  </si>
  <si>
    <t>8614173/7111256/09052250912</t>
  </si>
  <si>
    <t>Marivic Pascual/Bhong</t>
  </si>
  <si>
    <t>Black Pouch bO IQR</t>
  </si>
  <si>
    <t>Gayla &amp; Xoan Marketing</t>
  </si>
  <si>
    <t>13-B Topside Street, Layola, Quezon city</t>
  </si>
  <si>
    <t>Abegail Ann Matulac Birosel</t>
  </si>
  <si>
    <t>Goodyear Tires for PQY 435</t>
  </si>
  <si>
    <t>Richwell Trading</t>
  </si>
  <si>
    <t>25 Quezon Avenue, Quezon city</t>
  </si>
  <si>
    <t>732141/F7404676</t>
  </si>
  <si>
    <t>Knockdown Mezzanine 49 Tangali</t>
  </si>
  <si>
    <t>Metro Structural And Industrial Steelworks Corp</t>
  </si>
  <si>
    <t>003-940-661-000</t>
  </si>
  <si>
    <t>50% DP and 50% Upon Completion (Dtd Check)</t>
  </si>
  <si>
    <t>Metro Bldg.  747 Aurora Boulevard, Quezon City</t>
  </si>
  <si>
    <t>7279490-91</t>
  </si>
  <si>
    <t>HP 4345 Demo</t>
  </si>
  <si>
    <t>MARGA</t>
  </si>
  <si>
    <t>Blk 1 Lot 13 Cristina Homes, Bankers Vill., Sta. Cruz, Antipolo City</t>
  </si>
  <si>
    <t>Rodelio and Arlene Agustin</t>
  </si>
  <si>
    <t>6619432/3461571/2128930</t>
  </si>
  <si>
    <t>Motolite Enduro 3smf for XEX 460</t>
  </si>
  <si>
    <t>657 Quirino Avenue, cor. Benites, malate, Manila</t>
  </si>
  <si>
    <t xml:space="preserve">Janet Maningas </t>
  </si>
  <si>
    <t>3544796 F 6640129</t>
  </si>
  <si>
    <t>SanDisk Poster  and Flyers</t>
  </si>
  <si>
    <t>Building Maintenance for 49 Tangali</t>
  </si>
  <si>
    <t>Avisley Hardware</t>
  </si>
  <si>
    <t>181 A. Bonifacio, cor. Mauban Q.C.</t>
  </si>
  <si>
    <t>Repair for Versa Van VDJ 692</t>
  </si>
  <si>
    <t>New Unityre Marketing</t>
  </si>
  <si>
    <t>547 Banawe cor. Calamba, Quezon City</t>
  </si>
  <si>
    <t>For CCTV Installation @ 49 Tangali</t>
  </si>
  <si>
    <t xml:space="preserve">Lucy </t>
  </si>
  <si>
    <t>Ipad Mini 16 GB wifi only white</t>
  </si>
  <si>
    <t>Villman Bldg., 32 Road 8 Bagong Pag-Asa, Quezon City</t>
  </si>
  <si>
    <t>Jen or Imar c/o Sir Eric</t>
  </si>
  <si>
    <t>Pingcon Marketing Corporation</t>
  </si>
  <si>
    <t>37 Insurance Street, Quezon City</t>
  </si>
  <si>
    <t>Jennifer Valmeo</t>
  </si>
  <si>
    <t>9208477 F9208533</t>
  </si>
  <si>
    <t>491 e.t. Yuchengco Street, ET Yuchengco, Binondo Manila</t>
  </si>
  <si>
    <t>2424699 F 2421085/2477945</t>
  </si>
  <si>
    <t>Billberry Trading</t>
  </si>
  <si>
    <t>4424772/F4420477</t>
  </si>
  <si>
    <t>Collection Receipt</t>
  </si>
  <si>
    <t>No. 2013 -  139 (SALES)</t>
  </si>
  <si>
    <t>UPS Repair</t>
  </si>
  <si>
    <t>Clixlogic, Inc.</t>
  </si>
  <si>
    <t>240-514-172-000</t>
  </si>
  <si>
    <t>#88 Don Primitivo Street, Don Antonio Hts., Brgy. Holy Spirit Quezon City</t>
  </si>
  <si>
    <t>9519661/9321572/9519661</t>
  </si>
  <si>
    <t>SanDisk Baller</t>
  </si>
  <si>
    <t>ESTA Enterprise</t>
  </si>
  <si>
    <t>200-406-717-000</t>
  </si>
  <si>
    <t>735 Ricafort Street, Tondo, Manila</t>
  </si>
  <si>
    <t>3544028/3598937</t>
  </si>
  <si>
    <t xml:space="preserve">SHELL </t>
  </si>
  <si>
    <t>Magallanes Branch</t>
  </si>
  <si>
    <t>Sir Arnel</t>
  </si>
  <si>
    <t>8527903/8530207</t>
  </si>
  <si>
    <t>No. 2013 - 140 (LOG)</t>
  </si>
  <si>
    <t>Radiator Repair</t>
  </si>
  <si>
    <t>FOR: Versa Van  VDJ 692</t>
  </si>
  <si>
    <t>URGENT</t>
  </si>
  <si>
    <t>DATE: June  17, 2013</t>
  </si>
  <si>
    <t>Copper Welding  - around 4 holes</t>
  </si>
  <si>
    <t>SIGNATURE OVER PRINTED NAME          SIGNATURE OVER PRINTED NAME</t>
  </si>
  <si>
    <t>DATE: June 18, 2013</t>
  </si>
  <si>
    <t>VENDOR:    J&amp;P Colors Trading</t>
  </si>
  <si>
    <r>
      <t xml:space="preserve">TEL# </t>
    </r>
    <r>
      <rPr>
        <sz val="11"/>
        <color theme="1"/>
        <rFont val="Calibri"/>
        <family val="2"/>
        <scheme val="minor"/>
      </rPr>
      <t>3845128</t>
    </r>
  </si>
  <si>
    <t>Ms. Chloe Navarro</t>
  </si>
  <si>
    <r>
      <t>ADDRESS:</t>
    </r>
    <r>
      <rPr>
        <sz val="11"/>
        <color theme="1"/>
        <rFont val="Calibri"/>
        <family val="2"/>
        <scheme val="minor"/>
      </rPr>
      <t xml:space="preserve">  #27 - 14 Seminary Road Brgy. Bagbag </t>
    </r>
  </si>
  <si>
    <t>Novaliches, Quezon City</t>
  </si>
  <si>
    <r>
      <t xml:space="preserve">TERMS:   </t>
    </r>
    <r>
      <rPr>
        <sz val="11"/>
        <color theme="1"/>
        <rFont val="Calibri"/>
        <family val="2"/>
        <scheme val="minor"/>
      </rPr>
      <t>CASH Upon Delivery</t>
    </r>
  </si>
  <si>
    <t>Spool</t>
  </si>
  <si>
    <t>Last Purchase:  March 06, 2013</t>
  </si>
  <si>
    <t>Free Pick Up and Delivery</t>
  </si>
  <si>
    <t>No. 2013 - 141 (MIS)</t>
  </si>
  <si>
    <t>FX 300 Cartridges</t>
  </si>
  <si>
    <t>No. 2013 - 142 (ACCTG)</t>
  </si>
  <si>
    <t>DATE: June 21, 2013</t>
  </si>
  <si>
    <t>FOR: Q1 2013 Rewards Claims</t>
  </si>
  <si>
    <t>No. 2013 - 143(ACCTG)</t>
  </si>
  <si>
    <t>FOR: ESG Promo - High Rewards on High SKU (Promo Period : 04/15-26/13</t>
  </si>
  <si>
    <t>No. 2013 - 144 (ACCTG/MIS)</t>
  </si>
  <si>
    <t>DATE: June  21, 2013</t>
  </si>
  <si>
    <t>VENDOR:    FAIR AND SQUARE</t>
  </si>
  <si>
    <r>
      <t>ADDRESS:</t>
    </r>
    <r>
      <rPr>
        <sz val="11"/>
        <color theme="1"/>
        <rFont val="Calibri"/>
        <family val="2"/>
        <scheme val="minor"/>
      </rPr>
      <t xml:space="preserve">  350 E.T. Yuchengco (Nueva) cor.</t>
    </r>
  </si>
  <si>
    <t>San vicente Street, Binondo Manila</t>
  </si>
  <si>
    <t>TEL: 2413272-78/FAX: 3091116</t>
  </si>
  <si>
    <r>
      <t xml:space="preserve">TERMS:  </t>
    </r>
    <r>
      <rPr>
        <b/>
        <sz val="9"/>
        <color theme="1"/>
        <rFont val="Calibri"/>
        <family val="2"/>
        <scheme val="minor"/>
      </rPr>
      <t>30 DAYS</t>
    </r>
  </si>
  <si>
    <t>Hanabishi Rice Cooker</t>
  </si>
  <si>
    <t>Model: HRC 18FS (with steamer)</t>
  </si>
  <si>
    <t>Panasonic Analog Phone</t>
  </si>
  <si>
    <t>Model: KX-TS 500</t>
  </si>
  <si>
    <t>FOR: Q1 Rewards Claims</t>
  </si>
  <si>
    <t xml:space="preserve">                 Gina Y. Peralta______    </t>
  </si>
  <si>
    <t>No. 2013 - 145 (ACCTG)</t>
  </si>
  <si>
    <t>VENDOR:    AMBASSADOR</t>
  </si>
  <si>
    <r>
      <t>ADDRESS:</t>
    </r>
    <r>
      <rPr>
        <sz val="11"/>
        <color theme="1"/>
        <rFont val="Calibri"/>
        <family val="2"/>
        <scheme val="minor"/>
      </rPr>
      <t xml:space="preserve">  421 Dasmariñas Street,</t>
    </r>
  </si>
  <si>
    <t>TEL: 2413867/2413872 FAX: 2429467</t>
  </si>
  <si>
    <t>Model: RC70 A/N</t>
  </si>
  <si>
    <t>Eureka Coffee Maker</t>
  </si>
  <si>
    <t>Model: EECM 1.25L</t>
  </si>
  <si>
    <t>No. 2013 - 146 (ACCTG)</t>
  </si>
  <si>
    <t>First Time to Purchase</t>
  </si>
  <si>
    <t>Acknowledgement Receipt</t>
  </si>
  <si>
    <t>No. 2013 - 147 (ACCTG)</t>
  </si>
  <si>
    <t>DATE: June  24, 2013</t>
  </si>
  <si>
    <t>VENDOR:    Gempire Aluminum and Glass Center</t>
  </si>
  <si>
    <r>
      <t>ADDRESS:</t>
    </r>
    <r>
      <rPr>
        <sz val="11"/>
        <color theme="1"/>
        <rFont val="Calibri"/>
        <family val="2"/>
        <scheme val="minor"/>
      </rPr>
      <t xml:space="preserve">  500-B N.S. Amoranto Street, La Loma,</t>
    </r>
  </si>
  <si>
    <t>TEL: 7417409 FAX: 4138531</t>
  </si>
  <si>
    <t>Ms. Gloria</t>
  </si>
  <si>
    <r>
      <t xml:space="preserve">TERMS:  </t>
    </r>
    <r>
      <rPr>
        <b/>
        <sz val="9"/>
        <color theme="1"/>
        <rFont val="Calibri"/>
        <family val="2"/>
        <scheme val="minor"/>
      </rPr>
      <t>CASH Upon Completion</t>
    </r>
  </si>
  <si>
    <t>Treasury Glass Repair</t>
  </si>
  <si>
    <t>Aluminum Frame with</t>
  </si>
  <si>
    <t>sliding glass</t>
  </si>
  <si>
    <t>No. 2013 - 148(EXEC)</t>
  </si>
  <si>
    <t>VENDOR:    KEN -  TOOL</t>
  </si>
  <si>
    <r>
      <t>ADDRESS:</t>
    </r>
    <r>
      <rPr>
        <sz val="11"/>
        <color theme="1"/>
        <rFont val="Calibri"/>
        <family val="2"/>
        <scheme val="minor"/>
      </rPr>
      <t xml:space="preserve">  1167 La Torre Street, Jose Abad Santos</t>
    </r>
  </si>
  <si>
    <t>Avenue, Manila</t>
  </si>
  <si>
    <t>TEL: 2520861FAX: 2521089</t>
  </si>
  <si>
    <t>Ms. EMZ</t>
  </si>
  <si>
    <r>
      <t xml:space="preserve">TERMS:  </t>
    </r>
    <r>
      <rPr>
        <b/>
        <sz val="9"/>
        <color theme="1"/>
        <rFont val="Calibri"/>
        <family val="2"/>
        <scheme val="minor"/>
      </rPr>
      <t>CASH Upon Pick Up</t>
    </r>
  </si>
  <si>
    <t>5 Tons Hydraulic Jack</t>
  </si>
  <si>
    <t>Bottle Type</t>
  </si>
  <si>
    <t>Pick Up Schedule:</t>
  </si>
  <si>
    <t>For Hyundai Starex (Plate # JER 123) /No EWT/With 3 months warranty</t>
  </si>
  <si>
    <t xml:space="preserve">Brand: KYB (Japan) </t>
  </si>
  <si>
    <r>
      <t xml:space="preserve">DATE: </t>
    </r>
    <r>
      <rPr>
        <sz val="10"/>
        <rFont val="Century Gothic"/>
        <family val="2"/>
      </rPr>
      <t>June 26, 2013</t>
    </r>
  </si>
  <si>
    <t>No. 2013 - 150 (SALES)</t>
  </si>
  <si>
    <r>
      <t xml:space="preserve">DATE: </t>
    </r>
    <r>
      <rPr>
        <sz val="10"/>
        <rFont val="Century Gothic"/>
        <family val="2"/>
      </rPr>
      <t>June 26,  2013</t>
    </r>
  </si>
  <si>
    <t>No EWT/See Canvass in PO # 149</t>
  </si>
  <si>
    <t>FOR: SanDisk Extreme Banner</t>
  </si>
  <si>
    <t xml:space="preserve">  Jennifer A. Mendoza   </t>
  </si>
  <si>
    <t>No. 2013 - 149  (SALES)</t>
  </si>
  <si>
    <t>SanDisk Extreme</t>
  </si>
  <si>
    <t xml:space="preserve">SanDisk Extreme </t>
  </si>
  <si>
    <t>Print: Full Color/Back to Back</t>
  </si>
  <si>
    <t>No. 2013 - 151 (MIS)</t>
  </si>
  <si>
    <r>
      <t xml:space="preserve">DATE: </t>
    </r>
    <r>
      <rPr>
        <sz val="10"/>
        <rFont val="Century Gothic"/>
        <family val="2"/>
      </rPr>
      <t>June 27, 2013</t>
    </r>
  </si>
  <si>
    <r>
      <t xml:space="preserve">TELEFAX:  </t>
    </r>
    <r>
      <rPr>
        <sz val="11"/>
        <color theme="1"/>
        <rFont val="Calibri"/>
        <family val="2"/>
        <scheme val="minor"/>
      </rPr>
      <t>7219109</t>
    </r>
  </si>
  <si>
    <t xml:space="preserve">Network Cable </t>
  </si>
  <si>
    <t>Brand: Belden CAT5E UTP</t>
  </si>
  <si>
    <t>No. 2013 - 152 (MIS)</t>
  </si>
  <si>
    <t>Choy Lorenzo</t>
  </si>
  <si>
    <t>Brand: PPS</t>
  </si>
  <si>
    <t>650 watts</t>
  </si>
  <si>
    <t>Ms. Joy</t>
  </si>
  <si>
    <t>FOR: Plate # PB 3304, OE 7766,MD 6165,GQ 8005 and Z5 4058</t>
  </si>
  <si>
    <t>Spark plug for Wave 125</t>
  </si>
  <si>
    <t>Brand : NGK</t>
  </si>
  <si>
    <t>Engine Oil</t>
  </si>
  <si>
    <t>Brand : Honda Red/liter</t>
  </si>
  <si>
    <t>No. 2013 - 153 (LOG)</t>
  </si>
  <si>
    <r>
      <t xml:space="preserve">DATE: </t>
    </r>
    <r>
      <rPr>
        <sz val="10"/>
        <rFont val="Century Gothic"/>
        <family val="2"/>
      </rPr>
      <t>June 28, 2013</t>
    </r>
  </si>
  <si>
    <t>No. 2013 - 154 (LOG)</t>
  </si>
  <si>
    <t>TEL# 3657500</t>
  </si>
  <si>
    <t>Ms. Kris</t>
  </si>
  <si>
    <t>VENDOR:           EFX Motorcycle Depot</t>
  </si>
  <si>
    <t>230 Stall ABC, 10th Avenue, Gracepark</t>
  </si>
  <si>
    <t>Spark Plug for Wave 100</t>
  </si>
  <si>
    <t>UR2CC Spark Plug Suzuki</t>
  </si>
  <si>
    <t>Foot Rest Wave 100</t>
  </si>
  <si>
    <t>Brake Shoe Wave 125</t>
  </si>
  <si>
    <t xml:space="preserve">Seat Cover </t>
  </si>
  <si>
    <t>small</t>
  </si>
  <si>
    <t>Battery for Wave 125</t>
  </si>
  <si>
    <t>Brand : Ride it</t>
  </si>
  <si>
    <t>Brand: Monster/ per set</t>
  </si>
  <si>
    <t>YB4L -BS Battery Kawasaki</t>
  </si>
  <si>
    <t>No. 2013 - 155 (LOG)</t>
  </si>
  <si>
    <t>1 Set Auxiliary Fan Assy</t>
  </si>
  <si>
    <t>with Labor</t>
  </si>
  <si>
    <t>FOR: L300 Versa Van Model 2007, Diesel</t>
  </si>
  <si>
    <t>Plate # ZNL 141/ Driver: Marlon Yongco</t>
  </si>
  <si>
    <t xml:space="preserve">  JEREMY T. TAN</t>
  </si>
  <si>
    <t xml:space="preserve">   MANAGING DIRECTOR</t>
  </si>
  <si>
    <t>No. 2013 - 156 (LOG)</t>
  </si>
  <si>
    <t>DATE: July 02, 2013</t>
  </si>
  <si>
    <t>One Year Warranty</t>
  </si>
  <si>
    <t>Hanabishi Wall Fan</t>
  </si>
  <si>
    <t>Model: HIWF 180W</t>
  </si>
  <si>
    <t>No. 2013 - 157 (HRD)</t>
  </si>
  <si>
    <t>Ms. Elvie</t>
  </si>
  <si>
    <t>260 gsm/20 sheets per pack</t>
  </si>
  <si>
    <t>For Marketing Activities</t>
  </si>
  <si>
    <t>A4 Photo Paper : Matte</t>
  </si>
  <si>
    <t>A4 Photo Paper : Glossy, Double Sided</t>
  </si>
  <si>
    <t>2 Ply (white,yellow &amp; green )</t>
  </si>
  <si>
    <r>
      <t>1 Color Print - "</t>
    </r>
    <r>
      <rPr>
        <sz val="11"/>
        <color rgb="FFFF0000"/>
        <rFont val="Calibri"/>
        <family val="2"/>
        <scheme val="minor"/>
      </rPr>
      <t>Acknowledgement Receipt</t>
    </r>
    <r>
      <rPr>
        <sz val="11"/>
        <color theme="1"/>
        <rFont val="Calibri"/>
        <family val="2"/>
        <scheme val="minor"/>
      </rPr>
      <t xml:space="preserve"> " - Red</t>
    </r>
  </si>
  <si>
    <t>3D Coffee Maker</t>
  </si>
  <si>
    <t>Model: CM 2027 -  10 cups</t>
  </si>
  <si>
    <t>For In-House Use/Logistics Department (Wall Fan) and Sales (Coffee Maker)</t>
  </si>
  <si>
    <t>No. 2013 - 158 (LOG)</t>
  </si>
  <si>
    <r>
      <t xml:space="preserve">DATE: </t>
    </r>
    <r>
      <rPr>
        <sz val="10"/>
        <rFont val="Century Gothic"/>
        <family val="2"/>
      </rPr>
      <t>July 04, 2013</t>
    </r>
  </si>
  <si>
    <t>Quick Tire</t>
  </si>
  <si>
    <t>Size: 80x90x14</t>
  </si>
  <si>
    <t>Size: 70x90x14</t>
  </si>
  <si>
    <t>FOR: Black Curve/Driver: Fernando Señorin/First time to purchase.</t>
  </si>
  <si>
    <t>No. 2013 - 159 (HRD)</t>
  </si>
  <si>
    <t>VENDOR:            AMITY POLYVINYL</t>
  </si>
  <si>
    <t>TELEFAX: 5217775</t>
  </si>
  <si>
    <t>Ms. Niña Agregado</t>
  </si>
  <si>
    <t>G/F Amity Building, 2300 Leon Guinto Street,</t>
  </si>
  <si>
    <t>Malate City</t>
  </si>
  <si>
    <t>NO EWT</t>
  </si>
  <si>
    <t>Last Purchase: June 2012</t>
  </si>
  <si>
    <t>Statement Envelope</t>
  </si>
  <si>
    <t>Size: 6" width x 9" height</t>
  </si>
  <si>
    <t>Code: 63-Transparent/with button</t>
  </si>
  <si>
    <t xml:space="preserve">       Jean M. Baccay     </t>
  </si>
  <si>
    <t>No. 2013 - 160 (HRD)</t>
  </si>
  <si>
    <r>
      <t xml:space="preserve">DATE:  </t>
    </r>
    <r>
      <rPr>
        <sz val="10"/>
        <rFont val="Century Gothic"/>
        <family val="2"/>
      </rPr>
      <t xml:space="preserve"> July 05, 2013</t>
    </r>
  </si>
  <si>
    <t>A4/Glossy</t>
  </si>
  <si>
    <t>Fax Paper</t>
  </si>
  <si>
    <t>Brand: Multiprint</t>
  </si>
  <si>
    <t>Fastener</t>
  </si>
  <si>
    <t>Plastic</t>
  </si>
  <si>
    <t>Correction Tape</t>
  </si>
  <si>
    <t>E-write</t>
  </si>
  <si>
    <t>Casio MX12V Calculator</t>
  </si>
  <si>
    <t>small/50 grms</t>
  </si>
  <si>
    <t>Paper clips</t>
  </si>
  <si>
    <t>50's</t>
  </si>
  <si>
    <t>Long Expandable Folder</t>
  </si>
  <si>
    <t>US BRAND/Green</t>
  </si>
  <si>
    <t>Ruler</t>
  </si>
  <si>
    <t>plastic/ordinary</t>
  </si>
  <si>
    <t>White Letter Envelope</t>
  </si>
  <si>
    <t>Legal size</t>
  </si>
  <si>
    <t>Board Paper</t>
  </si>
  <si>
    <t>White/220 gsm</t>
  </si>
  <si>
    <t xml:space="preserve">REMARKS: </t>
  </si>
  <si>
    <t>Last Purchase: May 20, 2013</t>
  </si>
  <si>
    <t>No. 2013 - 161 (HRD)</t>
  </si>
  <si>
    <r>
      <t xml:space="preserve">DATE: </t>
    </r>
    <r>
      <rPr>
        <sz val="10"/>
        <rFont val="Century Gothic"/>
        <family val="2"/>
      </rPr>
      <t>July 05, 2013</t>
    </r>
  </si>
  <si>
    <t>Black Ballpen</t>
  </si>
  <si>
    <t>Red Ballpen</t>
  </si>
  <si>
    <t>Expandable Folder Short</t>
  </si>
  <si>
    <t>In &amp; Out Tray</t>
  </si>
  <si>
    <t>Metal/ 2 Layers</t>
  </si>
  <si>
    <t>Metal/3 layers</t>
  </si>
  <si>
    <r>
      <t xml:space="preserve">Series starts at </t>
    </r>
    <r>
      <rPr>
        <b/>
        <sz val="11"/>
        <color theme="1"/>
        <rFont val="Calibri"/>
        <family val="2"/>
        <scheme val="minor"/>
      </rPr>
      <t>AR# 00651</t>
    </r>
  </si>
  <si>
    <t>Post It (2x3)</t>
  </si>
  <si>
    <t>Different colors</t>
  </si>
  <si>
    <t>Staple Wire # 35</t>
  </si>
  <si>
    <t>Brand: Max</t>
  </si>
  <si>
    <t>Scissors 6"</t>
  </si>
  <si>
    <t>Brand: S-Front</t>
  </si>
  <si>
    <t>Staple # 35 Heavy Duty</t>
  </si>
  <si>
    <t>Brand: Lion # 330R</t>
  </si>
  <si>
    <t>Brand: Panda Crystal</t>
  </si>
  <si>
    <t>Brand: Titus</t>
  </si>
  <si>
    <t xml:space="preserve">US BRAND/GREEN                  Note: Price of local brand in lieu of Sales Invoice # 30748 January 23, 2013 </t>
  </si>
  <si>
    <t>returned cash to Ma'am Lhen</t>
  </si>
  <si>
    <t>No. 2013 - 162  (LOG)</t>
  </si>
  <si>
    <r>
      <t xml:space="preserve">DATE: </t>
    </r>
    <r>
      <rPr>
        <sz val="10"/>
        <rFont val="Century Gothic"/>
        <family val="2"/>
      </rPr>
      <t>July 09, 2013</t>
    </r>
  </si>
  <si>
    <t>Delivery Itinerary</t>
  </si>
  <si>
    <t>Size: 8 1/2 x 13</t>
  </si>
  <si>
    <t>2 Ply (white &amp; blue )</t>
  </si>
  <si>
    <t>With Tint on 2nd Ply (Blue)</t>
  </si>
  <si>
    <r>
      <t xml:space="preserve">Start of Control # </t>
    </r>
    <r>
      <rPr>
        <b/>
        <sz val="12"/>
        <color theme="1"/>
        <rFont val="Calibri"/>
        <family val="2"/>
        <scheme val="minor"/>
      </rPr>
      <t xml:space="preserve">LDI - </t>
    </r>
    <r>
      <rPr>
        <b/>
        <sz val="12"/>
        <color rgb="FFFF0000"/>
        <rFont val="Calibri"/>
        <family val="2"/>
        <scheme val="minor"/>
      </rPr>
      <t>05001</t>
    </r>
    <r>
      <rPr>
        <sz val="11"/>
        <color theme="1"/>
        <rFont val="Calibri"/>
        <family val="2"/>
        <scheme val="minor"/>
      </rPr>
      <t xml:space="preserve"> (Color Red)</t>
    </r>
  </si>
  <si>
    <t>Last Purchase: October 10, 2012/100 pads @ Php 100.00 per pad</t>
  </si>
  <si>
    <t>No. 2013 - 163(HRD)</t>
  </si>
  <si>
    <t>Last Purchase: May 29, 2013</t>
  </si>
  <si>
    <t>FOR: July to August 2013</t>
  </si>
  <si>
    <t>No. 2013 - 164 (HRD)</t>
  </si>
  <si>
    <t>VENDOR:          JECAMS ENTERPRISES</t>
  </si>
  <si>
    <t>TEL# 3588149/9211033 F: 3588149</t>
  </si>
  <si>
    <t>Ms. Rochelle Sagaoinit</t>
  </si>
  <si>
    <t xml:space="preserve">20 Exeter St. Forest Hills Subd., Novaliches, </t>
  </si>
  <si>
    <t>1 Year Warranty on Partitions</t>
  </si>
  <si>
    <t xml:space="preserve">Office Partitions </t>
  </si>
  <si>
    <t>Fabric Code: 15 - 06</t>
  </si>
  <si>
    <t>Aluminum Endtrims</t>
  </si>
  <si>
    <t>Powder Coated</t>
  </si>
  <si>
    <t>Black Endtrims</t>
  </si>
  <si>
    <t>(See attached quotation</t>
  </si>
  <si>
    <t># 153 and Layout</t>
  </si>
  <si>
    <r>
      <t xml:space="preserve">REMARKS: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Total</t>
    </r>
  </si>
  <si>
    <t>Lead Time:                                                     /Installation Schedule:</t>
  </si>
  <si>
    <t xml:space="preserve">      Ethelmea I. Dulva         </t>
  </si>
  <si>
    <r>
      <t xml:space="preserve">TERMS:  </t>
    </r>
    <r>
      <rPr>
        <sz val="11"/>
        <color theme="1"/>
        <rFont val="Calibri"/>
        <family val="2"/>
        <scheme val="minor"/>
      </rPr>
      <t>:  50% Down Payment - DTD Check &amp; 50% Upon Completion - 15 Days Term</t>
    </r>
  </si>
  <si>
    <t>With Sales Invoice/ TIN # 206-193-182-000</t>
  </si>
  <si>
    <t>No. 2013 - 165 (EXEC)</t>
  </si>
  <si>
    <r>
      <t xml:space="preserve">DATE: </t>
    </r>
    <r>
      <rPr>
        <sz val="10"/>
        <rFont val="Century Gothic"/>
        <family val="2"/>
      </rPr>
      <t>July 10, 2013</t>
    </r>
  </si>
  <si>
    <t>TEL# 4364721 F: 7097543</t>
  </si>
  <si>
    <t>Mr. Kit Adaza and Mrs. Eva Adaza</t>
  </si>
  <si>
    <t>VENDOR:        TOUGH DRIVE MOTORS</t>
  </si>
  <si>
    <t xml:space="preserve">Chrysler </t>
  </si>
  <si>
    <t xml:space="preserve">1 Set Rear Brakepads for </t>
  </si>
  <si>
    <t xml:space="preserve">      Gina Y. Peralta    </t>
  </si>
  <si>
    <t>First replacement</t>
  </si>
  <si>
    <t># 4 KJ Streeet (kalayaan extension), EAST Kamias,</t>
  </si>
  <si>
    <t xml:space="preserve">1 Set Front Brakepads for </t>
  </si>
  <si>
    <t>No. 2013 - 166(EXEC)</t>
  </si>
  <si>
    <t>Pick Up only</t>
  </si>
  <si>
    <t>No. 2013 - 167 (HRD)</t>
  </si>
  <si>
    <r>
      <t xml:space="preserve">DATE: </t>
    </r>
    <r>
      <rPr>
        <sz val="10"/>
        <rFont val="Century Gothic"/>
        <family val="2"/>
      </rPr>
      <t>July 12, 2013</t>
    </r>
  </si>
  <si>
    <t>VENDOR:                      SM Hypermarket</t>
  </si>
  <si>
    <t>Quirino Highway Branch</t>
  </si>
  <si>
    <t>Pledge</t>
  </si>
  <si>
    <t>Baygon Protector</t>
  </si>
  <si>
    <t>Free Mr. Muscle</t>
  </si>
  <si>
    <t>Pick Up/See attached picture for free items</t>
  </si>
  <si>
    <t>330 ml /Free Glade Sanitizer</t>
  </si>
  <si>
    <t>Buy 1 take 1 (Lavander/Lemon)</t>
  </si>
  <si>
    <t>TEL# 9632234</t>
  </si>
  <si>
    <t>No. 2013 -  168 (HRD)</t>
  </si>
  <si>
    <t>Last Purchase: April 29, 2013</t>
  </si>
  <si>
    <t>FOR: July to  August 2013</t>
  </si>
  <si>
    <t>Scotch Brite</t>
  </si>
  <si>
    <t xml:space="preserve">Glade Scented Gel </t>
  </si>
  <si>
    <t>Free Lemon</t>
  </si>
  <si>
    <t>1 Liter Concentrated</t>
  </si>
  <si>
    <t>Lysol Disinfectant Spray</t>
  </si>
  <si>
    <t>Fresh Blossoms/510g</t>
  </si>
  <si>
    <t>Ms. Sherry Ann Arrivado/Nova</t>
  </si>
  <si>
    <t>No. 2013 - 169 (HRD)</t>
  </si>
  <si>
    <t>1.5 Liters Dishwashing Liquid</t>
  </si>
  <si>
    <t>DATE: July 12, 2013</t>
  </si>
  <si>
    <t>No. 2013 -  170 (HRD)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</si>
  <si>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: </t>
    </r>
    <r>
      <rPr>
        <sz val="12"/>
        <color theme="1"/>
        <rFont val="Calibri"/>
        <family val="2"/>
        <scheme val="minor"/>
      </rPr>
      <t>DTD Upon Delivery</t>
    </r>
  </si>
  <si>
    <t>Bonita Suprema 300</t>
  </si>
  <si>
    <t>Bathroom Tissue Roll</t>
  </si>
  <si>
    <t>100% Virgin Pulp</t>
  </si>
  <si>
    <t>2ply x 150 300 sheets</t>
  </si>
  <si>
    <t>100mm x 100mm x 48's</t>
  </si>
  <si>
    <t>TEL# 7404013 F: 7404734</t>
  </si>
  <si>
    <t>No. 2013 - 171 (MIS)</t>
  </si>
  <si>
    <t>DATE: July 16, 2013</t>
  </si>
  <si>
    <t>FOR: Electrical requirements for 3rd floor Workstation and Guard House</t>
  </si>
  <si>
    <t>VENDOR:   AVISLEY Hardware Corporation</t>
  </si>
  <si>
    <t>Philflex   # 12</t>
  </si>
  <si>
    <t>Flexible Hose</t>
  </si>
  <si>
    <t>Stranded Coated Wire/1 box (150meters)</t>
  </si>
  <si>
    <t>Junction box with cover</t>
  </si>
  <si>
    <t>Color: Orange</t>
  </si>
  <si>
    <t xml:space="preserve">Switch 1 gang </t>
  </si>
  <si>
    <t>with metal casing</t>
  </si>
  <si>
    <t>Mica Tube Insulation</t>
  </si>
  <si>
    <t>Size: 1/4 (2 meters)</t>
  </si>
  <si>
    <t>PVC Elbow</t>
  </si>
  <si>
    <t>Size : 1/2</t>
  </si>
  <si>
    <t>Rubberized Electrical Tape</t>
  </si>
  <si>
    <t>Circuit Breaker</t>
  </si>
  <si>
    <t xml:space="preserve">Circuit Breaker </t>
  </si>
  <si>
    <t>40 amp bolt on 2 pole/Brand: GE</t>
  </si>
  <si>
    <t>20 amp 2 pole plug in/Brand: GE</t>
  </si>
  <si>
    <t>Outlet 2 Gang</t>
  </si>
  <si>
    <t>screw type with plastic cover/Brand: Royo</t>
  </si>
  <si>
    <t xml:space="preserve">              Ronald R. Pasiolco__    </t>
  </si>
  <si>
    <t>Size: 1/4, 1 roll(100meters)</t>
  </si>
  <si>
    <t>PVC T-shaped Elbow</t>
  </si>
  <si>
    <t>Sir Ruel/ c/o Sir Ronald</t>
  </si>
  <si>
    <t>#14 Stranded Coated Wire</t>
  </si>
  <si>
    <t>#10 Stranded Coated Wire</t>
  </si>
  <si>
    <t>plastic coated/per meter</t>
  </si>
  <si>
    <t>PVC (10feet/Size 1/2)</t>
  </si>
  <si>
    <t>No. 2013 - 172 (MIS)</t>
  </si>
  <si>
    <t>No. 2013 - 173 (HRD)</t>
  </si>
  <si>
    <r>
      <t xml:space="preserve">DATE: </t>
    </r>
    <r>
      <rPr>
        <sz val="10"/>
        <rFont val="Century Gothic"/>
        <family val="2"/>
      </rPr>
      <t>July 17, 2013</t>
    </r>
  </si>
  <si>
    <t>TEL#  c/o Nestor or Mike</t>
  </si>
  <si>
    <t>VENDOR:  Riza Store,Tangali/Araneta</t>
  </si>
  <si>
    <t>Walis Tingting</t>
  </si>
  <si>
    <t>FOR: L300 Versa Van Model 2007/ Plate # VDJ 692 Driver: Renante Procalla</t>
  </si>
  <si>
    <t>FOR: L300 Versa Van Model 2008/Plate # ZNF 157/ Driver: Jaime Flores, Jr.</t>
  </si>
  <si>
    <t>Auxiliary Fan Assy</t>
  </si>
  <si>
    <t>1 set/with Labor</t>
  </si>
  <si>
    <t>No. 2013 - 174 (LOG)</t>
  </si>
  <si>
    <r>
      <t xml:space="preserve">TERMS:  </t>
    </r>
    <r>
      <rPr>
        <sz val="11"/>
        <color theme="1"/>
        <rFont val="Calibri"/>
        <family val="2"/>
        <scheme val="minor"/>
      </rPr>
      <t>:             DTD Check Upon Completion</t>
    </r>
  </si>
  <si>
    <t>No. 2013 - 176 (LOG)</t>
  </si>
  <si>
    <t>For: L300 Versa Van/Plate # VDJ 692/Driver: Renante Procalla</t>
  </si>
  <si>
    <t xml:space="preserve">  Jojit Alcantara    </t>
  </si>
  <si>
    <t>DATE: July 17, 2013</t>
  </si>
  <si>
    <t>TEL/FAX: 4552829</t>
  </si>
  <si>
    <t>Estella Co</t>
  </si>
  <si>
    <t>VENDOR:   Winner Construction Supply</t>
  </si>
  <si>
    <r>
      <t>ADDRESS:</t>
    </r>
    <r>
      <rPr>
        <sz val="11"/>
        <color theme="1"/>
        <rFont val="Calibri"/>
        <family val="2"/>
        <scheme val="minor"/>
      </rPr>
      <t xml:space="preserve"> 472 Stall 1-5 Quirino Highway </t>
    </r>
  </si>
  <si>
    <t>Plexibond Boysen</t>
  </si>
  <si>
    <t>Acrytex Primer Boysen</t>
  </si>
  <si>
    <t>Permacoat Flat Latex</t>
  </si>
  <si>
    <t>per Pail/Plastic</t>
  </si>
  <si>
    <t>Sand/Bistay</t>
  </si>
  <si>
    <t>per Sack</t>
  </si>
  <si>
    <t>Portland Cement</t>
  </si>
  <si>
    <t xml:space="preserve">PVC Elbow # 3 </t>
  </si>
  <si>
    <t>90 degrees</t>
  </si>
  <si>
    <t>Solvent Cement</t>
  </si>
  <si>
    <t>400 cc</t>
  </si>
  <si>
    <t>FOR: #49 Tangali Water Proofing</t>
  </si>
  <si>
    <r>
      <t xml:space="preserve">TERMS:   </t>
    </r>
    <r>
      <rPr>
        <sz val="11"/>
        <color theme="1"/>
        <rFont val="Calibri"/>
        <family val="2"/>
        <scheme val="minor"/>
      </rPr>
      <t>Dated Check/Not Cross Check</t>
    </r>
  </si>
  <si>
    <t>per Pail/# 701 white</t>
  </si>
  <si>
    <t>per Pail/Lata/White</t>
  </si>
  <si>
    <t xml:space="preserve">             Jojit Alcantara__    </t>
  </si>
  <si>
    <t>No. 2013 - 177(LOG)</t>
  </si>
  <si>
    <t>VENDOR:   AKT Wood and Construction Supply</t>
  </si>
  <si>
    <t>Paint Brush # 4</t>
  </si>
  <si>
    <t>Paint Brush # 2</t>
  </si>
  <si>
    <t>Paint Roller # 7</t>
  </si>
  <si>
    <t>Acrycast</t>
  </si>
  <si>
    <t>Acrytex Cast/per gallon</t>
  </si>
  <si>
    <t>Acrycast Reducer</t>
  </si>
  <si>
    <t>Acrytex Reducer/per gallon</t>
  </si>
  <si>
    <t>Patching Compound</t>
  </si>
  <si>
    <t>per Kilo</t>
  </si>
  <si>
    <t>Rugs</t>
  </si>
  <si>
    <t>Sanding Paper # 100</t>
  </si>
  <si>
    <t>per Meter</t>
  </si>
  <si>
    <t>PVC Pipe # 3</t>
  </si>
  <si>
    <t>Orange</t>
  </si>
  <si>
    <r>
      <t>ADDRESS:</t>
    </r>
    <r>
      <rPr>
        <sz val="11"/>
        <color theme="1"/>
        <rFont val="Calibri"/>
        <family val="2"/>
        <scheme val="minor"/>
      </rPr>
      <t xml:space="preserve"> 846 JP Rizal Avenue, Makati City</t>
    </r>
  </si>
  <si>
    <t>TEL/FAX: 8995632</t>
  </si>
  <si>
    <t>Ms. Maria/Ms. Louise</t>
  </si>
  <si>
    <t>DR/No EWT</t>
  </si>
  <si>
    <t>Exchange Policy: Change Item</t>
  </si>
  <si>
    <t>With EWT/Receipts: Charge Invoice and OR/ TIN # 118-962-839-000</t>
  </si>
  <si>
    <t>No. 2013 - 175(LOG)</t>
  </si>
  <si>
    <t>No. 2013 - 178 (HRD)</t>
  </si>
  <si>
    <t>Last Purchase: April 26, 2013</t>
  </si>
  <si>
    <t>TEL#  9944614</t>
  </si>
  <si>
    <t xml:space="preserve">Dolfenal </t>
  </si>
  <si>
    <t>250 mg</t>
  </si>
  <si>
    <t>Strepsils</t>
  </si>
  <si>
    <t>x 2's</t>
  </si>
  <si>
    <r>
      <t xml:space="preserve">DATE: </t>
    </r>
    <r>
      <rPr>
        <sz val="10"/>
        <rFont val="Century Gothic"/>
        <family val="2"/>
      </rPr>
      <t>july 19, 2013</t>
    </r>
  </si>
  <si>
    <t>No. 2013 - 179 (MIS)</t>
  </si>
  <si>
    <t>Last Purchase: March 05, 2013 - same price</t>
  </si>
  <si>
    <t>No. 2013 - 180 (EXEC)</t>
  </si>
  <si>
    <r>
      <t xml:space="preserve">DATE: </t>
    </r>
    <r>
      <rPr>
        <sz val="10"/>
        <rFont val="Century Gothic"/>
        <family val="2"/>
      </rPr>
      <t>July 24, 2013</t>
    </r>
  </si>
  <si>
    <t>Ms. Janet Maningas/Ian</t>
  </si>
  <si>
    <t>Motolite Gold 3SMF</t>
  </si>
  <si>
    <t>21 Months Warranty</t>
  </si>
  <si>
    <t>(Reverse Polarity)</t>
  </si>
  <si>
    <t>With Trade In(Php 465.00)</t>
  </si>
  <si>
    <t>FOR: Hyundai Starex Plate # JER 123 /Last Purchase:  November 28, 2011</t>
  </si>
  <si>
    <t>No. 2013 - 181 (MIS)</t>
  </si>
  <si>
    <t>VENDOR:    SMART ASIA TECHNOLOGIES COMPANY</t>
  </si>
  <si>
    <t>TEL#  2531175 Fax 2550715</t>
  </si>
  <si>
    <t>Ms. Jessa Dela Cruz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</si>
  <si>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45 Days</t>
    </r>
  </si>
  <si>
    <t>9th Floor Jas Bldg., 1183 Jose Abas Santos Avenue,</t>
  </si>
  <si>
    <t>Free Delivery/Lead Time: 1 Day</t>
  </si>
  <si>
    <t>FOR: New Employees</t>
  </si>
  <si>
    <t xml:space="preserve">      Ronald Pasiolco   </t>
  </si>
  <si>
    <t>Processor:</t>
  </si>
  <si>
    <t>Intel Core i3-3210</t>
  </si>
  <si>
    <t>Mainboard:</t>
  </si>
  <si>
    <t>Casing with Power Supply</t>
  </si>
  <si>
    <t>Frontier Pegasus/600 watts</t>
  </si>
  <si>
    <t>Maureen Moran</t>
  </si>
  <si>
    <t>TEL./ FAX NO.:  09175367081/09175506054/5165055/5165056</t>
  </si>
  <si>
    <r>
      <t xml:space="preserve">TEL./ FAX NO.:  </t>
    </r>
    <r>
      <rPr>
        <b/>
        <sz val="9"/>
        <color theme="1"/>
        <rFont val="Calibri"/>
        <family val="2"/>
        <scheme val="minor"/>
      </rPr>
      <t>09175367081/09175506054/5165055/5165056</t>
    </r>
  </si>
  <si>
    <t>09175367081/09175506054/5165055/5165056</t>
  </si>
  <si>
    <r>
      <t xml:space="preserve">DATE: </t>
    </r>
    <r>
      <rPr>
        <sz val="10"/>
        <rFont val="Century Gothic"/>
        <family val="2"/>
      </rPr>
      <t>July 25, 2013</t>
    </r>
  </si>
  <si>
    <t>No. 2013 - 182 (LOG)</t>
  </si>
  <si>
    <t xml:space="preserve">      Jojit Alcantara   </t>
  </si>
  <si>
    <t>VENDOR: Goldcolts Trading/Next Cycle</t>
  </si>
  <si>
    <t>77 MH Del Pilar Street,Caloocan/226 cor MH Del Pilar</t>
  </si>
  <si>
    <t>Goldcolts Trading</t>
  </si>
  <si>
    <t>Kawasaki Curve DiskPad</t>
  </si>
  <si>
    <t>Wave 125 DiskPad</t>
  </si>
  <si>
    <t>Nextcycle</t>
  </si>
  <si>
    <t>Wave 125 Footrest (front)</t>
  </si>
  <si>
    <t>No. 2013 - 183 (SALES)</t>
  </si>
  <si>
    <t>Cabstone Leaflets</t>
  </si>
  <si>
    <t>Size: 8.5" x 11"</t>
  </si>
  <si>
    <t>No. 2013 - 184 (MIS)</t>
  </si>
  <si>
    <t>DATE: August 01, 2013</t>
  </si>
  <si>
    <t xml:space="preserve">FOR: Additional Electrical requirements for 3rd floor Workstation </t>
  </si>
  <si>
    <t>#12 Stranded Coated Wire</t>
  </si>
  <si>
    <t>with plastic cover</t>
  </si>
  <si>
    <t>Size: 1/2, 1 roll(100meters)</t>
  </si>
  <si>
    <t>No. 2013 - 185(MIS)</t>
  </si>
  <si>
    <r>
      <t xml:space="preserve">DATE: </t>
    </r>
    <r>
      <rPr>
        <sz val="10"/>
        <rFont val="Century Gothic"/>
        <family val="2"/>
      </rPr>
      <t>August 01, 2013</t>
    </r>
  </si>
  <si>
    <t>Mica Tube</t>
  </si>
  <si>
    <t>Size : 1/2, per meter</t>
  </si>
  <si>
    <t>Junction Box</t>
  </si>
  <si>
    <t>Philips CFL 14 watts</t>
  </si>
  <si>
    <t>plastic coated,per meter</t>
  </si>
  <si>
    <t>No. 2013 - 186 (LOG)</t>
  </si>
  <si>
    <t>per sack</t>
  </si>
  <si>
    <t>Raw Siena Acrycolor</t>
  </si>
  <si>
    <t>Toliden Red - Boysen</t>
  </si>
  <si>
    <t>Lamp Black - Boysen</t>
  </si>
  <si>
    <t>Acrytec Reducer Boysen</t>
  </si>
  <si>
    <t>Roller Brush # 7</t>
  </si>
  <si>
    <t>With EWT/Receipts: Charge Invoice and OR/ TIN # 118-962-839-000/Free Delivery</t>
  </si>
  <si>
    <t>No. 2013 - 187 (LOG)</t>
  </si>
  <si>
    <t>With Trade In(Php 500.00)</t>
  </si>
  <si>
    <t xml:space="preserve">FOR: L300 Van Plate # VDJ 579 </t>
  </si>
  <si>
    <t xml:space="preserve">     Jojit Alcantara    </t>
  </si>
  <si>
    <t>No. 2013 - 188 (SALES)</t>
  </si>
  <si>
    <r>
      <t xml:space="preserve">DATE: </t>
    </r>
    <r>
      <rPr>
        <sz val="10"/>
        <rFont val="Century Gothic"/>
        <family val="2"/>
      </rPr>
      <t>August 02, 2013</t>
    </r>
  </si>
  <si>
    <t>VENDOR:   International Microvillage Inc.</t>
  </si>
  <si>
    <t>Suite 204, Makti Executive Center Bldg LP., Leviste</t>
  </si>
  <si>
    <t>cor. Rufino St. Salcedo Village, Makati City</t>
  </si>
  <si>
    <t>TEL#  7512130/susan.dee@imvphil.com</t>
  </si>
  <si>
    <t>WARRANTY: 3 Years Onsite Repair/System Battery - 1 Year</t>
  </si>
  <si>
    <t>Ms.Susan L. Dee/Ms. Kath Macabulos</t>
  </si>
  <si>
    <t>With Sales Invoice/TIN # 005-038-188-000</t>
  </si>
  <si>
    <t>Bundle with Carrying Case,</t>
  </si>
  <si>
    <t>ODD and Mouse</t>
  </si>
  <si>
    <t xml:space="preserve">     Maria Maybelline T. Tan    </t>
  </si>
  <si>
    <t>FOR: May T. Tan - Sales Director</t>
  </si>
  <si>
    <t>LENOVO X230</t>
  </si>
  <si>
    <t>(10,000 km)</t>
  </si>
  <si>
    <t>1 Gallon Helix Ultra</t>
  </si>
  <si>
    <t>Additional 2 Liters of Helix Ultra</t>
  </si>
  <si>
    <t>3 Liters of Flushing Oil</t>
  </si>
  <si>
    <t>Oil Filter</t>
  </si>
  <si>
    <t>Less 6%</t>
  </si>
  <si>
    <t>VENDOR:</t>
  </si>
  <si>
    <t>TEL./ FAX NO.: T 7327002</t>
  </si>
  <si>
    <t>Maria Clara, Quezon City Branch</t>
  </si>
  <si>
    <t>Ms. Malou</t>
  </si>
  <si>
    <t xml:space="preserve"> PRICE</t>
  </si>
  <si>
    <t>For:  Toyota Innova (Plate # ZHV 242)</t>
  </si>
  <si>
    <t xml:space="preserve">  </t>
  </si>
  <si>
    <t xml:space="preserve">      Jenny Z. Enriquez       </t>
  </si>
  <si>
    <t xml:space="preserve">    FEY MENDOZA      </t>
  </si>
  <si>
    <r>
      <t xml:space="preserve">    </t>
    </r>
    <r>
      <rPr>
        <b/>
        <u/>
        <sz val="11"/>
        <color theme="1"/>
        <rFont val="Calibri"/>
        <family val="2"/>
        <scheme val="minor"/>
      </rPr>
      <t xml:space="preserve">      JEREMY T. TAN       </t>
    </r>
  </si>
  <si>
    <t xml:space="preserve">           SIGNATURE OVER PRINTED NAME</t>
  </si>
  <si>
    <t xml:space="preserve">                                    MANAGING DIRECTOR                        </t>
  </si>
  <si>
    <t xml:space="preserve">             LOCAL PURCHASE REQUISITION</t>
  </si>
  <si>
    <t>No. 2013 -  189  (SALES)</t>
  </si>
  <si>
    <t>Last Change Oil: December 2012</t>
  </si>
  <si>
    <t xml:space="preserve"> APPROVED BY:</t>
  </si>
  <si>
    <t xml:space="preserve">               NOTED BY:</t>
  </si>
  <si>
    <t>DATE: August 07, 2013</t>
  </si>
  <si>
    <t>No. 2013 - 190 (LOG)</t>
  </si>
  <si>
    <r>
      <t xml:space="preserve">DATE: </t>
    </r>
    <r>
      <rPr>
        <sz val="10"/>
        <rFont val="Century Gothic"/>
        <family val="2"/>
      </rPr>
      <t>August 07, 2013</t>
    </r>
  </si>
  <si>
    <t>Last Purchase: February 06, 2013</t>
  </si>
  <si>
    <t>No. 2013 - 191 (HRD)</t>
  </si>
  <si>
    <t>DATE: August 14, 2013</t>
  </si>
  <si>
    <t xml:space="preserve">1 Year Warranty </t>
  </si>
  <si>
    <t>Color: Black</t>
  </si>
  <si>
    <t>Size: H65xW40xD45 cm</t>
  </si>
  <si>
    <t>FOR: Cherielyn Llave, April Camille Calachan, Nona Jean Jorca (Sales Team) and 1 for Stock</t>
  </si>
  <si>
    <t>No. 2013 -  192 (HRD)</t>
  </si>
  <si>
    <r>
      <t xml:space="preserve">DATE: </t>
    </r>
    <r>
      <rPr>
        <sz val="10"/>
        <rFont val="Century Gothic"/>
        <family val="2"/>
      </rPr>
      <t>August 14, 2013</t>
    </r>
  </si>
  <si>
    <t>With Free 2 pcs. Packaging Tape Cutter</t>
  </si>
  <si>
    <t>VENDOR:      Huckster Marketing</t>
  </si>
  <si>
    <t>With Sales Invoice/TIN # 435-000-194-000</t>
  </si>
  <si>
    <t>TEL# 3867265/09104247250 F: 9354067</t>
  </si>
  <si>
    <t>Last Purchase: April 24, 2013</t>
  </si>
  <si>
    <r>
      <t xml:space="preserve">TERMS:  </t>
    </r>
    <r>
      <rPr>
        <sz val="11"/>
        <color theme="1"/>
        <rFont val="Calibri"/>
        <family val="2"/>
        <scheme val="minor"/>
      </rPr>
      <t>:  DTD Check Upon Delivery</t>
    </r>
  </si>
  <si>
    <t>VENDOR:   STAR BRIGGS  (LOURDES AUTO SUPPLY)</t>
  </si>
  <si>
    <t>No. 2013 - 193 (LOG)</t>
  </si>
  <si>
    <t>DATE: August 15, 2013</t>
  </si>
  <si>
    <t xml:space="preserve">Ms. Lucy </t>
  </si>
  <si>
    <t xml:space="preserve">    Jojit C. Alcantara   </t>
  </si>
  <si>
    <t>Sand Bistay</t>
  </si>
  <si>
    <t xml:space="preserve">                        LOCAL PURCHASE REQUISITION</t>
  </si>
  <si>
    <t>PVC Pipe Elbow Orange</t>
  </si>
  <si>
    <t xml:space="preserve">Size: </t>
  </si>
  <si>
    <t>Additional Requirements for Rooftop Water Proofing</t>
  </si>
  <si>
    <t>No. 2013 - 194 (SALES)</t>
  </si>
  <si>
    <t>No. 2013 - 195 (ACCTG)</t>
  </si>
  <si>
    <t>FOR: Big Time Spiff Rush - Special Offers to Clients (June 2013)</t>
  </si>
  <si>
    <t xml:space="preserve"> Zenshin Computers - 80 pcs., Microgold Information - 4 pcs., and Sol'n and Prod. Inc. - 15 pcs</t>
  </si>
  <si>
    <t>FOR: Q1 2013 Rewards (Filmographia and Phildata)</t>
  </si>
  <si>
    <t>Deno : Php 500</t>
  </si>
  <si>
    <t>Deno : Php 1000</t>
  </si>
  <si>
    <t xml:space="preserve">        Gina Y. Peralta____</t>
  </si>
  <si>
    <t>No. 2013 - 196 (HRD)</t>
  </si>
  <si>
    <t>Deno: Php 200</t>
  </si>
  <si>
    <r>
      <t xml:space="preserve">TEL#  </t>
    </r>
    <r>
      <rPr>
        <sz val="11"/>
        <color theme="1"/>
        <rFont val="Calibri"/>
        <family val="2"/>
        <scheme val="minor"/>
      </rPr>
      <t>8535555/8534444</t>
    </r>
  </si>
  <si>
    <r>
      <t xml:space="preserve">ADDRESS: </t>
    </r>
    <r>
      <rPr>
        <sz val="11"/>
        <color theme="1"/>
        <rFont val="Calibri"/>
        <family val="2"/>
        <scheme val="minor"/>
      </rPr>
      <t xml:space="preserve">2C Sunshine Extension, Tambo </t>
    </r>
  </si>
  <si>
    <t>Parañaque City</t>
  </si>
  <si>
    <t>Ms. Arbee Lo</t>
  </si>
  <si>
    <t>VENDOR: Bel-Air Bus Charter Corporation</t>
  </si>
  <si>
    <r>
      <t xml:space="preserve">TERMS:  </t>
    </r>
    <r>
      <rPr>
        <sz val="11"/>
        <color theme="1"/>
        <rFont val="Calibri"/>
        <family val="2"/>
        <scheme val="minor"/>
      </rPr>
      <t>50% Deposit to UCPB and 50% CASH on the day of the trip</t>
    </r>
  </si>
  <si>
    <t xml:space="preserve">BUS RENTAL </t>
  </si>
  <si>
    <t>FOR: 2013 Team Building @ Sitio Lucia Resort Hotel and Training Center</t>
  </si>
  <si>
    <t xml:space="preserve">        Ethelmea I. Dulva____</t>
  </si>
  <si>
    <t>No. 2013 -  197 (ACCTG)</t>
  </si>
  <si>
    <r>
      <t xml:space="preserve">DATE: </t>
    </r>
    <r>
      <rPr>
        <sz val="10"/>
        <rFont val="Century Gothic"/>
        <family val="2"/>
      </rPr>
      <t>August 15, 2013</t>
    </r>
  </si>
  <si>
    <t>FOR: Q1 2013 Rewards Program - Filmographia</t>
  </si>
  <si>
    <t>No. 2013 - 198 (LOG)</t>
  </si>
  <si>
    <t>Materials for #49 Tangali - Mezzanine</t>
  </si>
  <si>
    <t>Boysen Redled Primer</t>
  </si>
  <si>
    <t>per pail</t>
  </si>
  <si>
    <t>Quick Drying enamel</t>
  </si>
  <si>
    <t>White/per gallon</t>
  </si>
  <si>
    <t>Roller Brush #6</t>
  </si>
  <si>
    <t>Paint Thinner</t>
  </si>
  <si>
    <t>Plastic tray for paint</t>
  </si>
  <si>
    <t>Paint Brush # 1</t>
  </si>
  <si>
    <t>s</t>
  </si>
  <si>
    <t>(see attached Contract)</t>
  </si>
  <si>
    <t>Aug.25, 2013 - Sitio Lucia, Km. 40 Fidel de Jesus St. Pulong Buhangin,</t>
  </si>
  <si>
    <t xml:space="preserve">                            Pick Up Time - 7:00 a.m.</t>
  </si>
  <si>
    <t>Aug.24,2013 - 53 Tangali Street, Brgy. San Jose, Quezon City</t>
  </si>
  <si>
    <t xml:space="preserve">                             ETD - Up to 3:00 p.m.</t>
  </si>
  <si>
    <t>ITINERARY:</t>
  </si>
  <si>
    <t>Destination: Quezon City - Sitio Lucia, Sta. Maria Bulacan -  Quezon City</t>
  </si>
  <si>
    <t xml:space="preserve">                                                            (Overnight)</t>
  </si>
  <si>
    <t xml:space="preserve">Travel Date: </t>
  </si>
  <si>
    <t>Size:  49 Reclining Seats and 11 Center seats</t>
  </si>
  <si>
    <t xml:space="preserve">                              Sta. Maria, Bulacan</t>
  </si>
  <si>
    <t>No. 2013 - 199 (LOG)</t>
  </si>
  <si>
    <t>DATE: August 23, 2013</t>
  </si>
  <si>
    <t>Tex Screw # 2</t>
  </si>
  <si>
    <t>Tex Screw Socket</t>
  </si>
  <si>
    <t xml:space="preserve">Marine Plywood </t>
  </si>
  <si>
    <t>size: 3/4</t>
  </si>
  <si>
    <t xml:space="preserve">Drill Bit </t>
  </si>
  <si>
    <t>size: 1/8</t>
  </si>
  <si>
    <t>Drill Bit Masonry</t>
  </si>
  <si>
    <t>size: 3/16</t>
  </si>
  <si>
    <t xml:space="preserve">Metal Screw </t>
  </si>
  <si>
    <t>size: 2 x 8</t>
  </si>
  <si>
    <t>Complete/40watts</t>
  </si>
  <si>
    <t>Fluorescent Lamp</t>
  </si>
  <si>
    <t>Additional  Materials for #49 Tangali - Mezzanine</t>
  </si>
  <si>
    <t>No. 2013 - 200 (MIS)</t>
  </si>
  <si>
    <t>DATE: August 27, 2013</t>
  </si>
  <si>
    <t>VENDOR:  AMERICAN TECHNOLOGIES INC.</t>
  </si>
  <si>
    <t xml:space="preserve">TEL#  5849999/FAX: 5846868 </t>
  </si>
  <si>
    <t>Ms. Rhoda Manual/Bham Himalaya</t>
  </si>
  <si>
    <t xml:space="preserve">#5 Ideal Street, cor. Mc Collough, Addition Hills, </t>
  </si>
  <si>
    <t>PANASONIC KX-TDE200</t>
  </si>
  <si>
    <t>TDA0104XJ Power Supply</t>
  </si>
  <si>
    <t>M-type</t>
  </si>
  <si>
    <t>Panasonic KX-TDA 0181</t>
  </si>
  <si>
    <t>Analog Trunk Card</t>
  </si>
  <si>
    <t xml:space="preserve">Panasonic KX-TDA0172 </t>
  </si>
  <si>
    <t>16 Port Hybrid Digital Extension</t>
  </si>
  <si>
    <t>Panasonic KX-TDA 0170</t>
  </si>
  <si>
    <t xml:space="preserve">8 Port Digital Extension Card/with 8 Port Analog </t>
  </si>
  <si>
    <t>Panasonic KX-TDA 1178</t>
  </si>
  <si>
    <t xml:space="preserve">24 Port Analog Extension </t>
  </si>
  <si>
    <t>Panasonic KX-DT333</t>
  </si>
  <si>
    <t>Proprietary Telephone for Operator (Black)</t>
  </si>
  <si>
    <t>Panasonic KX-DT390</t>
  </si>
  <si>
    <t>DSS Console (Black)</t>
  </si>
  <si>
    <t>Panasonic KX-DT321</t>
  </si>
  <si>
    <t>Proprietary Telephone for Users (Black)</t>
  </si>
  <si>
    <t>Panasonic KX-A228</t>
  </si>
  <si>
    <t>Battery Cable for S/M Type</t>
  </si>
  <si>
    <t xml:space="preserve">CAT5 25 pair cable </t>
  </si>
  <si>
    <t>Lightning Arrester</t>
  </si>
  <si>
    <t xml:space="preserve">Terminal Block </t>
  </si>
  <si>
    <t>100 pairs</t>
  </si>
  <si>
    <t>Backup Battery</t>
  </si>
  <si>
    <t>GSM Gatewary 1 Port</t>
  </si>
  <si>
    <t>INSTALLATION CHARGES:</t>
  </si>
  <si>
    <t>With Sales Invoice/TIN # 000-329-993-003</t>
  </si>
  <si>
    <t xml:space="preserve">    Ronald R. Pasiolco</t>
  </si>
  <si>
    <t>Main Unit</t>
  </si>
  <si>
    <t>With amphenol connector/3 meters</t>
  </si>
  <si>
    <t xml:space="preserve">3 units of 12VDC27mah           </t>
  </si>
  <si>
    <t>1 Year Warranty for parts and telephone units.  After Warranty, On-Site-Service rate is Php 4,000</t>
  </si>
  <si>
    <t>House wiring (check pulling and tracing) not included.</t>
  </si>
  <si>
    <t>Installation, Programming, Training and Documentation.  On-site service inclusive for parts and units.</t>
  </si>
  <si>
    <t>PABX for # 53 Tangali (see attached quotation)/Lead Time: 1 to 2 Weeks</t>
  </si>
  <si>
    <t>Start of Contract:  August 23, 2013</t>
  </si>
  <si>
    <t>1 Year Contract</t>
  </si>
  <si>
    <t>Delivery Date: August 27, 2013</t>
  </si>
  <si>
    <r>
      <t xml:space="preserve">DATE: </t>
    </r>
    <r>
      <rPr>
        <sz val="10"/>
        <rFont val="Century Gothic"/>
        <family val="2"/>
      </rPr>
      <t>August 27, 2013</t>
    </r>
  </si>
  <si>
    <t>Ms. Arlene Agustin</t>
  </si>
  <si>
    <t>No. 2013 - 201 (MIS)</t>
  </si>
  <si>
    <t>DATE: August 28, 2013</t>
  </si>
  <si>
    <t>Complink Travel Voucher</t>
  </si>
  <si>
    <t>Silicon Travel Voucher</t>
  </si>
  <si>
    <t>In lieu of JOURNEY TO THE TOP OF THE WORLD - An Arctic Adventure Tour last March 02 - 09, 2013</t>
  </si>
  <si>
    <t xml:space="preserve">                             No. 2013 - 202 (SALES)</t>
  </si>
  <si>
    <r>
      <rPr>
        <b/>
        <sz val="12"/>
        <color theme="1"/>
        <rFont val="Calibri"/>
        <family val="2"/>
        <scheme val="minor"/>
      </rPr>
      <t>TERMS: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0"/>
        <color theme="1"/>
        <rFont val="Calibri"/>
        <family val="2"/>
        <scheme val="minor"/>
      </rPr>
      <t>50% Deposit &amp; 50% PDC 30 Days upon installation</t>
    </r>
  </si>
  <si>
    <t>Dunlop Tire</t>
  </si>
  <si>
    <t>VENDOR:    REMCOR INDUSTRIAL &amp; Mfg. Corp.</t>
  </si>
  <si>
    <t>Ms. Jane</t>
  </si>
  <si>
    <t>Size: 90 x 80 x 17</t>
  </si>
  <si>
    <r>
      <rPr>
        <b/>
        <sz val="11"/>
        <color theme="1"/>
        <rFont val="Calibri"/>
        <family val="2"/>
        <scheme val="minor"/>
      </rPr>
      <t>TERMS:</t>
    </r>
    <r>
      <rPr>
        <sz val="11"/>
        <color theme="1"/>
        <rFont val="Calibri"/>
        <family val="2"/>
        <scheme val="minor"/>
      </rPr>
      <t xml:space="preserve">    CASH</t>
    </r>
  </si>
  <si>
    <t xml:space="preserve">ADDRESS:  </t>
  </si>
  <si>
    <t>357  10th Avenue, cor. Boni Serrano</t>
  </si>
  <si>
    <t>FOR:  Honda Wave 125/Plate No. OE 7766</t>
  </si>
  <si>
    <t xml:space="preserve">       Jojit C. Alcantara         </t>
  </si>
  <si>
    <t xml:space="preserve">        Fey Mendoza        </t>
  </si>
  <si>
    <t>Last Purchase:  May 21, 2012</t>
  </si>
  <si>
    <t>No. 2013 - 204 (HRD)</t>
  </si>
  <si>
    <r>
      <t xml:space="preserve">DATE: </t>
    </r>
    <r>
      <rPr>
        <sz val="10"/>
        <rFont val="Century Gothic"/>
        <family val="2"/>
      </rPr>
      <t>August 28, 2013</t>
    </r>
  </si>
  <si>
    <t>Faber Castell</t>
  </si>
  <si>
    <t>Assorted Color</t>
  </si>
  <si>
    <t>Sales Invoice # 33788, purchased last July 05, 2013</t>
  </si>
  <si>
    <r>
      <t xml:space="preserve">REMARKS: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  TOTAL</t>
    </r>
  </si>
  <si>
    <t>No. 2013 -  205 (SALES)</t>
  </si>
  <si>
    <t xml:space="preserve">                      LOCAL PURCHASE REQUISITION</t>
  </si>
  <si>
    <r>
      <t xml:space="preserve">DATE: </t>
    </r>
    <r>
      <rPr>
        <sz val="10"/>
        <rFont val="Century Gothic"/>
        <family val="2"/>
      </rPr>
      <t>August 29, 2013</t>
    </r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</si>
  <si>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DTD Check Upon Pick Up</t>
    </r>
  </si>
  <si>
    <t>FOR : SanDisk Q2 Channel Program Incentive</t>
  </si>
  <si>
    <t>No. 2013 -  206 (SALES)</t>
  </si>
  <si>
    <t>VENDOR:        SEPCO Phils.</t>
  </si>
  <si>
    <t>TEL# 2147777 loc. 175</t>
  </si>
  <si>
    <r>
      <t>ADDRESS:</t>
    </r>
    <r>
      <rPr>
        <sz val="11"/>
        <color theme="1"/>
        <rFont val="Calibri"/>
        <family val="2"/>
        <scheme val="minor"/>
      </rPr>
      <t xml:space="preserve"> 6/F HanjinPhil Bldg.</t>
    </r>
  </si>
  <si>
    <t>1128 University Parkway, North Bonifacio Global City</t>
  </si>
  <si>
    <t>Taguig</t>
  </si>
  <si>
    <t>c/o Sir Jon Ornopia</t>
  </si>
  <si>
    <t>Samsung S4</t>
  </si>
  <si>
    <t>Black/i9505</t>
  </si>
  <si>
    <t>c/o Ma'am May &amp; Sir Eric/Jen Legazpi or Imar</t>
  </si>
  <si>
    <t>TERMS:  Deposit to BIP Account</t>
  </si>
  <si>
    <t>TEL# 3301644 Fax: 3658207</t>
  </si>
  <si>
    <t xml:space="preserve">                             No. 2013 - 203 (SALES)</t>
  </si>
  <si>
    <r>
      <rPr>
        <b/>
        <sz val="12"/>
        <color theme="1"/>
        <rFont val="Calibri"/>
        <family val="2"/>
        <scheme val="minor"/>
      </rPr>
      <t>LESS:</t>
    </r>
    <r>
      <rPr>
        <sz val="12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Returned Item - 1pc. 2 Layer Metal Tray  Php 220.00 </t>
    </r>
  </si>
  <si>
    <t>Notebooks</t>
  </si>
  <si>
    <t>No Design/1 Color only</t>
  </si>
  <si>
    <t>Pentel Pen</t>
  </si>
  <si>
    <t>Brand: HBW</t>
  </si>
  <si>
    <t>Last Purchase: July 05, 2013</t>
  </si>
  <si>
    <t>No. 2013 - 207 (HRD)</t>
  </si>
  <si>
    <r>
      <t xml:space="preserve">DATE:  </t>
    </r>
    <r>
      <rPr>
        <sz val="10"/>
        <rFont val="Century Gothic"/>
        <family val="2"/>
      </rPr>
      <t xml:space="preserve"> August 29, 2013</t>
    </r>
  </si>
  <si>
    <t xml:space="preserve">        JEREMY  TAN      </t>
  </si>
  <si>
    <t>No. 2013 - 208 (MIS)</t>
  </si>
  <si>
    <r>
      <t xml:space="preserve">DATE: </t>
    </r>
    <r>
      <rPr>
        <sz val="10"/>
        <rFont val="Century Gothic"/>
        <family val="2"/>
      </rPr>
      <t>August 30, 2013</t>
    </r>
  </si>
  <si>
    <t>No. 2013 - 209 (LOG)</t>
  </si>
  <si>
    <t>DATE: August 31, 2013</t>
  </si>
  <si>
    <t>#14 Stranded Wire</t>
  </si>
  <si>
    <t xml:space="preserve">1 Box </t>
  </si>
  <si>
    <t xml:space="preserve">Plastic Junction Box </t>
  </si>
  <si>
    <t>with cover</t>
  </si>
  <si>
    <t>40 watts Fluorescent Lamp</t>
  </si>
  <si>
    <t>set</t>
  </si>
  <si>
    <t>big</t>
  </si>
  <si>
    <t>Circuit Breaker 30 amp</t>
  </si>
  <si>
    <t>AMCO Box</t>
  </si>
  <si>
    <t>Single Switch</t>
  </si>
  <si>
    <t>Cover Double</t>
  </si>
  <si>
    <t>20 Watts Fluorescent Lamp</t>
  </si>
  <si>
    <t>with starter</t>
  </si>
  <si>
    <t>Bondtite</t>
  </si>
  <si>
    <t>Metal Screw</t>
  </si>
  <si>
    <t>size 1 1/2</t>
  </si>
  <si>
    <t>size 1/8</t>
  </si>
  <si>
    <t xml:space="preserve">Cutting Dish </t>
  </si>
  <si>
    <t>40"</t>
  </si>
  <si>
    <t>Sahara</t>
  </si>
  <si>
    <t>per bag</t>
  </si>
  <si>
    <t xml:space="preserve">Bistay </t>
  </si>
  <si>
    <t>Cement fortland</t>
  </si>
  <si>
    <t>per meter</t>
  </si>
  <si>
    <t>Plastic Clamp</t>
  </si>
  <si>
    <t>size: 1/2</t>
  </si>
  <si>
    <t xml:space="preserve">Additional  Materials for #49 Tangali - Ground Floor lighting </t>
  </si>
  <si>
    <t xml:space="preserve">  Deborah G. Montano  </t>
  </si>
  <si>
    <t>VENDOR:  HERMACO Office Equiptment</t>
  </si>
  <si>
    <t>No. 2013 - 210 (ACCTG)</t>
  </si>
  <si>
    <r>
      <t xml:space="preserve">DATE: </t>
    </r>
    <r>
      <rPr>
        <sz val="10"/>
        <rFont val="Century Gothic"/>
        <family val="2"/>
      </rPr>
      <t>September 03, 2013</t>
    </r>
  </si>
  <si>
    <t>TELEFAX: 7341253-56 F: 7341255</t>
  </si>
  <si>
    <t>Opening and Installation of new Lock</t>
  </si>
  <si>
    <t>NO EWT/Schedule:</t>
  </si>
  <si>
    <t>Bolt On</t>
  </si>
  <si>
    <t>No. 2013 - 211 (LOG)</t>
  </si>
  <si>
    <t>DATE: September 09, 2013</t>
  </si>
  <si>
    <t>Proton Auto &amp; Electrical Supply</t>
  </si>
  <si>
    <t>TEL./ FAX NO.</t>
  </si>
  <si>
    <t>4678185/2534459</t>
  </si>
  <si>
    <t xml:space="preserve">CONTACT PERSON: </t>
  </si>
  <si>
    <t>7 Pearl St., Tandang Sora, Quezon City</t>
  </si>
  <si>
    <t>Shiela</t>
  </si>
  <si>
    <t>Battery</t>
  </si>
  <si>
    <t>3SMF Motolite Enduro</t>
  </si>
  <si>
    <t>15 months warranty</t>
  </si>
  <si>
    <t>PREPARED  BY:</t>
  </si>
  <si>
    <t>Jenny Z. Enriquez</t>
  </si>
  <si>
    <t xml:space="preserve">   JEREMY T. TAN   </t>
  </si>
  <si>
    <t>LESS TRADE IN</t>
  </si>
  <si>
    <t xml:space="preserve">REMARKS: For ZFB 624 </t>
  </si>
  <si>
    <t>Last Purchase: December 20, 2011</t>
  </si>
  <si>
    <t xml:space="preserve">           LOCAL PURCHASE REQUISITION</t>
  </si>
  <si>
    <t xml:space="preserve">         REQUESTED BY:</t>
  </si>
  <si>
    <t xml:space="preserve">  APPROVED BY:</t>
  </si>
  <si>
    <t xml:space="preserve">                    SIGNATURE OVER PRINTED NAME</t>
  </si>
  <si>
    <t>Trade In Old Battery/ Free Delivery/Date of Delivery: September 09, 2013 - 4:00 p.m.</t>
  </si>
  <si>
    <t xml:space="preserve">                               MANAGING DIRECTOR                        </t>
  </si>
  <si>
    <t>No. 2013 - 212 (HRD)</t>
  </si>
  <si>
    <r>
      <t xml:space="preserve">TERMS:  </t>
    </r>
    <r>
      <rPr>
        <sz val="12"/>
        <color theme="1"/>
        <rFont val="Calibri"/>
        <family val="2"/>
        <scheme val="minor"/>
      </rPr>
      <t>CASH</t>
    </r>
  </si>
  <si>
    <t>Katinko Big</t>
  </si>
  <si>
    <t>Vicks Medium</t>
  </si>
  <si>
    <t>Visine Eye Drops</t>
  </si>
  <si>
    <t>For Itchy Eyes</t>
  </si>
  <si>
    <t>Gauze Bandage</t>
  </si>
  <si>
    <t>Size: 3"</t>
  </si>
  <si>
    <t>Last Purchase: July 19, 2013</t>
  </si>
  <si>
    <t>FOR: September to October 2013</t>
  </si>
  <si>
    <t>No. 2013 - 213 (HRD)</t>
  </si>
  <si>
    <r>
      <t xml:space="preserve">DATE: </t>
    </r>
    <r>
      <rPr>
        <sz val="10"/>
        <rFont val="Century Gothic"/>
        <family val="2"/>
      </rPr>
      <t>September 09, 2013</t>
    </r>
  </si>
  <si>
    <t>Sando Bag White</t>
  </si>
  <si>
    <t>Size: Large/Brand: Jumper</t>
  </si>
  <si>
    <t>FOR:September to October 2013</t>
  </si>
  <si>
    <t>Last Purchase: July 09, 2013</t>
  </si>
  <si>
    <t>No. 2013 - 214 (HRD)</t>
  </si>
  <si>
    <t>Last Purchase: July 17, 2013</t>
  </si>
  <si>
    <t>No. 2013 - 215 (HRD)</t>
  </si>
  <si>
    <t>Last Purchase: July 12, 2013</t>
  </si>
  <si>
    <t>Free Delivery /NO EWT/FOR :September to October 2013</t>
  </si>
  <si>
    <t>Lemon</t>
  </si>
  <si>
    <t>No. 2013 - 216 (LOG)</t>
  </si>
  <si>
    <t>Stanley Hinges 3"</t>
  </si>
  <si>
    <t>pairs</t>
  </si>
  <si>
    <t>Soudo Weld</t>
  </si>
  <si>
    <t>1/2 kg.</t>
  </si>
  <si>
    <t xml:space="preserve">Teks Screw </t>
  </si>
  <si>
    <t>1 1/2"</t>
  </si>
  <si>
    <t>40 m</t>
  </si>
  <si>
    <t>2x3x12 S4S</t>
  </si>
  <si>
    <t>2x2x12 S4S</t>
  </si>
  <si>
    <t>Plain Sheet 4ft G4</t>
  </si>
  <si>
    <t>1/4 kg.</t>
  </si>
  <si>
    <t>Concrete Nails</t>
  </si>
  <si>
    <t>3"</t>
  </si>
  <si>
    <t>Ord handle</t>
  </si>
  <si>
    <t>Patty Knive</t>
  </si>
  <si>
    <t>pair</t>
  </si>
  <si>
    <t>Barrel Bolt</t>
  </si>
  <si>
    <t>FOR: July 12, 2013</t>
  </si>
  <si>
    <t>For September to October 2013</t>
  </si>
  <si>
    <t>No. 2013 -  217  (HRD)</t>
  </si>
  <si>
    <t>No. 2013 -  218 (HRD)</t>
  </si>
  <si>
    <t>Pledge 330 ml</t>
  </si>
  <si>
    <t>Glade Air Freshener</t>
  </si>
  <si>
    <t>Lemon or Lavander</t>
  </si>
  <si>
    <t>sachet/60grams</t>
  </si>
  <si>
    <t>Mop Head</t>
  </si>
  <si>
    <t>Mansion #600</t>
  </si>
  <si>
    <t>Zim Sponge</t>
  </si>
  <si>
    <t>Glade Scented Gel</t>
  </si>
  <si>
    <t>Lemon/Free Mr. Muscle Toilet Bowl Sticker</t>
  </si>
  <si>
    <t xml:space="preserve">Lavander/Free Mr. Muscle Toilet Bowl Sticker </t>
  </si>
  <si>
    <t>Scotch Bright</t>
  </si>
  <si>
    <t>Lemon/50 grams</t>
  </si>
  <si>
    <t>Mansion/2pcs. Per pack</t>
  </si>
  <si>
    <t>Big/Free Mr. Muscle Liquid 500 ml</t>
  </si>
  <si>
    <t>No. 2013 -  219  (SALES)</t>
  </si>
  <si>
    <t>VENDOR:          STARBUCKS</t>
  </si>
  <si>
    <t>Denomination: Php 100.00</t>
  </si>
  <si>
    <t xml:space="preserve">FOR: SEAGATE Promo </t>
  </si>
  <si>
    <t xml:space="preserve">       MAY T. TAN     </t>
  </si>
  <si>
    <t>Welding Rod 1/2 kg.</t>
  </si>
  <si>
    <t xml:space="preserve">Wood </t>
  </si>
  <si>
    <t>Nail - CWN 3"</t>
  </si>
  <si>
    <t>Nail - CWN 1" 2"</t>
  </si>
  <si>
    <t>Hook with Tox</t>
  </si>
  <si>
    <t>No. 2013 - 220 (MIS)</t>
  </si>
  <si>
    <t>DATE: September 12, 2013</t>
  </si>
  <si>
    <t>Plastic Tie Lock</t>
  </si>
  <si>
    <t>250mmx4mm/per 100pcs</t>
  </si>
  <si>
    <t>GI Wire 1/2 kilo</t>
  </si>
  <si>
    <t>Materials for PABX Wiring</t>
  </si>
  <si>
    <t xml:space="preserve">    Ronald Pasiolco   </t>
  </si>
  <si>
    <t>No. 2013 - 221 (MIS)</t>
  </si>
  <si>
    <t xml:space="preserve">Flexible Hose </t>
  </si>
  <si>
    <t>Size 1" - 50 meters</t>
  </si>
  <si>
    <t>Size 3/4" - 100 meters</t>
  </si>
  <si>
    <t>Size 1/2" - 100 meters</t>
  </si>
  <si>
    <t xml:space="preserve">Orange Plastic junction </t>
  </si>
  <si>
    <t>Tox Screw 6x1</t>
  </si>
  <si>
    <t>Starbucks Gift Certificate</t>
  </si>
  <si>
    <t>Gateway Center, Paseo De Magallanes</t>
  </si>
  <si>
    <t>San Gregorio Street, Magallanes Village Makati</t>
  </si>
  <si>
    <t>Nanie Ramos</t>
  </si>
  <si>
    <t>TEL# 8281467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</si>
  <si>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: CASH or Credit Card </t>
    </r>
  </si>
  <si>
    <t>Pick Up Only/For Credit Card Payment, please bring 2 valid Government ID's</t>
  </si>
  <si>
    <t>No. 2013 - 222 (LOG)</t>
  </si>
  <si>
    <t>Size: 185x80Rx14</t>
  </si>
  <si>
    <t>Size: 700x15x12 Fly no interior</t>
  </si>
  <si>
    <t>They buy used tires/Free Balancing</t>
  </si>
  <si>
    <t>and Isuzu Van XEX 460 (Last Purchase: January 15, 2009)</t>
  </si>
  <si>
    <r>
      <rPr>
        <b/>
        <sz val="12"/>
        <color theme="1"/>
        <rFont val="Calibri"/>
        <family val="2"/>
        <scheme val="minor"/>
      </rPr>
      <t>FOR:</t>
    </r>
    <r>
      <rPr>
        <sz val="12"/>
        <color theme="1"/>
        <rFont val="Calibri"/>
        <family val="2"/>
        <scheme val="minor"/>
      </rPr>
      <t xml:space="preserve"> Adventure XTA 264 (last purchase: April 11, 2011) </t>
    </r>
  </si>
  <si>
    <r>
      <t xml:space="preserve">                 </t>
    </r>
    <r>
      <rPr>
        <b/>
        <u/>
        <sz val="11"/>
        <rFont val="Calibri"/>
        <family val="2"/>
        <scheme val="minor"/>
      </rPr>
      <t xml:space="preserve"> Jojit C. Alcantara</t>
    </r>
  </si>
  <si>
    <t>No. 2013 - 223 (LOG)</t>
  </si>
  <si>
    <r>
      <t xml:space="preserve">DATE: </t>
    </r>
    <r>
      <rPr>
        <sz val="10"/>
        <rFont val="Century Gothic"/>
        <family val="2"/>
      </rPr>
      <t>September 13, 2013</t>
    </r>
  </si>
  <si>
    <r>
      <t xml:space="preserve">TERMS:  </t>
    </r>
    <r>
      <rPr>
        <sz val="11"/>
        <color theme="1"/>
        <rFont val="Calibri"/>
        <family val="2"/>
        <scheme val="minor"/>
      </rPr>
      <t>: Parts - 15days/Labor - CASH</t>
    </r>
  </si>
  <si>
    <t>1 Set Starter Assy</t>
  </si>
  <si>
    <t>FOR: Versa Van/Diesel</t>
  </si>
  <si>
    <t>Model 2007</t>
  </si>
  <si>
    <t>Brand: GTX Japan</t>
  </si>
  <si>
    <t>FOR: Versa Van VDJ 692</t>
  </si>
  <si>
    <r>
      <rPr>
        <b/>
        <sz val="11"/>
        <color theme="1"/>
        <rFont val="Calibri"/>
        <family val="2"/>
        <scheme val="minor"/>
      </rPr>
      <t xml:space="preserve">Last Repair: </t>
    </r>
    <r>
      <rPr>
        <sz val="11"/>
        <color theme="1"/>
        <rFont val="Calibri"/>
        <family val="2"/>
        <scheme val="minor"/>
      </rPr>
      <t>July 17, 2013 - Alternator Belt, Aircon Belt and Power Steering</t>
    </r>
  </si>
  <si>
    <t>VENDOR:    GLADDIES TIRE SUPPLY</t>
  </si>
  <si>
    <t>No. 2013 - 224(LOG)</t>
  </si>
  <si>
    <t>Sir Ian/Ma'am Roxanne</t>
  </si>
  <si>
    <t>Less Trade in</t>
  </si>
  <si>
    <t>FOR: Adventure Plate # XTA264</t>
  </si>
  <si>
    <t>Free Delivery/Last Purchase: May 26, 2011</t>
  </si>
  <si>
    <t>No. 2013 - 225 (MIS)</t>
  </si>
  <si>
    <t>DATE: September 18, 2013</t>
  </si>
  <si>
    <t>TEL#  09302098060</t>
  </si>
  <si>
    <t>Mr. Odlanyer Santos and Mr. Reynaldo Santos</t>
  </si>
  <si>
    <t>Valenzuela City</t>
  </si>
  <si>
    <t>Panasonic KX-T2261x</t>
  </si>
  <si>
    <t>Analog Phone</t>
  </si>
  <si>
    <t>No EWT/No Warranty</t>
  </si>
  <si>
    <t>FOR Testing</t>
  </si>
  <si>
    <t xml:space="preserve">    Ronald Pasiolco     </t>
  </si>
  <si>
    <t>VENDOR     ODLANYER SANTOS/REYNALDO SANTOS</t>
  </si>
  <si>
    <t>No. 2013 -226(MIS)</t>
  </si>
  <si>
    <r>
      <rPr>
        <b/>
        <sz val="12"/>
        <color theme="1"/>
        <rFont val="Calibri"/>
        <family val="2"/>
        <scheme val="minor"/>
      </rPr>
      <t>TERMS: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0"/>
        <color theme="1"/>
        <rFont val="Calibri"/>
        <family val="2"/>
        <scheme val="minor"/>
      </rPr>
      <t>50% Deposit &amp; 50% PDC 30 Days Upon Delivery</t>
    </r>
  </si>
  <si>
    <t>PANASONIC KX-T7705</t>
  </si>
  <si>
    <t>Analog Phone with caller ID and Speaker phone</t>
  </si>
  <si>
    <t>PANASONIC KX-T7703</t>
  </si>
  <si>
    <t>Analog Phone with Caller ID</t>
  </si>
  <si>
    <t>PABX for # 53 Tangali/Lead Time: 1 to 2 Weeks</t>
  </si>
  <si>
    <r>
      <t xml:space="preserve">TERMS:  </t>
    </r>
    <r>
      <rPr>
        <sz val="11"/>
        <color theme="1"/>
        <rFont val="Calibri"/>
        <family val="2"/>
        <scheme val="minor"/>
      </rPr>
      <t>:</t>
    </r>
    <r>
      <rPr>
        <sz val="8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CASH UPON DELIVERY</t>
    </r>
  </si>
  <si>
    <t>Date of Delivery: September 23, 2013</t>
  </si>
  <si>
    <t xml:space="preserve">    Ethelmea Dulva    </t>
  </si>
  <si>
    <t>No. 2013 -227 (HRD)</t>
  </si>
  <si>
    <t>No. 2013 -228 (MIS)</t>
  </si>
  <si>
    <t>DATE: September 24, 2013</t>
  </si>
  <si>
    <t>TEL#  4133838</t>
  </si>
  <si>
    <t>Mr. Kenneth</t>
  </si>
  <si>
    <r>
      <rPr>
        <b/>
        <sz val="12"/>
        <color theme="1"/>
        <rFont val="Calibri"/>
        <family val="2"/>
        <scheme val="minor"/>
      </rPr>
      <t>TERMS:</t>
    </r>
    <r>
      <rPr>
        <b/>
        <sz val="11"/>
        <color theme="1"/>
        <rFont val="Calibri"/>
        <family val="2"/>
        <scheme val="minor"/>
      </rPr>
      <t xml:space="preserve">  DTD Upon Pick Up</t>
    </r>
  </si>
  <si>
    <t>VENDOR:  PC WORX</t>
  </si>
  <si>
    <t xml:space="preserve">2ng Floor, Gilmore I.T. Center </t>
  </si>
  <si>
    <t>#8 Gilmore Street, cor. 1st St., New Manila Q.C.</t>
  </si>
  <si>
    <t>MODEL : 650/ VA: 600</t>
  </si>
  <si>
    <t xml:space="preserve">LEAD TIME: </t>
  </si>
  <si>
    <t>WARRANTY: 1 Year Warranty on Parts and Services</t>
  </si>
  <si>
    <t xml:space="preserve">    Ronald Pasiolco      </t>
  </si>
  <si>
    <t>LAST PURCHASE: November 28, 2012 (15 Units)</t>
  </si>
  <si>
    <t>Last Purchase: January 15, 2013 @ Php 780.00/box</t>
  </si>
  <si>
    <t>No. 2013 - 229  (ACCTG)</t>
  </si>
  <si>
    <t xml:space="preserve">   Gina Y. Peralta    </t>
  </si>
  <si>
    <t>Ms. Donna Sena</t>
  </si>
  <si>
    <t>VENDOR: EQUALYNX Network &amp; Technologies</t>
  </si>
  <si>
    <t>Unit 2-1 Dizon Condo No. 9 Major Dizon Street, Industrial</t>
  </si>
  <si>
    <t>Valley, Marikina City</t>
  </si>
  <si>
    <t>TELEFAX#7946050</t>
  </si>
  <si>
    <t>FOR:  PABX Termination Requirements</t>
  </si>
  <si>
    <t>LEAD TIME: 1- 2 Days Upon confirmation of PO</t>
  </si>
  <si>
    <t>NO Sales Invoice/DR PRICE</t>
  </si>
  <si>
    <t>24 Ports Patch Panel</t>
  </si>
  <si>
    <t>CAT5E</t>
  </si>
  <si>
    <t xml:space="preserve">48 Ports Patch Panel </t>
  </si>
  <si>
    <t>WARRANTY: 1 Year Warranty/No Brand</t>
  </si>
  <si>
    <t>RJ45 Connector</t>
  </si>
  <si>
    <t>Pick Up only/No Sales Invoice</t>
  </si>
  <si>
    <t>No. 2013 - 231(MIS)</t>
  </si>
  <si>
    <t>No. 2013 - 230 (MIS)</t>
  </si>
  <si>
    <t>DATE: September 25, 2013</t>
  </si>
  <si>
    <t>No. 2013 - 233(MIS)</t>
  </si>
  <si>
    <t>TELEFAX: 7818872</t>
  </si>
  <si>
    <t>Sir Darius</t>
  </si>
  <si>
    <t>VENDOR:  DREWTRON COMPUTERS &amp; ELECTRONICS</t>
  </si>
  <si>
    <t>Patch Panel</t>
  </si>
  <si>
    <t xml:space="preserve">AMP Impact Tool </t>
  </si>
  <si>
    <t>110 Block/For RJ45 CAT5E</t>
  </si>
  <si>
    <t>No. 2013 - 232 (LOG)</t>
  </si>
  <si>
    <t xml:space="preserve"> Josept C. Alcantara   </t>
  </si>
  <si>
    <t>DATE: September 26, 2013</t>
  </si>
  <si>
    <r>
      <t xml:space="preserve">TEL:  </t>
    </r>
    <r>
      <rPr>
        <sz val="11"/>
        <color theme="1"/>
        <rFont val="Calibri"/>
        <family val="2"/>
        <scheme val="minor"/>
      </rPr>
      <t>3658427/3667360/F3658140/3650341</t>
    </r>
  </si>
  <si>
    <r>
      <t xml:space="preserve">TERMS:   </t>
    </r>
    <r>
      <rPr>
        <sz val="11"/>
        <color theme="1"/>
        <rFont val="Calibri"/>
        <family val="2"/>
        <scheme val="minor"/>
      </rPr>
      <t>Dated Check Upon Delivery</t>
    </r>
  </si>
  <si>
    <t>VENDOR:  AVISLEY Hardware Corporation</t>
  </si>
  <si>
    <t>181 A. Bonifacio cor. Mauban</t>
  </si>
  <si>
    <t>Size: #24/10 Feet</t>
  </si>
  <si>
    <t>Corrugated Sheet</t>
  </si>
  <si>
    <t>Size: #24/6 Feet</t>
  </si>
  <si>
    <t>Tex Screw</t>
  </si>
  <si>
    <t>Size: 2"</t>
  </si>
  <si>
    <t xml:space="preserve">Receptacle </t>
  </si>
  <si>
    <t>Compatible to Junction Box</t>
  </si>
  <si>
    <t>Light Bulb</t>
  </si>
  <si>
    <t>Firefly/11 watts</t>
  </si>
  <si>
    <t>1 Set Switch</t>
  </si>
  <si>
    <t>Royo</t>
  </si>
  <si>
    <t>Bistay</t>
  </si>
  <si>
    <t>1 Sack</t>
  </si>
  <si>
    <t>Cement</t>
  </si>
  <si>
    <t>Size: 1/2, per meter, MOULDFLEX</t>
  </si>
  <si>
    <t xml:space="preserve">Blank Cover </t>
  </si>
  <si>
    <t>For Outlet</t>
  </si>
  <si>
    <t>1/4 Kilo</t>
  </si>
  <si>
    <r>
      <t xml:space="preserve">REMARKS:                                                  </t>
    </r>
    <r>
      <rPr>
        <b/>
        <sz val="14"/>
        <color theme="1"/>
        <rFont val="Calibri"/>
        <family val="2"/>
        <scheme val="minor"/>
      </rPr>
      <t>TOTAL</t>
    </r>
  </si>
  <si>
    <t>FOR: Renovation of #49 Tangali Warehouse</t>
  </si>
  <si>
    <t>No. 2013 - 234(SALES)</t>
  </si>
  <si>
    <t>TELEFAX: 5849774/0928353498</t>
  </si>
  <si>
    <t>Ms. Elena Flavier</t>
  </si>
  <si>
    <t>VENDOR: PVP Graphics</t>
  </si>
  <si>
    <t>#7 General Atienza Street, Pasig City</t>
  </si>
  <si>
    <t>Free Delivery/Acknowledgement Receipt Only, VAT Exclusive</t>
  </si>
  <si>
    <t xml:space="preserve">  Fey A. Mendoza   </t>
  </si>
  <si>
    <t>Pull Up Banner Stand</t>
  </si>
  <si>
    <t>With Tarp 10 oz</t>
  </si>
  <si>
    <t>Size: 2.75 ft x 6.5 ft</t>
  </si>
  <si>
    <t>Delivery Date: October 01, 2013</t>
  </si>
  <si>
    <t>Sir Ruel</t>
  </si>
  <si>
    <t>DATE: September 30, 2013</t>
  </si>
  <si>
    <t>For In-House Use/Logistics Department for # 49 Tangali Street</t>
  </si>
  <si>
    <r>
      <t xml:space="preserve">              </t>
    </r>
    <r>
      <rPr>
        <b/>
        <u/>
        <sz val="11"/>
        <rFont val="Calibri"/>
        <family val="2"/>
        <scheme val="minor"/>
      </rPr>
      <t xml:space="preserve">   Jojit Alcantara    </t>
    </r>
  </si>
  <si>
    <t>MODEL: HISF180/Industrial</t>
  </si>
  <si>
    <t>Hanabishi Desk Fan</t>
  </si>
  <si>
    <t>MODEL: HIFF18PC/Industrial</t>
  </si>
  <si>
    <t>Last Purchase: July 02, 2013 - For Logistics Department # 53 Tangali Street</t>
  </si>
  <si>
    <t>No. 2013 - 235(HRD)</t>
  </si>
  <si>
    <r>
      <t xml:space="preserve">DATE: </t>
    </r>
    <r>
      <rPr>
        <sz val="10"/>
        <rFont val="Century Gothic"/>
        <family val="2"/>
      </rPr>
      <t>September 30, 2013</t>
    </r>
  </si>
  <si>
    <r>
      <t xml:space="preserve">TERMS:  </t>
    </r>
    <r>
      <rPr>
        <sz val="11"/>
        <color theme="1"/>
        <rFont val="Calibri"/>
        <family val="2"/>
        <scheme val="minor"/>
      </rPr>
      <t>:     CASH Upon Pick-Up</t>
    </r>
  </si>
  <si>
    <t>Last Puchase: February 18, 2013 - same rate</t>
  </si>
  <si>
    <t>FOR: Employee's ID/Visitors Pass/Collection Pass</t>
  </si>
  <si>
    <t>VENDOR:                   5+1 Smile Enterprises</t>
  </si>
  <si>
    <t>58 San Luis Street, Pasay City</t>
  </si>
  <si>
    <t>TEL#  7827441/09176880583</t>
  </si>
  <si>
    <t>Ms. Sherly teng</t>
  </si>
  <si>
    <t>TERMS:Dated Upon Completion of Delivery</t>
  </si>
  <si>
    <t>Leatherette</t>
  </si>
  <si>
    <t>with Heatpress Fujifilm Logo</t>
  </si>
  <si>
    <t>Breakdown of Colors:</t>
  </si>
  <si>
    <t>6" x 8.5" Citrus Pouch</t>
  </si>
  <si>
    <t>BLACK - 100 pcs.</t>
  </si>
  <si>
    <t>BLUE -  50 pcs.</t>
  </si>
  <si>
    <t>FOR: FUJIFILM Instax Pouches</t>
  </si>
  <si>
    <t>Last Purchase: June 17, 2013 (First Batch - 250 pcs.)</t>
  </si>
  <si>
    <t>NON VAT/ DR and Acknowledgement Receipt Only</t>
  </si>
  <si>
    <t xml:space="preserve">         Jennifer A. Mendoza  </t>
  </si>
  <si>
    <t>DARK PINK - 50 pcs.</t>
  </si>
  <si>
    <t>DARK YELLOW - 50 pcs.</t>
  </si>
  <si>
    <t>Ms. Rovelyn</t>
  </si>
  <si>
    <t>No. 2013 - 236 (SALES)</t>
  </si>
  <si>
    <t>No. 2013 - 237 (LOG)</t>
  </si>
  <si>
    <t>DATE: October 02, 2013</t>
  </si>
  <si>
    <r>
      <t xml:space="preserve">TERMS:   </t>
    </r>
    <r>
      <rPr>
        <sz val="11"/>
        <color theme="1"/>
        <rFont val="Calibri"/>
        <family val="2"/>
        <scheme val="minor"/>
      </rPr>
      <t>Dated Check Upon Pick Up</t>
    </r>
  </si>
  <si>
    <t>Water Proofing</t>
  </si>
  <si>
    <t>2 Quarts</t>
  </si>
  <si>
    <t>Vulcaseal</t>
  </si>
  <si>
    <t>2 Liters</t>
  </si>
  <si>
    <t>Re- Beat</t>
  </si>
  <si>
    <t>Size: 1/8 x 1/2</t>
  </si>
  <si>
    <t>Sir Ruel/Popoy</t>
  </si>
  <si>
    <t>Small Bottle</t>
  </si>
  <si>
    <t>Pang lason ng Cement</t>
  </si>
  <si>
    <t>DATE: Octobe 04, 2013</t>
  </si>
  <si>
    <t>VENDOR:  JECAMS ENTERPRISES</t>
  </si>
  <si>
    <t>No. 20 Exeter Street, Forest Hills Subd. Novaliches,</t>
  </si>
  <si>
    <t>TEL#  2675526/9210333/3588149</t>
  </si>
  <si>
    <t>Ms. Micca Marie Beltran</t>
  </si>
  <si>
    <r>
      <rPr>
        <b/>
        <sz val="12"/>
        <color theme="1"/>
        <rFont val="Calibri"/>
        <family val="2"/>
        <scheme val="minor"/>
      </rPr>
      <t>TERMS:</t>
    </r>
    <r>
      <rPr>
        <b/>
        <sz val="11"/>
        <color theme="1"/>
        <rFont val="Calibri"/>
        <family val="2"/>
        <scheme val="minor"/>
      </rPr>
      <t xml:space="preserve">  50% Deposit Down Payment and 50% 15 Days Term upon Completion</t>
    </r>
  </si>
  <si>
    <t>1 Year Warranty/ With Sales Invoice: TIN # 206-193-182-000</t>
  </si>
  <si>
    <t>MODEL : P810G</t>
  </si>
  <si>
    <t>COLOR: ALL BLACK</t>
  </si>
  <si>
    <t>DELIVERY DATE:  Thursday, October 10, 2013 /FREE DELIVERY</t>
  </si>
  <si>
    <t>No. 2013 - 238 (LOG)</t>
  </si>
  <si>
    <t>No. 2013 - 239(MIS)</t>
  </si>
  <si>
    <t>DATE:October 07, 2013</t>
  </si>
  <si>
    <t>PROCESSOR</t>
  </si>
  <si>
    <t>S-1155 Intel Core I7-3770k  3.5GH</t>
  </si>
  <si>
    <t>Windows 7 PRO</t>
  </si>
  <si>
    <t>64 Bit</t>
  </si>
  <si>
    <t>INFOWORX</t>
  </si>
  <si>
    <t>384-B E. Rodriquez Sr. Avenue, Q.C.</t>
  </si>
  <si>
    <t>PDC 45 Days</t>
  </si>
  <si>
    <t>With Sales Invoice/Free Delivery</t>
  </si>
  <si>
    <t xml:space="preserve">          NOTED BY:</t>
  </si>
  <si>
    <t xml:space="preserve">   Jenny Z. Enriquez    </t>
  </si>
  <si>
    <t>DATE: October 07, 2013</t>
  </si>
  <si>
    <t>Warranty: Processor - 3 Years Warranty</t>
  </si>
  <si>
    <t>Ms. Gena A. Silastre/Monette Mica</t>
  </si>
  <si>
    <t>FOR: Sir Thoto</t>
  </si>
  <si>
    <t>EDISON T. TAN</t>
  </si>
  <si>
    <t xml:space="preserve">   EDISON T. TAN   </t>
  </si>
  <si>
    <t xml:space="preserve">  EDISON T. TAN   </t>
  </si>
  <si>
    <t xml:space="preserve">    PRESIDENT</t>
  </si>
  <si>
    <t>TEL./ FAX NO.: 5751500 to 75 loc. 536</t>
  </si>
  <si>
    <t>MOTHERBOARD</t>
  </si>
  <si>
    <t>CASING</t>
  </si>
  <si>
    <t>COOLERMASTER FOR-500-KKN1 Force 500</t>
  </si>
  <si>
    <t>VENDOR: MOTOR INDUSTRIYA TRADING</t>
  </si>
  <si>
    <t>No. 2013 - 241 (MIS)</t>
  </si>
  <si>
    <t>WARRANTY: 1 Year Warranty on Parts and Labor/Free Delivery</t>
  </si>
  <si>
    <t>PRESIDENT</t>
  </si>
  <si>
    <t>VIDEO CARD</t>
  </si>
  <si>
    <t>PC AX7850 2GBD5-DHE 256 BIT</t>
  </si>
  <si>
    <r>
      <rPr>
        <b/>
        <sz val="18"/>
        <color theme="1"/>
        <rFont val="Calibri"/>
        <family val="2"/>
        <scheme val="minor"/>
      </rPr>
      <t xml:space="preserve">REMARKS: </t>
    </r>
    <r>
      <rPr>
        <b/>
        <sz val="12"/>
        <color theme="1"/>
        <rFont val="Calibri"/>
        <family val="2"/>
        <scheme val="minor"/>
      </rPr>
      <t>FOR Si Thoto</t>
    </r>
  </si>
  <si>
    <t>No. 2013 - 242(SALES)</t>
  </si>
  <si>
    <r>
      <t xml:space="preserve">DATE: </t>
    </r>
    <r>
      <rPr>
        <sz val="10"/>
        <rFont val="Century Gothic"/>
        <family val="2"/>
      </rPr>
      <t>October 07, 2013</t>
    </r>
  </si>
  <si>
    <t xml:space="preserve">   Jennifer A. Mendoza  </t>
  </si>
  <si>
    <t>1 Valve Cover Gasket</t>
  </si>
  <si>
    <t xml:space="preserve">Warranty: Motherboard -   3 Years  / Casing -  6 months </t>
  </si>
  <si>
    <t xml:space="preserve">  Ronald R. Pasiolco</t>
  </si>
  <si>
    <t>FOR: TOYOTA INNOVA ZHV 242</t>
  </si>
  <si>
    <t>LAST Repair: Change Oil - August 07, 2013</t>
  </si>
  <si>
    <r>
      <t xml:space="preserve">TERMS: </t>
    </r>
    <r>
      <rPr>
        <sz val="11"/>
        <color theme="1"/>
        <rFont val="Calibri"/>
        <family val="2"/>
        <scheme val="minor"/>
      </rPr>
      <t xml:space="preserve"> CASH</t>
    </r>
  </si>
  <si>
    <t>Ms. Abigaile Ann Matulac</t>
  </si>
  <si>
    <t>Cash</t>
  </si>
  <si>
    <t>Print Cartridges Refill</t>
  </si>
  <si>
    <t>J&amp;P Color Trading</t>
  </si>
  <si>
    <t>27-14 Seminary Road Brgy. Bagbag Nova. Q.C.</t>
  </si>
  <si>
    <t>Rice Cooker and Analog Phone</t>
  </si>
  <si>
    <t>2413272-78 F 2412854</t>
  </si>
  <si>
    <t>ACCTG/MIS</t>
  </si>
  <si>
    <t>Rice Cooker and Coffee Maker</t>
  </si>
  <si>
    <t>2413867/2413872 F 2429461</t>
  </si>
  <si>
    <t>3652755 to 58 F3303264</t>
  </si>
  <si>
    <t>Gempire Aluminum and Glass Center</t>
  </si>
  <si>
    <t>500 B N.S. Amoranto Street, La loma, Q.C.</t>
  </si>
  <si>
    <t>7417409 F4138532</t>
  </si>
  <si>
    <t>5  Tons Hyraulic Jack</t>
  </si>
  <si>
    <t>KEN TOOL</t>
  </si>
  <si>
    <t>1167 La Torre Street, Jose Abad Santos, Avenue, Manila</t>
  </si>
  <si>
    <t>2520861 F 2521089</t>
  </si>
  <si>
    <t>SanDisk Posters and Flyers</t>
  </si>
  <si>
    <t>9982233/9851952</t>
  </si>
  <si>
    <t>SanDisk Tarpaulin</t>
  </si>
  <si>
    <t>Power Supply 650 watts</t>
  </si>
  <si>
    <t>6542517 F7232837</t>
  </si>
  <si>
    <t>Spark plug for wave 125</t>
  </si>
  <si>
    <t>3301644/3658207</t>
  </si>
  <si>
    <t>Spark Plug, Foot Rest, Brake Shoe etc.</t>
  </si>
  <si>
    <t>EFX Motorcycle Depot</t>
  </si>
  <si>
    <t>230 Stall ABC 10th Avenue, Gracepark C.C.</t>
  </si>
  <si>
    <t>3657500/3650337</t>
  </si>
  <si>
    <t>Auxilliary Fan for ZNL 141</t>
  </si>
  <si>
    <t>Hanabishi Wall Fan and Coffee Maker</t>
  </si>
  <si>
    <t>2413272 F 3139716</t>
  </si>
  <si>
    <t>Photo Paper 250/260 gsm</t>
  </si>
  <si>
    <t>CASh</t>
  </si>
  <si>
    <t>7106388/5591897</t>
  </si>
  <si>
    <t>Quick Tire for Curve Black</t>
  </si>
  <si>
    <t>Amity Polyvinyl</t>
  </si>
  <si>
    <t>G/F Amity Building, 2300 Leon Guinto Street, Malate City</t>
  </si>
  <si>
    <t>2424699F2421085/2477945</t>
  </si>
  <si>
    <t>Office Partitions</t>
  </si>
  <si>
    <t>JECAMS ENTERPRISES</t>
  </si>
  <si>
    <t>Down/DTD</t>
  </si>
  <si>
    <t>20 Exeter St. Forest Hills Subd., Novaliches, Q.C.</t>
  </si>
  <si>
    <t>3588149/9211033/F3588149</t>
  </si>
  <si>
    <t>Chrysler PIZ 572 Rear Brakepads</t>
  </si>
  <si>
    <t>TOUGH DRIVE MOTORS</t>
  </si>
  <si>
    <t>#4 KJ Street (kalayaan Extension), EAST kamias, Quezon City</t>
  </si>
  <si>
    <t>4364721 F 7097543</t>
  </si>
  <si>
    <t>Mr. Kit Adaz and Mrs. Eva Adaza</t>
  </si>
  <si>
    <t>CANCELLED</t>
  </si>
  <si>
    <t>SM Hypermarket</t>
  </si>
  <si>
    <t>Cancelled Php 1614 and 629.25</t>
  </si>
  <si>
    <t>Ms. Sherry Ann and Ms. Nova</t>
  </si>
  <si>
    <t>7404013/7404734</t>
  </si>
  <si>
    <t>San Joaquin Street, Brgy. Plainview, Mandaluyong City</t>
  </si>
  <si>
    <t>37 Insurance, 1106 Quezon City</t>
  </si>
  <si>
    <t>Electrical Requirements for Workstation</t>
  </si>
  <si>
    <t>181 A. Bonifacio, cor. Mauban, Quezon City</t>
  </si>
  <si>
    <t>Mr. Ruel</t>
  </si>
  <si>
    <t>3658427/3667360/3650341</t>
  </si>
  <si>
    <t>347 A. Bonifacio, cor. Mauban, Quezon City</t>
  </si>
  <si>
    <t>Riza Store/Araneta c/o Kuya Mike</t>
  </si>
  <si>
    <t>Auxiliary Fan for VDJ 692 and ZNF 157</t>
  </si>
  <si>
    <t>875 Banawe Street, corner Del Monte Avenue, Q.C.</t>
  </si>
  <si>
    <t>Winner Construction Supply</t>
  </si>
  <si>
    <t>118-962-839-000</t>
  </si>
  <si>
    <t>472 Stall 1-5 Quirino Highway, Quezon City</t>
  </si>
  <si>
    <t>Requirements for Water Proofing</t>
  </si>
  <si>
    <t>Repair of VDJ 692</t>
  </si>
  <si>
    <t>95 C Banawe Street, Quezon City</t>
  </si>
  <si>
    <t>AKT Wood and Construction Supply</t>
  </si>
  <si>
    <t>846 JP Rizal Avenue, Makati City</t>
  </si>
  <si>
    <t>Cleaning Supplies - July to August 2013</t>
  </si>
  <si>
    <t>Cleaning Supplies -  July to August 2013</t>
  </si>
  <si>
    <t>Tissue - July to August 2013</t>
  </si>
  <si>
    <t>Medicines - July to August 2013</t>
  </si>
  <si>
    <t>7219109/7218909/5165055</t>
  </si>
  <si>
    <t>Motolite Gold 3SMF for Starex JER 123</t>
  </si>
  <si>
    <t>Ms. Janet/Ian/Roxanne</t>
  </si>
  <si>
    <t>6640129/F3544796</t>
  </si>
  <si>
    <t>Processor, Motherboard, Casing &amp; Power Supply</t>
  </si>
  <si>
    <t>Smart Asia Technologies Company</t>
  </si>
  <si>
    <t>45 Days</t>
  </si>
  <si>
    <t>9th Floor, Jas Bldg., 1183 Jose Abad Santos Avenue, Binondo Manila</t>
  </si>
  <si>
    <t>2531175 F 2550715</t>
  </si>
  <si>
    <t>Diskpad and Footrest for Wave 125 and Curve</t>
  </si>
  <si>
    <t>Goldcolts Trading/Next Cycle</t>
  </si>
  <si>
    <t>77 MH Del Pilar Street, Caloocan /226 cor MH Del Pilar</t>
  </si>
  <si>
    <t>c/o Sir Philip</t>
  </si>
  <si>
    <t>4428615/3656194</t>
  </si>
  <si>
    <t>4561309 F 9308139</t>
  </si>
  <si>
    <t>Additional Requirements for Workstation Wiring</t>
  </si>
  <si>
    <t>181 A. Bonifacio, Mauban Quezon City</t>
  </si>
  <si>
    <t>Ruel</t>
  </si>
  <si>
    <t>3658427/3667360</t>
  </si>
  <si>
    <t>15 days</t>
  </si>
  <si>
    <t>347 A. Bonifacio, Mauban Quezon City</t>
  </si>
  <si>
    <t>Motolite Enduro for VDJ 579</t>
  </si>
  <si>
    <t>6640129 F 3544796</t>
  </si>
  <si>
    <t>Lenovo X230</t>
  </si>
  <si>
    <t>International Microvillage Inc.</t>
  </si>
  <si>
    <t>Suite 204, Makati Executive Center Bldg LP Levister cor. Rufino St. Salcedo Village, Makati City</t>
  </si>
  <si>
    <t>Ms. Susan L. Dee/Ms. Kath Macabulos</t>
  </si>
  <si>
    <t>7512130/susan.dee@imvphil.com</t>
  </si>
  <si>
    <t>Change Oil of Toyota Innova ZHV 242</t>
  </si>
  <si>
    <t>Shell</t>
  </si>
  <si>
    <t>Maria Clara, Quezon City</t>
  </si>
  <si>
    <t>Ms. Malou, Ms. Karesa</t>
  </si>
  <si>
    <t>Mr. Darwin</t>
  </si>
  <si>
    <t>Packaging Tape</t>
  </si>
  <si>
    <t>Huckster Marketing</t>
  </si>
  <si>
    <t>435-000-194-000</t>
  </si>
  <si>
    <t>Ms. Nilda Palma</t>
  </si>
  <si>
    <t>3867265/09104247250/F9354067</t>
  </si>
  <si>
    <t>BUS RENTAL</t>
  </si>
  <si>
    <t>Bel-Air Bus Charter Corporation</t>
  </si>
  <si>
    <t>2413273/3139716</t>
  </si>
  <si>
    <t>Materials for Mezzanine</t>
  </si>
  <si>
    <t>PABX</t>
  </si>
  <si>
    <t>American Technologies Inc.</t>
  </si>
  <si>
    <t>50%Deposit/50% PDC</t>
  </si>
  <si>
    <t>#5 Ideal Street, cor. Mc Collough, Additon Hills, Mandaluyong City</t>
  </si>
  <si>
    <t>5849999 F 5846868</t>
  </si>
  <si>
    <t>Dunlop Tire for OE 7766</t>
  </si>
  <si>
    <t>Silicon and Complink Travel Voucher</t>
  </si>
  <si>
    <t>V Store Branch, 5th Floor, SM Annex Q.C.</t>
  </si>
  <si>
    <t>Sir Eric/Jen Legaspi, Imar</t>
  </si>
  <si>
    <t>SEPCO Phils</t>
  </si>
  <si>
    <t>491 E.T. Yuchengco Street, ET Yuchenco, Tondo Manila</t>
  </si>
  <si>
    <t>2424699/F2421085/2477945</t>
  </si>
  <si>
    <t>Gaisano Interpace Unit B. Gilmore Commercial Plaza, cor. Aurora Blvd. Q.C.</t>
  </si>
  <si>
    <t>Ground Floor Lighting -49 Tangali</t>
  </si>
  <si>
    <t>Installation of New Lock - 4th Floor Drawer</t>
  </si>
  <si>
    <t>Hermaco Office Equipment</t>
  </si>
  <si>
    <t>959 Ongpin Street, Manila</t>
  </si>
  <si>
    <t>Ms. Lina</t>
  </si>
  <si>
    <t>7341253/F 7341255</t>
  </si>
  <si>
    <t>Motolite Enduro 3SMF for ZFB 624</t>
  </si>
  <si>
    <t>Proton Auto and Electrical Supply</t>
  </si>
  <si>
    <t>7 Pearl St., Tandang Sora, Q.C.</t>
  </si>
  <si>
    <t>Ms. Shiela</t>
  </si>
  <si>
    <t>4678185/2534459/2532123</t>
  </si>
  <si>
    <t>Medicines for Sept to Oct 2013</t>
  </si>
  <si>
    <t>Talipapa, Novaliches, Q.C.</t>
  </si>
  <si>
    <t>Cleaning Materials - Sept to Oct 2013</t>
  </si>
  <si>
    <t>Tissue - Sept to Oct 2013</t>
  </si>
  <si>
    <t>9208477 F 9208533</t>
  </si>
  <si>
    <t>Materials for #49 Tangali</t>
  </si>
  <si>
    <t>7404013 F 7404734</t>
  </si>
  <si>
    <t>Starbucks GC</t>
  </si>
  <si>
    <t>Starbucks Magallanes</t>
  </si>
  <si>
    <t>Credit Card</t>
  </si>
  <si>
    <t>Gateway Center, Paseo De Magallanes, San Gregorio Street, Magallanes Village Makati</t>
  </si>
  <si>
    <t>Ann Cruz/Nanie Ramos</t>
  </si>
  <si>
    <t>181 A. Bonifacio cor. Mauban, Quezon City</t>
  </si>
  <si>
    <t>3658427/3667360 F 3658140/3650341</t>
  </si>
  <si>
    <t>Goodyear Tires 185x80rx14 and 700x15x12 Fly no Interior</t>
  </si>
  <si>
    <t>Gladdies Tire Supply</t>
  </si>
  <si>
    <t>2147 Tomas Mapua Street, Sta. Cruz, Maniala (near batangas street)</t>
  </si>
  <si>
    <t>Starter Assy for VDJ 692</t>
  </si>
  <si>
    <t>Sir Darwin</t>
  </si>
  <si>
    <t>7122731/4165249</t>
  </si>
  <si>
    <t>Panasonic KXT2261x</t>
  </si>
  <si>
    <t>Odlanyer Santos/Reynaldo Santos</t>
  </si>
  <si>
    <t>Sir Odlanyer</t>
  </si>
  <si>
    <t>PC Worx</t>
  </si>
  <si>
    <t>2nd Floor, Gilmore IT Center, #8 Gilmore Street, cor. 1st St., New Manila Q.C.</t>
  </si>
  <si>
    <t>70-C 18th Avenue, Cubao, Q.C.</t>
  </si>
  <si>
    <t>Mr. Percival D. Inocencio</t>
  </si>
  <si>
    <t>4416977/4416978/ F 4416978</t>
  </si>
  <si>
    <t>Patch Panel for PABX</t>
  </si>
  <si>
    <t>Equalynx Network and Technologies</t>
  </si>
  <si>
    <t>Unit 2-1 Dizon Condo No. P Major Dizon Street, Industrila Valley, Marikina city</t>
  </si>
  <si>
    <t>Gaisano Interpace Unit B. Gilmore Commerical Plaza, cor. Aurora Blvd., Q.C.</t>
  </si>
  <si>
    <t>7219109/4167758</t>
  </si>
  <si>
    <t>Renovation for # 49 Tangali</t>
  </si>
  <si>
    <t>181 A. Bonifacio cor., Mauban Q.C.</t>
  </si>
  <si>
    <t>3658427/3667360/F3658140/3650341</t>
  </si>
  <si>
    <t>AMP impact Tool</t>
  </si>
  <si>
    <t>Drewtron Computers and Electronics</t>
  </si>
  <si>
    <t>Commercial Plaza, cor. Aurora Blvd, Q.C.</t>
  </si>
  <si>
    <t>Sir darius</t>
  </si>
  <si>
    <t>SanDisk Pull Up Banner Stand</t>
  </si>
  <si>
    <t>PVP Graphics</t>
  </si>
  <si>
    <t>5849774/0928353498</t>
  </si>
  <si>
    <t>ID's For Printing</t>
  </si>
  <si>
    <t>1517 -B Gasanas Street, Sampaloc Manila</t>
  </si>
  <si>
    <t>Ms. Maria Fe Raquel</t>
  </si>
  <si>
    <t>Stand Fan and Desk Fan</t>
  </si>
  <si>
    <t>350 E.T. Yuchengco (Nueva) cor. San Vicente Street, Binondo Manila</t>
  </si>
  <si>
    <t>2413272-78/F 3091116/2412854</t>
  </si>
  <si>
    <t>Panasonic KXT7705 and KXT7703</t>
  </si>
  <si>
    <t>50% Down/50% PDC 30</t>
  </si>
  <si>
    <t>#5 Ideal Street, cor. Mc Collough, Addition Hills, Mandaluyong City</t>
  </si>
  <si>
    <t>Chair: P810 G</t>
  </si>
  <si>
    <t>206-193-182-000</t>
  </si>
  <si>
    <t>50% Down/50% PDC 15</t>
  </si>
  <si>
    <t>2675526/9210333/3588149</t>
  </si>
  <si>
    <t>5+1 Smile Enterprises</t>
  </si>
  <si>
    <t>Ms. Sherly Teng</t>
  </si>
  <si>
    <t>7827441/09176880583</t>
  </si>
  <si>
    <t>Motolite Enduro 3SMF for XTA264</t>
  </si>
  <si>
    <t>15 Dyas</t>
  </si>
  <si>
    <t>Sir Ian/Ms. Roxanne</t>
  </si>
  <si>
    <t>POWER SUPPLY</t>
  </si>
  <si>
    <t>CM RS750-AMAAG-EU US 750W PSU +GOLD</t>
  </si>
  <si>
    <t>Samsung S4 Black i9505</t>
  </si>
  <si>
    <t xml:space="preserve">Deposit </t>
  </si>
  <si>
    <t>6/F Hanjin Phil Bldg., 1128 University Parkway, North Bonifacio Global City Taguig</t>
  </si>
  <si>
    <t>Sir Jon Ornopia</t>
  </si>
  <si>
    <t>2147777 loc. 175</t>
  </si>
  <si>
    <t>No. 2013 - 243 (LOG)</t>
  </si>
  <si>
    <t>DATE: October 10, 2013</t>
  </si>
  <si>
    <r>
      <t xml:space="preserve">FOR: </t>
    </r>
    <r>
      <rPr>
        <sz val="11"/>
        <color theme="1"/>
        <rFont val="Calibri"/>
        <family val="2"/>
        <scheme val="minor"/>
      </rPr>
      <t>Terrace renovation and additional Door Lock for 4th Floor,</t>
    </r>
  </si>
  <si>
    <t>Installation of Metal Bracket to Treasury Department</t>
  </si>
  <si>
    <t xml:space="preserve">EDISON T. TAN   </t>
  </si>
  <si>
    <t>1 Box Blind Rivets</t>
  </si>
  <si>
    <t>Size: 1/8</t>
  </si>
  <si>
    <t>1/2 Kilo Plat Washer</t>
  </si>
  <si>
    <t>Size: 1/8 Hole</t>
  </si>
  <si>
    <t>1 Set Double Lock</t>
  </si>
  <si>
    <t>1 Set Metal L Bracket</t>
  </si>
  <si>
    <t xml:space="preserve"> Joseph C. Alcantara   </t>
  </si>
  <si>
    <t>Last Purchase: Colored- 3 Years Ago/Black - March 07, 2012 (5L)</t>
  </si>
  <si>
    <t xml:space="preserve">            PRESIDENT</t>
  </si>
  <si>
    <t xml:space="preserve">        EDISON T.TAN         </t>
  </si>
  <si>
    <t>LQ 300 Cartridges</t>
  </si>
  <si>
    <t>See attached Canvass and Quality Comparison</t>
  </si>
  <si>
    <t>Last Purchase: June 18, 2013</t>
  </si>
  <si>
    <t>No. 2013 - 244 (MIS)</t>
  </si>
  <si>
    <t>No. 2013 - 245 (MIS)</t>
  </si>
  <si>
    <t>Last Purchase: Colored- April 10, 2013 (for trial)</t>
  </si>
  <si>
    <t xml:space="preserve">   EDISON T. TAN</t>
  </si>
  <si>
    <t>No. 2013 - 246 (TREASURY)</t>
  </si>
  <si>
    <t>DATE: October 16, 2013</t>
  </si>
  <si>
    <t>VENDOR:    IONTECH INC.</t>
  </si>
  <si>
    <r>
      <t xml:space="preserve">TEL# </t>
    </r>
    <r>
      <rPr>
        <sz val="11"/>
        <color theme="1"/>
        <rFont val="Calibri"/>
        <family val="2"/>
        <scheme val="minor"/>
      </rPr>
      <t>7243353/4778200 LOC. 1220</t>
    </r>
  </si>
  <si>
    <t>Mr. John Escarnuela</t>
  </si>
  <si>
    <r>
      <t xml:space="preserve">TERMS:   </t>
    </r>
    <r>
      <rPr>
        <sz val="11"/>
        <color theme="1"/>
        <rFont val="Calibri"/>
        <family val="2"/>
        <scheme val="minor"/>
      </rPr>
      <t>PDC 30 Days Upon Delivery</t>
    </r>
  </si>
  <si>
    <r>
      <t>ADDRESS:</t>
    </r>
    <r>
      <rPr>
        <sz val="11"/>
        <color theme="1"/>
        <rFont val="Calibri"/>
        <family val="2"/>
        <scheme val="minor"/>
      </rPr>
      <t xml:space="preserve">  Room 200 Timbol - Singh Building</t>
    </r>
  </si>
  <si>
    <t># 915 Aurora Blvd., cor. Albany Street, Cubao Q.C.</t>
  </si>
  <si>
    <t>FOR: Treasury Department - Additional Printer</t>
  </si>
  <si>
    <t>FREE Delivery</t>
  </si>
  <si>
    <t xml:space="preserve">        Marilyn P. Del Rosario     </t>
  </si>
  <si>
    <t>With Sales Invoice/TIN # 006-997-592-000</t>
  </si>
  <si>
    <t>Epson Dot Matrix</t>
  </si>
  <si>
    <t>Model: LQ 310</t>
  </si>
  <si>
    <t>No. 2013 -  247 (HRD)</t>
  </si>
  <si>
    <r>
      <t xml:space="preserve">DATE: </t>
    </r>
    <r>
      <rPr>
        <sz val="10"/>
        <rFont val="Century Gothic"/>
        <family val="2"/>
      </rPr>
      <t>October 16, 2013</t>
    </r>
  </si>
  <si>
    <t>With Free 1 pc. Packaging Tape Cutter</t>
  </si>
  <si>
    <t>Last Purchase: August 14, 2013 - 150 pcs.</t>
  </si>
  <si>
    <t>Last Purchase: August 29, 2013</t>
  </si>
  <si>
    <t>TERMS:  DTD Check Upon Delivery</t>
  </si>
  <si>
    <t>VENDOR: OFFICE MASTER &amp;PAPER SALES</t>
  </si>
  <si>
    <t>No. 2013 - 248 (HRD)</t>
  </si>
  <si>
    <r>
      <t xml:space="preserve">DATE:  </t>
    </r>
    <r>
      <rPr>
        <sz val="10"/>
        <rFont val="Century Gothic"/>
        <family val="2"/>
      </rPr>
      <t xml:space="preserve"> October 16, 2013</t>
    </r>
  </si>
  <si>
    <t xml:space="preserve">Black Ballpen </t>
  </si>
  <si>
    <t>White Board</t>
  </si>
  <si>
    <t>Size: 5 ft x 2 ft</t>
  </si>
  <si>
    <t>Hard Copy Bond Paper</t>
  </si>
  <si>
    <t>Short</t>
  </si>
  <si>
    <t>Magazine File</t>
  </si>
  <si>
    <t>In and Out Tray</t>
  </si>
  <si>
    <t>Metal/3 Layers</t>
  </si>
  <si>
    <t>US Brand/Short</t>
  </si>
  <si>
    <t>US Brand/Long</t>
  </si>
  <si>
    <t>No. 2013 - 249 (HRD)</t>
  </si>
  <si>
    <t>Last Purchase: August 28, 2013</t>
  </si>
  <si>
    <t>Binder Clips by 12's</t>
  </si>
  <si>
    <t>Size: .75</t>
  </si>
  <si>
    <t>Greencross Alcohol</t>
  </si>
  <si>
    <t>70% Solution/500ml</t>
  </si>
  <si>
    <t xml:space="preserve">Sticky Note </t>
  </si>
  <si>
    <t>Size: 3x5</t>
  </si>
  <si>
    <t>Scotch Tape</t>
  </si>
  <si>
    <t>Brand: Crocodile/1"</t>
  </si>
  <si>
    <t>Van Hawk Mimeo Paper</t>
  </si>
  <si>
    <t>No. 2013 - 250 (MIS)</t>
  </si>
  <si>
    <t>DATE: October 22, 2013</t>
  </si>
  <si>
    <t>TEL: 3637844/09151905949</t>
  </si>
  <si>
    <t>Mr. Davidson P. Alba</t>
  </si>
  <si>
    <t>VENDOR:    PANTRONICS INTERNATIONAL CORP.</t>
  </si>
  <si>
    <r>
      <t>ADDRESS:</t>
    </r>
    <r>
      <rPr>
        <sz val="11"/>
        <color theme="1"/>
        <rFont val="Calibri"/>
        <family val="2"/>
        <scheme val="minor"/>
      </rPr>
      <t xml:space="preserve">  51-53 Gen. Rosendo Simon Street, </t>
    </r>
  </si>
  <si>
    <t>Free Delivery/With Sales Invoice/ TIN # 001-648-505-000</t>
  </si>
  <si>
    <t>Warranty: 1 Year on Parts and Service, Free of Charge</t>
  </si>
  <si>
    <t xml:space="preserve">    Ronald R. Pasiolco      </t>
  </si>
  <si>
    <t>MODEL: KX-T7703</t>
  </si>
  <si>
    <t xml:space="preserve">          JEREMY T. TAN          </t>
  </si>
  <si>
    <t>COLOR: Black</t>
  </si>
  <si>
    <t>No. 2013 - 251 (MIS)</t>
  </si>
  <si>
    <t>VENDOR:    InterASEAN Trade and Ent.</t>
  </si>
  <si>
    <r>
      <t>ADDRESS:</t>
    </r>
    <r>
      <rPr>
        <sz val="11"/>
        <color theme="1"/>
        <rFont val="Calibri"/>
        <family val="2"/>
        <scheme val="minor"/>
      </rPr>
      <t xml:space="preserve">  537-539 Gonzalo Puyat Street, Sta. Cruz</t>
    </r>
  </si>
  <si>
    <t>Ms. Liza Rebaño</t>
  </si>
  <si>
    <t>TERMS:  CASH Upon Pick Up</t>
  </si>
  <si>
    <t>Replacement: 1 week for Factory defects</t>
  </si>
  <si>
    <t>TEL: 7330624/7330209/F: 7330418</t>
  </si>
  <si>
    <t>SIGNATURE OVER PRINTED NAME                     SIGNATURE OVER PRINTED NAME</t>
  </si>
  <si>
    <t>Asus P8Z77-M PRO</t>
  </si>
  <si>
    <t>No. 2013 - 240 (MIS) Revised</t>
  </si>
  <si>
    <t xml:space="preserve">              SIGNATURE OVER PRINTED NAME</t>
  </si>
  <si>
    <t xml:space="preserve">   JEREMY T. TAN</t>
  </si>
  <si>
    <t xml:space="preserve">                     MANAGING DIRECTOR                    </t>
  </si>
  <si>
    <t>No. 2013 - 252 (HRD)</t>
  </si>
  <si>
    <t>DATE: October 29, 2013</t>
  </si>
  <si>
    <t>Toilet and Bowl Cleaner/Blue</t>
  </si>
  <si>
    <t>Last Purchase: September 09, 2013</t>
  </si>
  <si>
    <t>Free Delivery /NO EWT/FOR :November - December 2013</t>
  </si>
  <si>
    <t>Round Basahan</t>
  </si>
  <si>
    <t>FOR: November to December 2013</t>
  </si>
  <si>
    <t>Last Purchase: September 09, 2013/Round Basahan - April 29, 2013</t>
  </si>
  <si>
    <r>
      <t xml:space="preserve">DATE: </t>
    </r>
    <r>
      <rPr>
        <sz val="10"/>
        <rFont val="Century Gothic"/>
        <family val="2"/>
      </rPr>
      <t>October 29, 2013</t>
    </r>
  </si>
  <si>
    <t>No. 2013 - 253 (HRD)</t>
  </si>
  <si>
    <t>Per Gallon/Lemon</t>
  </si>
  <si>
    <t>No. 2013 - 254 (HRD)</t>
  </si>
  <si>
    <t>FOR:November to December 2013</t>
  </si>
  <si>
    <t>No. 2013 -255 (HRD)</t>
  </si>
  <si>
    <t>Ms. Cora</t>
  </si>
  <si>
    <t>FOR: November  to December 2013</t>
  </si>
  <si>
    <t>Amoxicillin 500 mg.</t>
  </si>
  <si>
    <t>Non Drowse Neozep</t>
  </si>
  <si>
    <t>Strepsils by 2's</t>
  </si>
  <si>
    <t>Kremil S</t>
  </si>
  <si>
    <t>No. 2013 - 256  (LOG)</t>
  </si>
  <si>
    <t>LAST REPAIR: Change of Auxilliary Fan Assembly - July 17, 2013</t>
  </si>
  <si>
    <r>
      <t xml:space="preserve">TERMS:  </t>
    </r>
    <r>
      <rPr>
        <sz val="11"/>
        <color theme="1"/>
        <rFont val="Calibri"/>
        <family val="2"/>
        <scheme val="minor"/>
      </rPr>
      <t>:      DTD Check Upon Completion</t>
    </r>
  </si>
  <si>
    <t>1 Set Discharge Hose</t>
  </si>
  <si>
    <t>Reclever Drier</t>
  </si>
  <si>
    <t>Expansion Valve</t>
  </si>
  <si>
    <t>Flushing of System</t>
  </si>
  <si>
    <t>Freon/Oil (134-A)</t>
  </si>
  <si>
    <r>
      <t xml:space="preserve">REMARKS:                                                      </t>
    </r>
    <r>
      <rPr>
        <b/>
        <sz val="12"/>
        <color theme="1"/>
        <rFont val="Calibri"/>
        <family val="2"/>
        <scheme val="minor"/>
      </rPr>
      <t>Grand TOTAL:</t>
    </r>
  </si>
  <si>
    <t xml:space="preserve">TOTAL  :  </t>
  </si>
  <si>
    <t xml:space="preserve">Discount :  </t>
  </si>
  <si>
    <t>REPAIR FOR L300 Versa Van</t>
  </si>
  <si>
    <t>Plate # ZNF 157</t>
  </si>
  <si>
    <t>No. 2013 -  257 (HRD)</t>
  </si>
  <si>
    <r>
      <t xml:space="preserve">DATE: </t>
    </r>
    <r>
      <rPr>
        <sz val="10"/>
        <rFont val="Century Gothic"/>
        <family val="2"/>
      </rPr>
      <t>October 31, 2013</t>
    </r>
  </si>
  <si>
    <t>by 2's</t>
  </si>
  <si>
    <t>C-Up Sponge</t>
  </si>
  <si>
    <t>Ocean Escape Scent/Free Mr. Muscle Sticker</t>
  </si>
  <si>
    <t>Mansion Mop</t>
  </si>
  <si>
    <t>Scotch Brite Big</t>
  </si>
  <si>
    <t>Albatross Lemon</t>
  </si>
  <si>
    <t>50 grams</t>
  </si>
  <si>
    <t>Lysol Fresh Blossom Scent</t>
  </si>
  <si>
    <t>No. 2013 -  258 (HRD)</t>
  </si>
  <si>
    <t>TEL# 5167532</t>
  </si>
  <si>
    <t>Ms. Jessa</t>
  </si>
  <si>
    <t>Del Monte Branch</t>
  </si>
  <si>
    <r>
      <t xml:space="preserve">TERMS:  </t>
    </r>
    <r>
      <rPr>
        <sz val="11"/>
        <color theme="1"/>
        <rFont val="Calibri"/>
        <family val="2"/>
        <scheme val="minor"/>
      </rPr>
      <t xml:space="preserve">: </t>
    </r>
    <r>
      <rPr>
        <sz val="12"/>
        <color theme="1"/>
        <rFont val="Calibri"/>
        <family val="2"/>
        <scheme val="minor"/>
      </rPr>
      <t>CASH Upon Pick Up</t>
    </r>
  </si>
  <si>
    <t>Free Small Pledge</t>
  </si>
  <si>
    <t>Baygon Spray 500 ml</t>
  </si>
  <si>
    <t>Free Mr. Muscle Liquid 500 ml</t>
  </si>
  <si>
    <t>No. 2013 -  259 (HRD)</t>
  </si>
  <si>
    <t xml:space="preserve">Last Purchase:  September 09, 2013 </t>
  </si>
  <si>
    <t xml:space="preserve">FOR:  November to December 2013 </t>
  </si>
  <si>
    <t>No. 2013 - 260 (MIS)</t>
  </si>
  <si>
    <t>Last Purchase: August 27, 2013</t>
  </si>
  <si>
    <r>
      <t xml:space="preserve">DATE: </t>
    </r>
    <r>
      <rPr>
        <sz val="10"/>
        <rFont val="Century Gothic"/>
        <family val="2"/>
      </rPr>
      <t>November 04, 2013</t>
    </r>
  </si>
  <si>
    <t>Previous Reading : 2154818/ Current Reading: 2165476</t>
  </si>
  <si>
    <t>TOTAL PAGE YIELD: 10,668</t>
  </si>
  <si>
    <t>No. 2013 -  261 (MIS)</t>
  </si>
  <si>
    <r>
      <t xml:space="preserve">DATE: </t>
    </r>
    <r>
      <rPr>
        <sz val="10"/>
        <rFont val="Century Gothic"/>
        <family val="2"/>
      </rPr>
      <t>November 06, 2013</t>
    </r>
  </si>
  <si>
    <t>VENDOR:           TeleEye Phils., Inc</t>
  </si>
  <si>
    <t>TEL/FAX# 3651446/09175633473</t>
  </si>
  <si>
    <t>Mr. Philip Tapel</t>
  </si>
  <si>
    <t>50% DTD Check Upon Completion</t>
  </si>
  <si>
    <r>
      <t>TERMS:  :</t>
    </r>
    <r>
      <rPr>
        <sz val="11"/>
        <color theme="1"/>
        <rFont val="Calibri"/>
        <family val="2"/>
        <scheme val="minor"/>
      </rPr>
      <t xml:space="preserve"> 50% Bank Deposit and </t>
    </r>
  </si>
  <si>
    <t>291 H Del Monte Avenue, Quezon City</t>
  </si>
  <si>
    <t>Wireless Security System Main Console</t>
  </si>
  <si>
    <t>Wireless Siren and Strobe Lights</t>
  </si>
  <si>
    <t>Wireless Remote Control</t>
  </si>
  <si>
    <t>Manetic Door/Window Contact</t>
  </si>
  <si>
    <t>Roughing-in Materials:                                                                     2-Gang Outlet (for extension), 3M Double Adhesive, Flatcors # 18, Tox &amp; Screw # 6, THHN wire 2.0 (stranded), Miscellaneous, cable tie # 6, 4x6x6 (gauge angle # 18) Indoor, Plastic Moulding 3/4 (atlanta brand)</t>
  </si>
  <si>
    <t xml:space="preserve">                                        </t>
  </si>
  <si>
    <t>- Supply and Delivery of all equipment</t>
  </si>
  <si>
    <t>- Mobilization of installation team</t>
  </si>
  <si>
    <t>- Wiring &amp; Laying out of Cables &amp; Mouldings</t>
  </si>
  <si>
    <t>- Mounting of Door contacts and Main Console</t>
  </si>
  <si>
    <t>- Termination of camera power supply</t>
  </si>
  <si>
    <t>- Installation of Main Console</t>
  </si>
  <si>
    <t>- Configuration of Main Console</t>
  </si>
  <si>
    <t>- Training and Turnover</t>
  </si>
  <si>
    <t>- All other work not mentioned in the above list are not included</t>
  </si>
  <si>
    <t>INSTALLATION and Scope of Work:</t>
  </si>
  <si>
    <t xml:space="preserve">Discounted Price : </t>
  </si>
  <si>
    <t xml:space="preserve">             Total:</t>
  </si>
  <si>
    <r>
      <t xml:space="preserve">FOR: </t>
    </r>
    <r>
      <rPr>
        <sz val="11"/>
        <color theme="1"/>
        <rFont val="Calibri"/>
        <family val="2"/>
        <scheme val="minor"/>
      </rPr>
      <t>Intrusion Alarm for  # 43 Tangali Street</t>
    </r>
  </si>
  <si>
    <r>
      <t xml:space="preserve">WARRANTY: </t>
    </r>
    <r>
      <rPr>
        <sz val="11"/>
        <color theme="1"/>
        <rFont val="Calibri"/>
        <family val="2"/>
        <scheme val="minor"/>
      </rPr>
      <t>1 Year Warranty / NON VAT</t>
    </r>
  </si>
  <si>
    <r>
      <t xml:space="preserve">LEAD TIME: </t>
    </r>
    <r>
      <rPr>
        <sz val="11"/>
        <color theme="1"/>
        <rFont val="Calibri"/>
        <family val="2"/>
        <scheme val="minor"/>
      </rPr>
      <t>7 - 15 Days upon receipt of Downpayment (refer to attached quotation)</t>
    </r>
  </si>
  <si>
    <t xml:space="preserve">       Ronald R. Pasiolco   </t>
  </si>
  <si>
    <t>ITEM/DESCRIPTION</t>
  </si>
  <si>
    <t>No. 2013 - 262(LOG)</t>
  </si>
  <si>
    <r>
      <t xml:space="preserve">DATE: </t>
    </r>
    <r>
      <rPr>
        <sz val="10"/>
        <rFont val="Century Gothic"/>
        <family val="2"/>
      </rPr>
      <t>November 07, 2013</t>
    </r>
  </si>
  <si>
    <t>Free Delivery/Last Purchase: October 19, 2011</t>
  </si>
  <si>
    <t>FOR: Adventure Plate # ZEE 245</t>
  </si>
  <si>
    <t xml:space="preserve">Continuous Form </t>
  </si>
  <si>
    <t>2621450/2921164/F2930382</t>
  </si>
  <si>
    <t>No. 2013 - 263 (LOG)</t>
  </si>
  <si>
    <t>Last Purchase: June 13, 2013 @ Php 610.00</t>
  </si>
  <si>
    <t>No. 2013 - 264 (CEBU)</t>
  </si>
  <si>
    <t>VENDOR:  AU2 Access Trading Center</t>
  </si>
  <si>
    <t>TEL#  5206583/5143965/09179932828</t>
  </si>
  <si>
    <t>Ms. Ermie c/o  Ma'am Che</t>
  </si>
  <si>
    <t>Casuntingan Mandaue City, Cebu</t>
  </si>
  <si>
    <t>First time to purchase</t>
  </si>
  <si>
    <t>Super Black Tint</t>
  </si>
  <si>
    <t>Brand: Lumina</t>
  </si>
  <si>
    <t>(US Brand/Scratch Proof)</t>
  </si>
  <si>
    <t>Size : 79 x 31.5</t>
  </si>
  <si>
    <t>Size: 33.5 x 10</t>
  </si>
  <si>
    <t xml:space="preserve">Size : 92 x 21.5 </t>
  </si>
  <si>
    <t>Total amount is inclusive of Labor cost</t>
  </si>
  <si>
    <t>No. 2013 - 265 (SALES)</t>
  </si>
  <si>
    <t>DATE: November 11, 2013</t>
  </si>
  <si>
    <t>Delivery Date: November 12, 2013</t>
  </si>
  <si>
    <t>TERMS:   Deposit Check Upon Delivery</t>
  </si>
  <si>
    <t>FOR: Cabstone Banner</t>
  </si>
  <si>
    <t>No. 2013 - 266(LOG)</t>
  </si>
  <si>
    <r>
      <t xml:space="preserve">DATE: </t>
    </r>
    <r>
      <rPr>
        <sz val="10"/>
        <rFont val="Century Gothic"/>
        <family val="2"/>
      </rPr>
      <t>November 12, 2013</t>
    </r>
  </si>
  <si>
    <t>VENDOR: NEXT CYCLE</t>
  </si>
  <si>
    <t>TEL# 3656194</t>
  </si>
  <si>
    <t>Sir ARNOLD</t>
  </si>
  <si>
    <t>226 cor MH Del Pilar, Caloocan City</t>
  </si>
  <si>
    <t>Size: 90x80x14</t>
  </si>
  <si>
    <t>Myzzle Tires</t>
  </si>
  <si>
    <t>Size: 80x80x14</t>
  </si>
  <si>
    <t>No. 2013 - 267 (LOG)</t>
  </si>
  <si>
    <t>DATE: November 13, 2013</t>
  </si>
  <si>
    <t>Size: 3/16 x 1</t>
  </si>
  <si>
    <t>Solignum Brown</t>
  </si>
  <si>
    <t>Materials for Installation of Door @ SSD Room (#49 Tangali)</t>
  </si>
  <si>
    <t>No. 2013 - 268 (LOG)</t>
  </si>
  <si>
    <t>Size: 12mm</t>
  </si>
  <si>
    <t xml:space="preserve">Welding Rod </t>
  </si>
  <si>
    <t>Per Kilo / Size: 1/8</t>
  </si>
  <si>
    <t>Bisagra</t>
  </si>
  <si>
    <t xml:space="preserve">              Jojit C. Alcantara    </t>
  </si>
  <si>
    <t xml:space="preserve">Materials for Installation of Door @ SSD Room and Termites Prevention (#49 Tangali) </t>
  </si>
  <si>
    <t>Padlock</t>
  </si>
  <si>
    <t>40 mm</t>
  </si>
  <si>
    <t>No. 2013 -  269  (SALES)</t>
  </si>
  <si>
    <t>DATE:November 13, 2013</t>
  </si>
  <si>
    <t>TEL/FAX # 9011407</t>
  </si>
  <si>
    <t>Sir Arnel Reyes</t>
  </si>
  <si>
    <r>
      <t>ADDRESS:</t>
    </r>
    <r>
      <rPr>
        <sz val="11"/>
        <color theme="1"/>
        <rFont val="Calibri"/>
        <family val="2"/>
        <scheme val="minor"/>
      </rPr>
      <t xml:space="preserve"> Mall of Asia Branch</t>
    </r>
  </si>
  <si>
    <t>Unit NP217, 2nd Floor, North Parking,</t>
  </si>
  <si>
    <t>Mall of Asia, Bay Area, Manila</t>
  </si>
  <si>
    <t>Dell Streak PRO GS01</t>
  </si>
  <si>
    <t>Smartphone</t>
  </si>
  <si>
    <t>With Collection Receipt</t>
  </si>
  <si>
    <t>FOR : Dell Roadshow</t>
  </si>
  <si>
    <t>No. 2013 -  270  (LOG)</t>
  </si>
  <si>
    <t>DATE:November 20, 2013</t>
  </si>
  <si>
    <t>TEL/FAX # 4424084/3656067</t>
  </si>
  <si>
    <t>Sir Biboy</t>
  </si>
  <si>
    <t>VENDOR:            CVM Spring Enterprise</t>
  </si>
  <si>
    <r>
      <t>ADDRESS:</t>
    </r>
    <r>
      <rPr>
        <sz val="11"/>
        <color theme="1"/>
        <rFont val="Calibri"/>
        <family val="2"/>
        <scheme val="minor"/>
      </rPr>
      <t xml:space="preserve"> 201 Between 3rd and 4th Street</t>
    </r>
  </si>
  <si>
    <t>10th Avenue, Caloocan City</t>
  </si>
  <si>
    <t xml:space="preserve">Rayos </t>
  </si>
  <si>
    <t>1 set/For Back</t>
  </si>
  <si>
    <t>Alignment</t>
  </si>
  <si>
    <t>FOR; Honda Wave 125 Plate # 7766 OE</t>
  </si>
  <si>
    <t xml:space="preserve">       Jojit C. Alcantara   </t>
  </si>
  <si>
    <t>Sales Invoice with BIR Permit</t>
  </si>
  <si>
    <t>4416977/4416978/F4416978</t>
  </si>
  <si>
    <t>4485783 loc. 8307</t>
  </si>
  <si>
    <t>Cleaning of Carrier Aircon</t>
  </si>
  <si>
    <t>Location:  Reception Area</t>
  </si>
  <si>
    <t>Split Type/ 1 HP</t>
  </si>
  <si>
    <t>MODEL: 42PPAQ13</t>
  </si>
  <si>
    <t>Last Cleaning: March 16, 2012</t>
  </si>
  <si>
    <t>Schedule of Cleaning: Monday, November 25, 2013</t>
  </si>
  <si>
    <r>
      <t xml:space="preserve">DATE: </t>
    </r>
    <r>
      <rPr>
        <sz val="10"/>
        <rFont val="Century Gothic"/>
        <family val="2"/>
      </rPr>
      <t>November 22, 2013</t>
    </r>
  </si>
  <si>
    <t>No. 2013 - 271 (MIS)</t>
  </si>
  <si>
    <t>No. 2013 - 272 (LOG)</t>
  </si>
  <si>
    <r>
      <t xml:space="preserve">DATE: </t>
    </r>
    <r>
      <rPr>
        <sz val="10"/>
        <rFont val="Century Gothic"/>
        <family val="2"/>
      </rPr>
      <t>November 28, 2013</t>
    </r>
  </si>
  <si>
    <t>No. 2013 - 273 (LOG)</t>
  </si>
  <si>
    <t>Fly wheel</t>
  </si>
  <si>
    <t>1 Set Wiper</t>
  </si>
  <si>
    <t>VENDOR:   HELLO TELECOM (SM NORTH)</t>
  </si>
  <si>
    <t>SM North Edsa, 5th Floor, Annex Building</t>
  </si>
  <si>
    <t>Sir Rolan</t>
  </si>
  <si>
    <t>TEL#  4411566</t>
  </si>
  <si>
    <t>SAMSUNG GT-E1200</t>
  </si>
  <si>
    <t>FOR: Sales (1)/Treasury (1)/Logistics (1) and CEBU (2)</t>
  </si>
  <si>
    <t>NOTE: New units for Cebu, Replacement for Sales, Treasury and Logistics</t>
  </si>
  <si>
    <t>Color: Black or Blue</t>
  </si>
  <si>
    <t xml:space="preserve">    Jojit Alcantara/Lhen Del Rosario/Fey Mendoza   </t>
  </si>
  <si>
    <t xml:space="preserve">     JEREMY TAN     </t>
  </si>
  <si>
    <t>PREPARED BY:</t>
  </si>
  <si>
    <t xml:space="preserve">Last Repair: 08/13/13 - Change of Starter Assembly </t>
  </si>
  <si>
    <t>No. 2013 - 274 (SALES)</t>
  </si>
  <si>
    <t>DATE: November 28, 2013</t>
  </si>
  <si>
    <t>Delivery Date: December 06, 2013</t>
  </si>
  <si>
    <t>2pcs</t>
  </si>
  <si>
    <t>No. 2013 - 275 (SALES)</t>
  </si>
  <si>
    <t>TELEFAX: 9226958/2170892/4102833</t>
  </si>
  <si>
    <r>
      <t xml:space="preserve">TERMS:   </t>
    </r>
    <r>
      <rPr>
        <sz val="11"/>
        <color theme="1"/>
        <rFont val="Calibri"/>
        <family val="2"/>
        <scheme val="minor"/>
      </rPr>
      <t>DTD Check Upon Pick Up</t>
    </r>
  </si>
  <si>
    <t>2nd Floor, 42 Judge Jimenez Street, K-1st Street</t>
  </si>
  <si>
    <t>Kamuning, QuezonCity</t>
  </si>
  <si>
    <t>Eco-notebook with Ballpen</t>
  </si>
  <si>
    <t>Size: 10cm x 14cm</t>
  </si>
  <si>
    <t>70 Sheets of Line Paper</t>
  </si>
  <si>
    <t>FOR: 2013 Christmas Corporate Giveaways</t>
  </si>
  <si>
    <t>VENDOR: MARKSIGN CORPORATION</t>
  </si>
  <si>
    <t>DATE: December 03, 2013</t>
  </si>
  <si>
    <r>
      <t>Ms.</t>
    </r>
    <r>
      <rPr>
        <sz val="12"/>
        <color theme="1"/>
        <rFont val="Calibri"/>
        <family val="2"/>
        <scheme val="minor"/>
      </rPr>
      <t xml:space="preserve"> Liza Valerio Alvarado</t>
    </r>
  </si>
  <si>
    <t>DATE: December 04, 2013</t>
  </si>
  <si>
    <t>Mr. Kelly Fernandez</t>
  </si>
  <si>
    <t>VENDOR: LA &amp; Sons, Inc</t>
  </si>
  <si>
    <t>#12 CRESTA Street, Quezon City</t>
  </si>
  <si>
    <t>(corner Retiro and Sto Domingo)</t>
  </si>
  <si>
    <t>Digital Prints on Vinyl Sticker</t>
  </si>
  <si>
    <t>Size: 3.5cm x 4.5 cm</t>
  </si>
  <si>
    <t>No. 2013 - 276 (SALES)</t>
  </si>
  <si>
    <t>No. 2013 - 277 (HRD)</t>
  </si>
  <si>
    <r>
      <t xml:space="preserve">DATE: </t>
    </r>
    <r>
      <rPr>
        <sz val="10"/>
        <rFont val="Century Gothic"/>
        <family val="2"/>
      </rPr>
      <t>December 04, 2013</t>
    </r>
  </si>
  <si>
    <t>Location:  Audit Department</t>
  </si>
  <si>
    <t>Cleaning of Kolin Aircon</t>
  </si>
  <si>
    <t>Split Type</t>
  </si>
  <si>
    <t>MODEL: KS6-15B1</t>
  </si>
  <si>
    <t xml:space="preserve">Schedule of Cleaning: </t>
  </si>
  <si>
    <t>TELEFAX: 8710819/09175356096</t>
  </si>
  <si>
    <t>No. 2013 - 278 (LOG)</t>
  </si>
  <si>
    <t>DATE: December 06, 2013</t>
  </si>
  <si>
    <t>Sir Ruel/ c/o Sir Elmer</t>
  </si>
  <si>
    <t>Amerilock Dead Lock</t>
  </si>
  <si>
    <t>Single</t>
  </si>
  <si>
    <t>Ordinary Bolt</t>
  </si>
  <si>
    <t>12"x1"</t>
  </si>
  <si>
    <t>Drill Bit 5/16</t>
  </si>
  <si>
    <t>Drill Bit 1/8</t>
  </si>
  <si>
    <t>Materials for additional door lock for 2nd floor Audit room (53 Tangali)</t>
  </si>
  <si>
    <t xml:space="preserve">              Jojit Alcantara       </t>
  </si>
  <si>
    <t>No. 2013 - 279 (EXEC)</t>
  </si>
  <si>
    <t>DATE: December 10, 2013</t>
  </si>
  <si>
    <t>VENDOR:    Carport Tire and Wheel Shop</t>
  </si>
  <si>
    <t>FOR: Toyota CAMRY ZNJ 957</t>
  </si>
  <si>
    <r>
      <t xml:space="preserve">                 </t>
    </r>
    <r>
      <rPr>
        <b/>
        <u/>
        <sz val="11"/>
        <rFont val="Calibri"/>
        <family val="2"/>
        <scheme val="minor"/>
      </rPr>
      <t xml:space="preserve"> Gina Y. Peralta    </t>
    </r>
  </si>
  <si>
    <t>DUNLOP</t>
  </si>
  <si>
    <t>Size: 215x55R17</t>
  </si>
  <si>
    <t>5.400.00</t>
  </si>
  <si>
    <t>No. 2013 - 280 (HRD)</t>
  </si>
  <si>
    <t>DATE: December 11, 2013</t>
  </si>
  <si>
    <t>VENDOR:    Hi Top Supermarket</t>
  </si>
  <si>
    <r>
      <t>ADDRESS:</t>
    </r>
    <r>
      <rPr>
        <sz val="11"/>
        <color theme="1"/>
        <rFont val="Calibri"/>
        <family val="2"/>
        <scheme val="minor"/>
      </rPr>
      <t xml:space="preserve">  Quezon Avenue Branch</t>
    </r>
  </si>
  <si>
    <t>TEL/FAX: 4152344/F9274697</t>
  </si>
  <si>
    <t>Ms. Timmy</t>
  </si>
  <si>
    <t>FOR: Employees Grocery Give-aways 2013</t>
  </si>
  <si>
    <t>Del Monte Fruit Cocktail</t>
  </si>
  <si>
    <t>836g</t>
  </si>
  <si>
    <t>Eden Cheese</t>
  </si>
  <si>
    <t>175g</t>
  </si>
  <si>
    <t>Nestle All Purpose Cream</t>
  </si>
  <si>
    <t>250ml</t>
  </si>
  <si>
    <t>Spam Luncheon Meat</t>
  </si>
  <si>
    <t>30% Less Sodium</t>
  </si>
  <si>
    <t>Del Monte Spag Pasta 1kg/Del Monte Spag Sauce 1kg</t>
  </si>
  <si>
    <t xml:space="preserve">Bundle </t>
  </si>
  <si>
    <t>Carnation Condense Milk</t>
  </si>
  <si>
    <t>300g</t>
  </si>
  <si>
    <t>Pancit Bihon (Super Q)</t>
  </si>
  <si>
    <t>500g</t>
  </si>
  <si>
    <t>Libby's Chicken Vienna Sausage</t>
  </si>
  <si>
    <t xml:space="preserve">Tipco </t>
  </si>
  <si>
    <t>Pomegrenate, Orange and Red Grape</t>
  </si>
  <si>
    <t>Highlands Corned Beef</t>
  </si>
  <si>
    <t>260g</t>
  </si>
  <si>
    <t xml:space="preserve">   Ethelmea Dulva   </t>
  </si>
  <si>
    <t>No. 2013 - 281(HRD)</t>
  </si>
  <si>
    <t>Ms. Ronalyn Filomena</t>
  </si>
  <si>
    <t>VENDOR:    Suy Sing Commerical Corporation</t>
  </si>
  <si>
    <r>
      <t>ADDRESS:</t>
    </r>
    <r>
      <rPr>
        <sz val="11"/>
        <color theme="1"/>
        <rFont val="Calibri"/>
        <family val="2"/>
        <scheme val="minor"/>
      </rPr>
      <t xml:space="preserve">  501 M. De Santos cor. Sto. Cristo Street, </t>
    </r>
  </si>
  <si>
    <t>836g/24 per box</t>
  </si>
  <si>
    <t>175g/48 per box</t>
  </si>
  <si>
    <t>Bundle/6 per box</t>
  </si>
  <si>
    <t>500g/30 per box</t>
  </si>
  <si>
    <t>Small/18 per box</t>
  </si>
  <si>
    <t>260g/48 per box</t>
  </si>
  <si>
    <r>
      <t xml:space="preserve">TERMS: </t>
    </r>
    <r>
      <rPr>
        <sz val="11"/>
        <color theme="1"/>
        <rFont val="Calibri"/>
        <family val="2"/>
        <scheme val="minor"/>
      </rPr>
      <t>Deposit Payment</t>
    </r>
  </si>
  <si>
    <t>No. 2013 - 282 (SALES)</t>
  </si>
  <si>
    <r>
      <t xml:space="preserve">DATE: </t>
    </r>
    <r>
      <rPr>
        <sz val="10"/>
        <rFont val="Century Gothic"/>
        <family val="2"/>
      </rPr>
      <t>December 11, 2013</t>
    </r>
  </si>
  <si>
    <t xml:space="preserve">      Fey A. Mendoza   </t>
  </si>
  <si>
    <t>FOR: 2013 Christmas Solicitation - Smart Asia</t>
  </si>
  <si>
    <t>Standard Industrial Fan</t>
  </si>
  <si>
    <t>STF9</t>
  </si>
  <si>
    <t>Dowell Rice Cooker</t>
  </si>
  <si>
    <t>RC-50/5 Cups</t>
  </si>
  <si>
    <t>Processor and Windows 7 PRO</t>
  </si>
  <si>
    <t>7219109/4127752</t>
  </si>
  <si>
    <t>Motherboard and Casing</t>
  </si>
  <si>
    <t>Monette Mica</t>
  </si>
  <si>
    <t>5751500 to 75 loc. 536</t>
  </si>
  <si>
    <t>Video Card and Power Supply</t>
  </si>
  <si>
    <t>Parts 15 Days/Labor Cash</t>
  </si>
  <si>
    <t>7122734/4165249/4141537</t>
  </si>
  <si>
    <t>Materials for Terrace Renovation and Door Lock</t>
  </si>
  <si>
    <t>3658427/3667360/3658140/3650341</t>
  </si>
  <si>
    <t>J&amp;S Ink Company</t>
  </si>
  <si>
    <t>CASH Upon Delivery</t>
  </si>
  <si>
    <t>#27-14 Seminary Road Brgy. Bagbag, Novaliches, Quezon City</t>
  </si>
  <si>
    <t>Ms. Kim Alonzo</t>
  </si>
  <si>
    <t>3922466/3457422/F4173854</t>
  </si>
  <si>
    <t>Deposit to BDO</t>
  </si>
  <si>
    <t>Epson Dot Matrix LQ310</t>
  </si>
  <si>
    <t>Iontech Inc.</t>
  </si>
  <si>
    <t>Room 200 Timbol - Singh Building #915 Aurora Blvd., cor. Albany Street, Albany Street, Cubao Q.C.</t>
  </si>
  <si>
    <t>7243353/4778200 Loc. 1220</t>
  </si>
  <si>
    <t>TREASURY</t>
  </si>
  <si>
    <t>3867265/09104247250 F9354067</t>
  </si>
  <si>
    <t>2424699/2421085</t>
  </si>
  <si>
    <t>4424772/4420477</t>
  </si>
  <si>
    <t>Pantronics Internationation Corp.</t>
  </si>
  <si>
    <t>001-648-505-000</t>
  </si>
  <si>
    <t>DTD Check Upon Delivery</t>
  </si>
  <si>
    <t>51-53 Gen. Rosendo Simon Street, Caloocan City</t>
  </si>
  <si>
    <t>Mr. Davidson Alba</t>
  </si>
  <si>
    <t>3637844/09151905949</t>
  </si>
  <si>
    <t>InterAsean Trade and Ent</t>
  </si>
  <si>
    <t>537-539  Gonzalo Puyat Street, Sta. Cruz Manila</t>
  </si>
  <si>
    <t>7330624/7330209</t>
  </si>
  <si>
    <t>Repair of L300 Van ZNF 157</t>
  </si>
  <si>
    <t>DTD Upon Completion</t>
  </si>
  <si>
    <t>Cleaning Supplies for Nov. to Dec.</t>
  </si>
  <si>
    <t>Quezon Avenue Branch</t>
  </si>
  <si>
    <t>5167532/5167234</t>
  </si>
  <si>
    <t>Bathroom Tissue</t>
  </si>
  <si>
    <t>DTD Upon Delivery</t>
  </si>
  <si>
    <t>9208477/9208533</t>
  </si>
  <si>
    <t>HP4345 Toner</t>
  </si>
  <si>
    <t>6619432/3467517/2128930</t>
  </si>
  <si>
    <t>Rizza Store and Banawe</t>
  </si>
  <si>
    <t>c/o Kuya Nestor</t>
  </si>
  <si>
    <t>Ms. ANna</t>
  </si>
  <si>
    <t>Medicines for Nov. to Dec.</t>
  </si>
  <si>
    <t>Security Alarm for #49 Tangali</t>
  </si>
  <si>
    <t>TeleEye Phils., Inc.</t>
  </si>
  <si>
    <t>50%Deposit/50% DTD</t>
  </si>
  <si>
    <t>3651446/09175633473</t>
  </si>
  <si>
    <t>Ms. Roxanne</t>
  </si>
  <si>
    <t>6640129 F3544796</t>
  </si>
  <si>
    <t>Motolite Enduro 3SMF for ZEE 245</t>
  </si>
  <si>
    <t>2921450/2921164/F2930382</t>
  </si>
  <si>
    <t>Black Tint for CEBU</t>
  </si>
  <si>
    <t>AU2 Access Trading Center</t>
  </si>
  <si>
    <t>Ms. Ermie c/o Che</t>
  </si>
  <si>
    <t>5206583/5143965</t>
  </si>
  <si>
    <t>Pull Up Banner Stand for Cabstone</t>
  </si>
  <si>
    <t>Deposit Payment</t>
  </si>
  <si>
    <t># 7 General Atienza Street, Pasig City</t>
  </si>
  <si>
    <t>Tires for HX 5161 and HX 5162</t>
  </si>
  <si>
    <t>Next Cycle</t>
  </si>
  <si>
    <t>226 cor. MH Del Pilar, Caloocan City</t>
  </si>
  <si>
    <t>Sir Arnold</t>
  </si>
  <si>
    <t>Materials for Installation of Door at SSD Room and Termites Prevention</t>
  </si>
  <si>
    <t xml:space="preserve">Materials for installation of Door at SSD Room </t>
  </si>
  <si>
    <t>Dell Streak Pro GS01 Smart Phone</t>
  </si>
  <si>
    <t>DTD upon Pick Up</t>
  </si>
  <si>
    <t>Mall of Asia Branch</t>
  </si>
  <si>
    <t>Rayos for Honda Wave 125 OE 7766</t>
  </si>
  <si>
    <t>CVM Spring Enterprise</t>
  </si>
  <si>
    <t>201 Between 3Rd and 4th Street, 10th Avenue, Caloocan City</t>
  </si>
  <si>
    <t>4424084/3656067</t>
  </si>
  <si>
    <t>Aircon Cleaning for Reception Area</t>
  </si>
  <si>
    <t>Blk 9 Lot 37 Kingstown 2 Bagumbong, Novaliches, Caloocan City</t>
  </si>
  <si>
    <t>Samsung GT E1200</t>
  </si>
  <si>
    <t xml:space="preserve">Hello Telecom </t>
  </si>
  <si>
    <t>SM North Branch, 5th Floor, Annex Building</t>
  </si>
  <si>
    <t>Pull Up Banner Stand for IRIS</t>
  </si>
  <si>
    <t>Eco Notebook with Ballpen for Corporate Giveaways</t>
  </si>
  <si>
    <t>Marksign Corporation</t>
  </si>
  <si>
    <t>2nd Floor, 42 Judge Jimenez Street, K 1st Street, Kamuning Quezon City</t>
  </si>
  <si>
    <t>Ms. Liza Valerio Alvarado</t>
  </si>
  <si>
    <t>9226958/2170892/4102833</t>
  </si>
  <si>
    <t>LA &amp; Sons, Inc.</t>
  </si>
  <si>
    <t>12 Cresta Street, Quezon City corner Retiro and Sto. Domingo</t>
  </si>
  <si>
    <t>Kelly Fernandez</t>
  </si>
  <si>
    <t>8710817/09175356096</t>
  </si>
  <si>
    <t>Aircon Cleaning installed at Audit Department</t>
  </si>
  <si>
    <t>Materials for Additional Door Lock for 2nd Floor Audit Room</t>
  </si>
  <si>
    <t>Sir Ruel/Elmer</t>
  </si>
  <si>
    <t>Dunlop Tires for Camry ZNJ 957</t>
  </si>
  <si>
    <t>Employees Grocery Giveaways 2013</t>
  </si>
  <si>
    <t>Hi Top Supermarket</t>
  </si>
  <si>
    <t>4152344/F9274697</t>
  </si>
  <si>
    <t>Suy Sing Commercial Corporation</t>
  </si>
  <si>
    <t>501 m. De Santos cor. Sto. Cristo Street, Binondo Manila</t>
  </si>
  <si>
    <t>7068868/09999788408</t>
  </si>
  <si>
    <t>Smart Asia 2013 Solicitation</t>
  </si>
  <si>
    <t>No. 2013 - (283)</t>
  </si>
  <si>
    <r>
      <t xml:space="preserve">DATE: </t>
    </r>
    <r>
      <rPr>
        <sz val="10"/>
        <rFont val="Century Gothic"/>
        <family val="2"/>
      </rPr>
      <t>December 13, 2013</t>
    </r>
  </si>
  <si>
    <t>VENDOR:          ANMAR STA. ANA CORP.</t>
  </si>
  <si>
    <t>TEL# 2482550</t>
  </si>
  <si>
    <t>c/o Sir Jepoy</t>
  </si>
  <si>
    <t>Recto</t>
  </si>
  <si>
    <t>FRAME</t>
  </si>
  <si>
    <t xml:space="preserve">      Jean M. Baccay    </t>
  </si>
  <si>
    <t>Pick Up @ Recto</t>
  </si>
  <si>
    <t>FOR: 2013 Loyalty  and Perfect attendance awardee</t>
  </si>
  <si>
    <t>No. 2013 - 284 (SALES)</t>
  </si>
  <si>
    <r>
      <t xml:space="preserve">DATE: </t>
    </r>
    <r>
      <rPr>
        <sz val="10"/>
        <rFont val="Century Gothic"/>
        <family val="2"/>
      </rPr>
      <t>December 16, 2013</t>
    </r>
  </si>
  <si>
    <t>Standard Industrial Stand Fan</t>
  </si>
  <si>
    <t>STO18</t>
  </si>
  <si>
    <t>Kyowa Microwave Oven</t>
  </si>
  <si>
    <t>KW3113 (20L)</t>
  </si>
  <si>
    <t xml:space="preserve">      Mike L. Mejia   </t>
  </si>
  <si>
    <t>FOR: Good Tidings for You and Your Kin Promo (Oct. 21 to Nov. 15, 2013)</t>
  </si>
  <si>
    <t>No. 2013 - 285 (SALES)</t>
  </si>
  <si>
    <t>TEL# 9153234</t>
  </si>
  <si>
    <t>Ms. Glaiza Casaul</t>
  </si>
  <si>
    <t>VENDOR:        Automatic Center</t>
  </si>
  <si>
    <t>Union)</t>
  </si>
  <si>
    <t>Dowell Bladeless Fan</t>
  </si>
  <si>
    <t>12"/ Model: STF167B</t>
  </si>
  <si>
    <t>Fan - Acenet MC/ Microwave - Phillogix Systems, Inc.</t>
  </si>
  <si>
    <t>Level 1, Automatic Center, Trinoma (infront of Western</t>
  </si>
  <si>
    <t>- Aceneth MC and Zenshin</t>
  </si>
  <si>
    <t>No. 2013 - 286(HRD)</t>
  </si>
  <si>
    <t>Size: 8ft. X 5ft.</t>
  </si>
  <si>
    <t>FOR: 2013  Christmas Gathering</t>
  </si>
  <si>
    <r>
      <t xml:space="preserve">TERMS:  </t>
    </r>
    <r>
      <rPr>
        <sz val="11"/>
        <color theme="1"/>
        <rFont val="Calibri"/>
        <family val="2"/>
        <scheme val="minor"/>
      </rPr>
      <t>: CASH upon Delivery</t>
    </r>
  </si>
  <si>
    <t xml:space="preserve">  Ethelmea I. Dulva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</si>
</sst>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[$PhP-464]#,##0.00_);\([$PhP-464]#,##0.00\)"/>
    <numFmt numFmtId="166" formatCode="&quot;$&quot;#,##0.00"/>
    <numFmt numFmtId="167" formatCode="[$PHP]\ #,##0.00"/>
    <numFmt numFmtId="168" formatCode="_(* #,##0.000_);_(* \(#,##0.000\);_(* &quot;-&quot;??_);_(@_)"/>
    <numFmt numFmtId="169" formatCode="_([$PHP]\ * #,##0.00_);_([$PHP]\ * \(#,##0.00\);_([$PHP]\ * &quot;-&quot;??_);_(@_)"/>
    <numFmt numFmtId="170" formatCode="&quot;$&quot;#,##0"/>
  </numFmts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b/>
      <sz val="9"/>
      <name val="Century Gothic"/>
      <family val="2"/>
    </font>
    <font>
      <sz val="8"/>
      <name val="Arial Narrow"/>
      <family val="2"/>
    </font>
    <font>
      <sz val="10"/>
      <name val="Arial"/>
      <family val="2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entury Gothic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color theme="1"/>
      <name val="Arial"/>
      <family val="2"/>
    </font>
    <font>
      <b/>
      <sz val="10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Bookman Old Style"/>
      <family val="1"/>
    </font>
    <font>
      <sz val="8"/>
      <color rgb="FF000000"/>
      <name val="Arial"/>
      <family val="2"/>
    </font>
    <font>
      <b/>
      <sz val="10"/>
      <name val="Bookman Old Style"/>
      <family val="1"/>
    </font>
    <font>
      <b/>
      <sz val="11"/>
      <color rgb="FF00000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color theme="1"/>
      <name val="Times New Roman"/>
      <family val="1"/>
    </font>
    <font>
      <sz val="9"/>
      <name val="Century Gothic"/>
      <family val="2"/>
    </font>
    <font>
      <b/>
      <u/>
      <sz val="10"/>
      <name val="Calibri"/>
      <family val="2"/>
      <scheme val="minor"/>
    </font>
    <font>
      <sz val="10"/>
      <name val="Times New Roman"/>
      <family val="1"/>
    </font>
    <font>
      <sz val="10"/>
      <color rgb="FF1F497D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0"/>
      <name val="Century Gothic"/>
      <family val="2"/>
    </font>
    <font>
      <b/>
      <sz val="13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43" fontId="11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20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1" fillId="0" borderId="0" xfId="0" applyFont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10" xfId="0" applyBorder="1"/>
    <xf numFmtId="0" fontId="0" fillId="0" borderId="6" xfId="0" applyBorder="1"/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Border="1" applyAlignment="1">
      <alignment horizontal="left"/>
    </xf>
    <xf numFmtId="0" fontId="1" fillId="0" borderId="1" xfId="0" applyFont="1" applyBorder="1"/>
    <xf numFmtId="0" fontId="10" fillId="0" borderId="4" xfId="0" applyFont="1" applyBorder="1"/>
    <xf numFmtId="0" fontId="4" fillId="0" borderId="4" xfId="0" applyFont="1" applyBorder="1"/>
    <xf numFmtId="0" fontId="0" fillId="0" borderId="11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ont="1" applyBorder="1"/>
    <xf numFmtId="4" fontId="0" fillId="0" borderId="12" xfId="0" applyNumberFormat="1" applyBorder="1"/>
    <xf numFmtId="4" fontId="0" fillId="0" borderId="14" xfId="0" applyNumberFormat="1" applyBorder="1"/>
    <xf numFmtId="0" fontId="1" fillId="0" borderId="12" xfId="0" applyFont="1" applyBorder="1"/>
    <xf numFmtId="0" fontId="1" fillId="0" borderId="12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12" xfId="0" applyFont="1" applyBorder="1"/>
    <xf numFmtId="43" fontId="0" fillId="0" borderId="12" xfId="0" applyNumberFormat="1" applyBorder="1"/>
    <xf numFmtId="4" fontId="1" fillId="0" borderId="14" xfId="0" applyNumberFormat="1" applyFont="1" applyBorder="1"/>
    <xf numFmtId="4" fontId="15" fillId="0" borderId="14" xfId="0" applyNumberFormat="1" applyFont="1" applyBorder="1"/>
    <xf numFmtId="4" fontId="1" fillId="0" borderId="12" xfId="0" applyNumberFormat="1" applyFont="1" applyBorder="1"/>
    <xf numFmtId="4" fontId="0" fillId="0" borderId="10" xfId="0" applyNumberFormat="1" applyBorder="1"/>
    <xf numFmtId="43" fontId="0" fillId="0" borderId="10" xfId="0" applyNumberFormat="1" applyBorder="1"/>
    <xf numFmtId="0" fontId="0" fillId="0" borderId="1" xfId="0" applyBorder="1" applyAlignment="1">
      <alignment horizontal="center"/>
    </xf>
    <xf numFmtId="43" fontId="0" fillId="0" borderId="3" xfId="0" applyNumberFormat="1" applyBorder="1"/>
    <xf numFmtId="4" fontId="1" fillId="0" borderId="15" xfId="0" applyNumberFormat="1" applyFont="1" applyBorder="1"/>
    <xf numFmtId="43" fontId="0" fillId="0" borderId="14" xfId="0" applyNumberFormat="1" applyBorder="1"/>
    <xf numFmtId="43" fontId="0" fillId="0" borderId="16" xfId="0" applyNumberFormat="1" applyBorder="1"/>
    <xf numFmtId="43" fontId="0" fillId="0" borderId="9" xfId="0" applyNumberFormat="1" applyBorder="1"/>
    <xf numFmtId="0" fontId="0" fillId="0" borderId="8" xfId="0" applyFont="1" applyBorder="1" applyAlignment="1"/>
    <xf numFmtId="43" fontId="16" fillId="0" borderId="14" xfId="0" applyNumberFormat="1" applyFont="1" applyBorder="1"/>
    <xf numFmtId="0" fontId="0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4" fontId="0" fillId="0" borderId="12" xfId="0" applyNumberFormat="1" applyFont="1" applyBorder="1" applyAlignment="1">
      <alignment horizontal="right"/>
    </xf>
    <xf numFmtId="43" fontId="0" fillId="0" borderId="12" xfId="0" applyNumberFormat="1" applyFont="1" applyBorder="1" applyAlignment="1">
      <alignment horizontal="right"/>
    </xf>
    <xf numFmtId="43" fontId="1" fillId="0" borderId="14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0" fillId="0" borderId="12" xfId="2" applyNumberFormat="1" applyFont="1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10" xfId="0" quotePrefix="1" applyNumberForma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12" xfId="0" applyNumberFormat="1" applyBorder="1" applyAlignment="1">
      <alignment horizontal="center" wrapText="1"/>
    </xf>
    <xf numFmtId="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4" fontId="1" fillId="0" borderId="13" xfId="0" applyNumberFormat="1" applyFont="1" applyBorder="1"/>
    <xf numFmtId="0" fontId="0" fillId="0" borderId="6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3" fontId="0" fillId="0" borderId="12" xfId="0" applyNumberFormat="1" applyFont="1" applyBorder="1" applyAlignment="1">
      <alignment wrapText="1"/>
    </xf>
    <xf numFmtId="43" fontId="0" fillId="0" borderId="12" xfId="0" applyNumberFormat="1" applyBorder="1" applyAlignment="1">
      <alignment wrapText="1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  <xf numFmtId="43" fontId="0" fillId="0" borderId="5" xfId="0" applyNumberFormat="1" applyBorder="1"/>
    <xf numFmtId="43" fontId="1" fillId="0" borderId="12" xfId="0" applyNumberFormat="1" applyFont="1" applyBorder="1" applyAlignment="1">
      <alignment horizontal="center"/>
    </xf>
    <xf numFmtId="43" fontId="0" fillId="0" borderId="12" xfId="0" applyNumberFormat="1" applyFont="1" applyBorder="1" applyAlignment="1">
      <alignment horizontal="center"/>
    </xf>
    <xf numFmtId="43" fontId="1" fillId="0" borderId="13" xfId="0" applyNumberFormat="1" applyFont="1" applyBorder="1"/>
    <xf numFmtId="43" fontId="0" fillId="0" borderId="13" xfId="0" applyNumberFormat="1" applyBorder="1"/>
    <xf numFmtId="43" fontId="0" fillId="0" borderId="0" xfId="0" applyNumberFormat="1"/>
    <xf numFmtId="43" fontId="0" fillId="0" borderId="0" xfId="0" applyNumberFormat="1" applyBorder="1"/>
    <xf numFmtId="43" fontId="0" fillId="0" borderId="7" xfId="0" applyNumberFormat="1" applyBorder="1" applyAlignment="1"/>
    <xf numFmtId="43" fontId="0" fillId="0" borderId="2" xfId="0" applyNumberFormat="1" applyBorder="1"/>
    <xf numFmtId="43" fontId="0" fillId="0" borderId="7" xfId="0" applyNumberForma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43" fontId="16" fillId="0" borderId="17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12" xfId="0" applyNumberFormat="1" applyFont="1" applyBorder="1"/>
    <xf numFmtId="43" fontId="0" fillId="0" borderId="10" xfId="0" applyNumberFormat="1" applyFont="1" applyBorder="1"/>
    <xf numFmtId="43" fontId="0" fillId="0" borderId="2" xfId="0" applyNumberFormat="1" applyFont="1" applyBorder="1"/>
    <xf numFmtId="43" fontId="0" fillId="0" borderId="7" xfId="0" applyNumberFormat="1" applyFont="1" applyBorder="1"/>
    <xf numFmtId="43" fontId="0" fillId="0" borderId="0" xfId="0" applyNumberFormat="1" applyFo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0" fillId="0" borderId="12" xfId="0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0" fillId="0" borderId="12" xfId="0" applyFont="1" applyBorder="1" applyAlignment="1">
      <alignment horizontal="center" wrapText="1"/>
    </xf>
    <xf numFmtId="14" fontId="0" fillId="0" borderId="12" xfId="0" applyNumberFormat="1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4" fontId="0" fillId="0" borderId="12" xfId="0" applyNumberFormat="1" applyBorder="1" applyAlignment="1">
      <alignment horizontal="center" wrapText="1"/>
    </xf>
    <xf numFmtId="14" fontId="0" fillId="0" borderId="12" xfId="0" applyNumberFormat="1" applyBorder="1" applyAlignment="1">
      <alignment horizontal="center"/>
    </xf>
    <xf numFmtId="43" fontId="0" fillId="0" borderId="12" xfId="2" applyFont="1" applyBorder="1" applyAlignment="1">
      <alignment horizontal="center"/>
    </xf>
    <xf numFmtId="0" fontId="16" fillId="2" borderId="12" xfId="0" applyFont="1" applyFill="1" applyBorder="1" applyAlignment="1">
      <alignment horizontal="center" vertical="center" wrapText="1"/>
    </xf>
    <xf numFmtId="164" fontId="16" fillId="2" borderId="12" xfId="0" applyNumberFormat="1" applyFont="1" applyFill="1" applyBorder="1" applyAlignment="1">
      <alignment horizontal="center" vertical="center" wrapText="1"/>
    </xf>
    <xf numFmtId="43" fontId="16" fillId="2" borderId="12" xfId="2" applyNumberFormat="1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vertical="center"/>
    </xf>
    <xf numFmtId="4" fontId="1" fillId="0" borderId="12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7" xfId="0" applyNumberFormat="1" applyBorder="1" applyAlignment="1">
      <alignment horizontal="right"/>
    </xf>
    <xf numFmtId="4" fontId="1" fillId="0" borderId="13" xfId="0" applyNumberFormat="1" applyFont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0" fillId="0" borderId="3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4" fontId="16" fillId="0" borderId="12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1" fillId="0" borderId="6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4" fontId="0" fillId="0" borderId="12" xfId="0" applyNumberFormat="1" applyFont="1" applyBorder="1"/>
    <xf numFmtId="0" fontId="0" fillId="0" borderId="5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" fontId="0" fillId="0" borderId="12" xfId="0" quotePrefix="1" applyNumberFormat="1" applyFont="1" applyBorder="1" applyAlignment="1">
      <alignment horizontal="right"/>
    </xf>
    <xf numFmtId="0" fontId="1" fillId="0" borderId="18" xfId="0" applyFont="1" applyBorder="1" applyAlignment="1">
      <alignment horizontal="center"/>
    </xf>
    <xf numFmtId="4" fontId="1" fillId="0" borderId="18" xfId="0" applyNumberFormat="1" applyFont="1" applyBorder="1" applyAlignment="1">
      <alignment horizontal="center"/>
    </xf>
    <xf numFmtId="4" fontId="0" fillId="0" borderId="12" xfId="0" applyNumberForma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0" fontId="0" fillId="0" borderId="0" xfId="0" applyFont="1" applyBorder="1"/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" fontId="0" fillId="0" borderId="0" xfId="0" applyNumberFormat="1" applyFont="1" applyBorder="1"/>
    <xf numFmtId="0" fontId="0" fillId="0" borderId="4" xfId="0" applyFont="1" applyBorder="1"/>
    <xf numFmtId="0" fontId="19" fillId="0" borderId="0" xfId="0" applyFont="1" applyBorder="1" applyAlignment="1">
      <alignment horizontal="center"/>
    </xf>
    <xf numFmtId="4" fontId="19" fillId="0" borderId="0" xfId="0" applyNumberFormat="1" applyFont="1" applyBorder="1"/>
    <xf numFmtId="0" fontId="20" fillId="0" borderId="0" xfId="0" applyFont="1" applyBorder="1"/>
    <xf numFmtId="0" fontId="19" fillId="0" borderId="0" xfId="0" applyFont="1" applyBorder="1" applyAlignment="1">
      <alignment horizontal="left"/>
    </xf>
    <xf numFmtId="0" fontId="20" fillId="0" borderId="6" xfId="0" applyFont="1" applyBorder="1" applyAlignment="1">
      <alignment horizontal="left" vertical="top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4" fontId="22" fillId="0" borderId="0" xfId="0" applyNumberFormat="1" applyFont="1" applyBorder="1" applyAlignment="1">
      <alignment horizontal="center" readingOrder="1"/>
    </xf>
    <xf numFmtId="0" fontId="22" fillId="0" borderId="0" xfId="0" applyFont="1" applyBorder="1" applyAlignment="1">
      <alignment horizontal="center" readingOrder="1"/>
    </xf>
    <xf numFmtId="4" fontId="21" fillId="0" borderId="0" xfId="0" applyNumberFormat="1" applyFont="1" applyBorder="1" applyAlignment="1">
      <alignment horizontal="center" readingOrder="1"/>
    </xf>
    <xf numFmtId="0" fontId="21" fillId="0" borderId="0" xfId="0" applyFont="1" applyBorder="1" applyAlignment="1">
      <alignment horizontal="center" readingOrder="1"/>
    </xf>
    <xf numFmtId="0" fontId="0" fillId="0" borderId="5" xfId="0" applyFont="1" applyBorder="1"/>
    <xf numFmtId="0" fontId="23" fillId="0" borderId="0" xfId="0" applyFont="1"/>
    <xf numFmtId="0" fontId="19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2" xfId="0" applyFont="1" applyBorder="1"/>
    <xf numFmtId="4" fontId="0" fillId="0" borderId="2" xfId="0" applyNumberFormat="1" applyFont="1" applyBorder="1"/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4" fontId="24" fillId="0" borderId="7" xfId="0" applyNumberFormat="1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 vertical="center"/>
    </xf>
    <xf numFmtId="4" fontId="24" fillId="0" borderId="0" xfId="0" applyNumberFormat="1" applyFont="1" applyBorder="1" applyAlignment="1"/>
    <xf numFmtId="0" fontId="26" fillId="0" borderId="11" xfId="0" applyFont="1" applyBorder="1" applyAlignment="1"/>
    <xf numFmtId="0" fontId="26" fillId="0" borderId="9" xfId="0" applyFont="1" applyBorder="1" applyAlignment="1"/>
    <xf numFmtId="0" fontId="25" fillId="0" borderId="4" xfId="0" applyFont="1" applyBorder="1"/>
    <xf numFmtId="0" fontId="25" fillId="0" borderId="0" xfId="0" applyFont="1"/>
    <xf numFmtId="0" fontId="26" fillId="0" borderId="11" xfId="0" applyFont="1" applyBorder="1" applyAlignment="1">
      <alignment horizontal="left"/>
    </xf>
    <xf numFmtId="0" fontId="26" fillId="0" borderId="9" xfId="0" applyFont="1" applyBorder="1" applyAlignment="1">
      <alignment horizontal="left"/>
    </xf>
    <xf numFmtId="0" fontId="24" fillId="0" borderId="11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25" fillId="0" borderId="0" xfId="0" applyFont="1" applyBorder="1"/>
    <xf numFmtId="0" fontId="26" fillId="0" borderId="18" xfId="0" applyFont="1" applyBorder="1" applyAlignment="1">
      <alignment horizontal="center"/>
    </xf>
    <xf numFmtId="4" fontId="26" fillId="0" borderId="18" xfId="0" applyNumberFormat="1" applyFont="1" applyBorder="1" applyAlignment="1">
      <alignment horizontal="center" wrapText="1"/>
    </xf>
    <xf numFmtId="0" fontId="26" fillId="0" borderId="12" xfId="0" applyFont="1" applyBorder="1" applyAlignment="1">
      <alignment horizontal="center" wrapText="1"/>
    </xf>
    <xf numFmtId="0" fontId="2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24" fillId="0" borderId="6" xfId="0" applyFont="1" applyBorder="1" applyAlignment="1">
      <alignment horizontal="left"/>
    </xf>
    <xf numFmtId="4" fontId="24" fillId="0" borderId="18" xfId="0" applyNumberFormat="1" applyFont="1" applyBorder="1" applyAlignment="1">
      <alignment horizontal="center"/>
    </xf>
    <xf numFmtId="43" fontId="25" fillId="0" borderId="18" xfId="2" applyFont="1" applyBorder="1" applyAlignment="1">
      <alignment horizontal="left" vertical="top" wrapText="1"/>
    </xf>
    <xf numFmtId="43" fontId="25" fillId="0" borderId="18" xfId="2" quotePrefix="1" applyFont="1" applyBorder="1" applyAlignment="1">
      <alignment horizontal="center" vertical="center" wrapText="1"/>
    </xf>
    <xf numFmtId="43" fontId="25" fillId="0" borderId="18" xfId="2" quotePrefix="1" applyFont="1" applyBorder="1" applyAlignment="1">
      <alignment horizontal="center" vertical="top" wrapText="1"/>
    </xf>
    <xf numFmtId="43" fontId="24" fillId="0" borderId="18" xfId="2" quotePrefix="1" applyFont="1" applyBorder="1" applyAlignment="1">
      <alignment horizontal="right"/>
    </xf>
    <xf numFmtId="43" fontId="24" fillId="0" borderId="18" xfId="2" quotePrefix="1" applyFont="1" applyBorder="1" applyAlignment="1">
      <alignment horizontal="center"/>
    </xf>
    <xf numFmtId="4" fontId="24" fillId="0" borderId="12" xfId="0" applyNumberFormat="1" applyFont="1" applyBorder="1" applyAlignment="1">
      <alignment horizontal="center"/>
    </xf>
    <xf numFmtId="43" fontId="25" fillId="0" borderId="12" xfId="2" applyFont="1" applyBorder="1" applyAlignment="1">
      <alignment horizontal="left" vertical="top" wrapText="1"/>
    </xf>
    <xf numFmtId="43" fontId="24" fillId="0" borderId="8" xfId="2" quotePrefix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43" fontId="25" fillId="0" borderId="12" xfId="2" quotePrefix="1" applyFont="1" applyBorder="1" applyAlignment="1">
      <alignment horizontal="center" vertical="top" wrapText="1"/>
    </xf>
    <xf numFmtId="43" fontId="25" fillId="0" borderId="8" xfId="2" applyFont="1" applyBorder="1" applyAlignment="1">
      <alignment horizontal="left" vertical="center" wrapText="1"/>
    </xf>
    <xf numFmtId="4" fontId="24" fillId="0" borderId="12" xfId="0" quotePrefix="1" applyNumberFormat="1" applyFont="1" applyBorder="1" applyAlignment="1">
      <alignment horizontal="center"/>
    </xf>
    <xf numFmtId="43" fontId="25" fillId="0" borderId="8" xfId="2" quotePrefix="1" applyFont="1" applyBorder="1" applyAlignment="1">
      <alignment horizontal="center" vertical="center" wrapText="1"/>
    </xf>
    <xf numFmtId="43" fontId="25" fillId="0" borderId="8" xfId="2" applyFont="1" applyBorder="1" applyAlignment="1">
      <alignment horizontal="center" vertical="top" wrapText="1"/>
    </xf>
    <xf numFmtId="44" fontId="31" fillId="0" borderId="10" xfId="2" quotePrefix="1" applyNumberFormat="1" applyFont="1" applyBorder="1" applyAlignment="1">
      <alignment horizontal="right"/>
    </xf>
    <xf numFmtId="165" fontId="31" fillId="0" borderId="10" xfId="2" quotePrefix="1" applyNumberFormat="1" applyFont="1" applyBorder="1" applyAlignment="1">
      <alignment horizontal="right"/>
    </xf>
    <xf numFmtId="0" fontId="24" fillId="0" borderId="4" xfId="0" applyFont="1" applyBorder="1"/>
    <xf numFmtId="0" fontId="24" fillId="0" borderId="0" xfId="0" applyFont="1" applyBorder="1" applyAlignment="1">
      <alignment horizontal="left"/>
    </xf>
    <xf numFmtId="0" fontId="25" fillId="0" borderId="0" xfId="0" applyFont="1" applyAlignment="1"/>
    <xf numFmtId="0" fontId="25" fillId="0" borderId="0" xfId="0" applyFont="1" applyAlignment="1">
      <alignment horizontal="left"/>
    </xf>
    <xf numFmtId="0" fontId="25" fillId="0" borderId="5" xfId="0" applyFont="1" applyBorder="1" applyAlignment="1">
      <alignment horizontal="left"/>
    </xf>
    <xf numFmtId="0" fontId="26" fillId="0" borderId="4" xfId="0" applyFont="1" applyBorder="1"/>
    <xf numFmtId="0" fontId="26" fillId="0" borderId="0" xfId="0" applyFont="1" applyBorder="1" applyAlignment="1">
      <alignment horizontal="left"/>
    </xf>
    <xf numFmtId="0" fontId="16" fillId="0" borderId="0" xfId="0" applyFont="1" applyBorder="1"/>
    <xf numFmtId="0" fontId="16" fillId="0" borderId="0" xfId="0" applyFont="1"/>
    <xf numFmtId="0" fontId="24" fillId="0" borderId="7" xfId="0" applyFont="1" applyBorder="1"/>
    <xf numFmtId="0" fontId="24" fillId="0" borderId="13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4" fontId="25" fillId="0" borderId="2" xfId="0" applyNumberFormat="1" applyFont="1" applyBorder="1" applyAlignment="1">
      <alignment horizontal="left"/>
    </xf>
    <xf numFmtId="0" fontId="25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center"/>
    </xf>
    <xf numFmtId="4" fontId="26" fillId="0" borderId="2" xfId="0" applyNumberFormat="1" applyFont="1" applyBorder="1" applyAlignment="1">
      <alignment horizontal="center"/>
    </xf>
    <xf numFmtId="4" fontId="26" fillId="0" borderId="3" xfId="0" applyNumberFormat="1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center"/>
    </xf>
    <xf numFmtId="0" fontId="24" fillId="0" borderId="1" xfId="0" applyFont="1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1" fillId="0" borderId="6" xfId="0" applyFont="1" applyBorder="1" applyAlignment="1"/>
    <xf numFmtId="0" fontId="33" fillId="0" borderId="1" xfId="3" applyBorder="1" applyAlignment="1">
      <alignment horizontal="left"/>
    </xf>
    <xf numFmtId="0" fontId="1" fillId="0" borderId="6" xfId="0" applyFont="1" applyBorder="1" applyAlignment="1">
      <alignment horizontal="left"/>
    </xf>
    <xf numFmtId="4" fontId="1" fillId="0" borderId="7" xfId="0" applyNumberFormat="1" applyFont="1" applyBorder="1" applyAlignment="1">
      <alignment horizontal="right"/>
    </xf>
    <xf numFmtId="0" fontId="35" fillId="0" borderId="1" xfId="3" applyFont="1" applyBorder="1" applyAlignment="1">
      <alignment horizontal="left"/>
    </xf>
    <xf numFmtId="0" fontId="34" fillId="0" borderId="12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1" fillId="0" borderId="6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1" fillId="0" borderId="12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2" xfId="0" applyFont="1" applyBorder="1" applyAlignment="1">
      <alignment horizontal="left"/>
    </xf>
    <xf numFmtId="0" fontId="0" fillId="0" borderId="12" xfId="0" applyBorder="1" applyAlignment="1">
      <alignment horizontal="left" wrapText="1"/>
    </xf>
    <xf numFmtId="0" fontId="16" fillId="0" borderId="6" xfId="0" applyFont="1" applyBorder="1" applyAlignment="1"/>
    <xf numFmtId="0" fontId="0" fillId="0" borderId="10" xfId="0" applyFont="1" applyBorder="1" applyAlignment="1">
      <alignment horizontal="left"/>
    </xf>
    <xf numFmtId="0" fontId="25" fillId="0" borderId="6" xfId="0" applyFont="1" applyBorder="1" applyAlignment="1"/>
    <xf numFmtId="4" fontId="15" fillId="0" borderId="12" xfId="0" applyNumberFormat="1" applyFont="1" applyBorder="1"/>
    <xf numFmtId="0" fontId="0" fillId="0" borderId="12" xfId="0" applyFont="1" applyBorder="1" applyAlignment="1">
      <alignment horizontal="left" wrapText="1"/>
    </xf>
    <xf numFmtId="0" fontId="0" fillId="0" borderId="10" xfId="0" applyFont="1" applyBorder="1" applyAlignment="1">
      <alignment horizontal="left" vertical="top"/>
    </xf>
    <xf numFmtId="0" fontId="0" fillId="0" borderId="12" xfId="0" applyFont="1" applyBorder="1" applyAlignment="1">
      <alignment horizontal="center" vertical="top"/>
    </xf>
    <xf numFmtId="43" fontId="0" fillId="0" borderId="12" xfId="0" applyNumberFormat="1" applyFont="1" applyBorder="1" applyAlignment="1">
      <alignment horizontal="center" vertical="top"/>
    </xf>
    <xf numFmtId="43" fontId="0" fillId="0" borderId="12" xfId="0" applyNumberFormat="1" applyBorder="1" applyAlignment="1">
      <alignment horizontal="center"/>
    </xf>
    <xf numFmtId="166" fontId="36" fillId="0" borderId="12" xfId="0" applyNumberFormat="1" applyFont="1" applyBorder="1"/>
    <xf numFmtId="0" fontId="1" fillId="0" borderId="0" xfId="0" applyFont="1" applyAlignment="1"/>
    <xf numFmtId="0" fontId="0" fillId="0" borderId="0" xfId="0" applyAlignment="1"/>
    <xf numFmtId="0" fontId="1" fillId="0" borderId="8" xfId="0" applyFont="1" applyBorder="1" applyAlignment="1"/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/>
    </xf>
    <xf numFmtId="167" fontId="36" fillId="0" borderId="12" xfId="0" applyNumberFormat="1" applyFont="1" applyBorder="1"/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0" fillId="0" borderId="13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" fontId="0" fillId="0" borderId="0" xfId="0" applyNumberFormat="1" applyBorder="1"/>
    <xf numFmtId="4" fontId="0" fillId="0" borderId="7" xfId="0" applyNumberFormat="1" applyBorder="1"/>
    <xf numFmtId="4" fontId="3" fillId="0" borderId="0" xfId="0" applyNumberFormat="1" applyFont="1" applyBorder="1" applyAlignment="1">
      <alignment horizontal="left"/>
    </xf>
    <xf numFmtId="4" fontId="0" fillId="0" borderId="0" xfId="0" applyNumberFormat="1"/>
    <xf numFmtId="4" fontId="0" fillId="0" borderId="12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1" xfId="0" applyFont="1" applyBorder="1" applyAlignment="1">
      <alignment wrapText="1"/>
    </xf>
    <xf numFmtId="0" fontId="1" fillId="0" borderId="11" xfId="0" applyFont="1" applyBorder="1" applyAlignment="1"/>
    <xf numFmtId="0" fontId="0" fillId="0" borderId="8" xfId="0" applyFont="1" applyBorder="1" applyAlignment="1"/>
    <xf numFmtId="4" fontId="38" fillId="0" borderId="0" xfId="0" applyNumberFormat="1" applyFont="1" applyBorder="1"/>
    <xf numFmtId="4" fontId="9" fillId="0" borderId="0" xfId="0" applyNumberFormat="1" applyFont="1" applyBorder="1" applyAlignment="1">
      <alignment horizontal="left"/>
    </xf>
    <xf numFmtId="4" fontId="4" fillId="0" borderId="0" xfId="0" applyNumberFormat="1" applyFont="1" applyBorder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8" xfId="0" applyFont="1" applyBorder="1"/>
    <xf numFmtId="0" fontId="0" fillId="0" borderId="13" xfId="0" applyFont="1" applyBorder="1"/>
    <xf numFmtId="0" fontId="0" fillId="0" borderId="1" xfId="0" applyFont="1" applyBorder="1" applyAlignment="1"/>
    <xf numFmtId="0" fontId="8" fillId="0" borderId="7" xfId="0" applyFont="1" applyBorder="1" applyAlignment="1"/>
    <xf numFmtId="167" fontId="36" fillId="0" borderId="13" xfId="0" applyNumberFormat="1" applyFont="1" applyBorder="1"/>
    <xf numFmtId="0" fontId="0" fillId="0" borderId="12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0" fillId="0" borderId="7" xfId="0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0" xfId="0" applyAlignment="1">
      <alignment horizontal="left"/>
    </xf>
    <xf numFmtId="43" fontId="0" fillId="0" borderId="8" xfId="0" applyNumberFormat="1" applyFont="1" applyBorder="1" applyAlignment="1">
      <alignment horizontal="center"/>
    </xf>
    <xf numFmtId="43" fontId="0" fillId="0" borderId="11" xfId="0" applyNumberFormat="1" applyFont="1" applyBorder="1" applyAlignment="1">
      <alignment horizontal="center"/>
    </xf>
    <xf numFmtId="43" fontId="0" fillId="0" borderId="9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 vertical="center" wrapText="1"/>
    </xf>
    <xf numFmtId="4" fontId="9" fillId="0" borderId="0" xfId="0" applyNumberFormat="1" applyFont="1" applyBorder="1" applyAlignment="1">
      <alignment horizontal="right"/>
    </xf>
    <xf numFmtId="4" fontId="4" fillId="0" borderId="0" xfId="0" applyNumberFormat="1" applyFont="1" applyBorder="1" applyAlignment="1">
      <alignment horizontal="right"/>
    </xf>
    <xf numFmtId="43" fontId="0" fillId="0" borderId="12" xfId="0" applyNumberFormat="1" applyFont="1" applyBorder="1" applyAlignment="1">
      <alignment horizontal="center" vertical="center"/>
    </xf>
    <xf numFmtId="43" fontId="0" fillId="0" borderId="11" xfId="0" applyNumberFormat="1" applyFont="1" applyBorder="1" applyAlignment="1">
      <alignment horizontal="center" vertical="center"/>
    </xf>
    <xf numFmtId="43" fontId="0" fillId="0" borderId="9" xfId="0" applyNumberFormat="1" applyFont="1" applyBorder="1" applyAlignment="1">
      <alignment horizontal="center" vertical="center"/>
    </xf>
    <xf numFmtId="0" fontId="0" fillId="0" borderId="7" xfId="0" applyBorder="1" applyAlignment="1"/>
    <xf numFmtId="43" fontId="0" fillId="0" borderId="12" xfId="0" quotePrefix="1" applyNumberFormat="1" applyFont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4" fontId="9" fillId="0" borderId="0" xfId="0" applyNumberFormat="1" applyFont="1" applyBorder="1" applyAlignment="1"/>
    <xf numFmtId="43" fontId="1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horizontal="left"/>
    </xf>
    <xf numFmtId="0" fontId="0" fillId="0" borderId="10" xfId="0" applyFont="1" applyBorder="1" applyAlignment="1">
      <alignment horizontal="left" wrapText="1"/>
    </xf>
    <xf numFmtId="0" fontId="0" fillId="0" borderId="19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0" fillId="0" borderId="2" xfId="0" applyFont="1" applyBorder="1" applyAlignment="1">
      <alignment horizontal="left" wrapText="1"/>
    </xf>
    <xf numFmtId="0" fontId="0" fillId="0" borderId="7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3" fontId="0" fillId="0" borderId="10" xfId="0" applyNumberFormat="1" applyFont="1" applyBorder="1" applyAlignment="1">
      <alignment horizontal="center"/>
    </xf>
    <xf numFmtId="43" fontId="0" fillId="0" borderId="19" xfId="0" applyNumberFormat="1" applyFont="1" applyBorder="1" applyAlignment="1">
      <alignment horizontal="center"/>
    </xf>
    <xf numFmtId="43" fontId="1" fillId="0" borderId="18" xfId="0" applyNumberFormat="1" applyFont="1" applyBorder="1" applyAlignment="1">
      <alignment horizontal="center"/>
    </xf>
    <xf numFmtId="167" fontId="36" fillId="0" borderId="18" xfId="0" applyNumberFormat="1" applyFont="1" applyBorder="1"/>
    <xf numFmtId="43" fontId="0" fillId="0" borderId="18" xfId="0" quotePrefix="1" applyNumberFormat="1" applyFont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9" xfId="0" applyFont="1" applyBorder="1" applyAlignment="1"/>
    <xf numFmtId="0" fontId="0" fillId="0" borderId="0" xfId="0" applyAlignment="1">
      <alignment horizontal="left"/>
    </xf>
    <xf numFmtId="0" fontId="0" fillId="0" borderId="8" xfId="0" applyFont="1" applyBorder="1" applyAlignment="1"/>
    <xf numFmtId="0" fontId="1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33" fillId="0" borderId="1" xfId="3" applyBorder="1" applyAlignment="1"/>
    <xf numFmtId="0" fontId="19" fillId="0" borderId="1" xfId="3" applyFont="1" applyBorder="1" applyAlignment="1"/>
    <xf numFmtId="0" fontId="0" fillId="0" borderId="12" xfId="0" applyFont="1" applyBorder="1" applyAlignment="1">
      <alignment horizontal="left" vertical="top" wrapText="1"/>
    </xf>
    <xf numFmtId="43" fontId="0" fillId="0" borderId="12" xfId="0" quotePrefix="1" applyNumberFormat="1" applyFont="1" applyBorder="1" applyAlignment="1">
      <alignment horizontal="right" vertical="top"/>
    </xf>
    <xf numFmtId="0" fontId="0" fillId="0" borderId="2" xfId="0" applyFont="1" applyBorder="1" applyAlignment="1">
      <alignment horizontal="left"/>
    </xf>
    <xf numFmtId="4" fontId="1" fillId="0" borderId="10" xfId="0" applyNumberFormat="1" applyFont="1" applyBorder="1" applyAlignment="1">
      <alignment horizontal="center"/>
    </xf>
    <xf numFmtId="4" fontId="0" fillId="0" borderId="10" xfId="0" applyNumberFormat="1" applyFont="1" applyBorder="1" applyAlignment="1">
      <alignment horizontal="right"/>
    </xf>
    <xf numFmtId="4" fontId="0" fillId="0" borderId="19" xfId="0" applyNumberFormat="1" applyFont="1" applyBorder="1" applyAlignment="1">
      <alignment horizontal="right"/>
    </xf>
    <xf numFmtId="4" fontId="0" fillId="0" borderId="18" xfId="0" applyNumberFormat="1" applyFon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4" fontId="16" fillId="0" borderId="18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1" xfId="0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0" fillId="0" borderId="10" xfId="0" applyNumberForma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5" fillId="0" borderId="7" xfId="0" applyFont="1" applyBorder="1" applyAlignment="1"/>
    <xf numFmtId="4" fontId="25" fillId="0" borderId="13" xfId="0" applyNumberFormat="1" applyFont="1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0" fillId="0" borderId="0" xfId="0" applyAlignment="1">
      <alignment horizontal="left"/>
    </xf>
    <xf numFmtId="0" fontId="33" fillId="0" borderId="12" xfId="3" applyBorder="1" applyAlignment="1">
      <alignment wrapText="1"/>
    </xf>
    <xf numFmtId="8" fontId="0" fillId="0" borderId="12" xfId="0" applyNumberFormat="1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1" fillId="0" borderId="6" xfId="0" applyFont="1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0" xfId="0" applyAlignment="1">
      <alignment horizontal="left"/>
    </xf>
    <xf numFmtId="0" fontId="0" fillId="0" borderId="18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8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1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43" fontId="0" fillId="0" borderId="11" xfId="0" applyNumberFormat="1" applyFont="1" applyBorder="1" applyAlignment="1">
      <alignment horizontal="center" vertical="top"/>
    </xf>
    <xf numFmtId="43" fontId="0" fillId="0" borderId="9" xfId="0" applyNumberFormat="1" applyFont="1" applyBorder="1" applyAlignment="1">
      <alignment horizontal="center" vertical="top"/>
    </xf>
    <xf numFmtId="0" fontId="0" fillId="0" borderId="12" xfId="0" applyFont="1" applyBorder="1" applyAlignment="1">
      <alignment horizontal="left" vertical="top"/>
    </xf>
    <xf numFmtId="0" fontId="0" fillId="0" borderId="8" xfId="0" quotePrefix="1" applyFont="1" applyBorder="1" applyAlignment="1">
      <alignment horizontal="left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8" xfId="0" applyBorder="1" applyAlignment="1">
      <alignment horizontal="right" vertical="top"/>
    </xf>
    <xf numFmtId="0" fontId="0" fillId="0" borderId="9" xfId="0" applyFont="1" applyBorder="1" applyAlignment="1">
      <alignment horizontal="left"/>
    </xf>
    <xf numFmtId="0" fontId="0" fillId="0" borderId="11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43" fontId="16" fillId="0" borderId="10" xfId="0" applyNumberFormat="1" applyFont="1" applyBorder="1" applyAlignment="1">
      <alignment horizontal="center"/>
    </xf>
    <xf numFmtId="43" fontId="0" fillId="0" borderId="11" xfId="0" applyNumberFormat="1" applyBorder="1" applyAlignment="1"/>
    <xf numFmtId="43" fontId="1" fillId="0" borderId="9" xfId="0" applyNumberFormat="1" applyFont="1" applyBorder="1"/>
    <xf numFmtId="0" fontId="0" fillId="0" borderId="8" xfId="0" applyBorder="1" applyAlignment="1">
      <alignment horizontal="left"/>
    </xf>
    <xf numFmtId="0" fontId="0" fillId="0" borderId="11" xfId="0" applyBorder="1"/>
    <xf numFmtId="43" fontId="0" fillId="0" borderId="11" xfId="0" applyNumberFormat="1" applyBorder="1"/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8" xfId="0" applyBorder="1" applyAlignment="1">
      <alignment horizontal="right" vertical="top"/>
    </xf>
    <xf numFmtId="3" fontId="0" fillId="0" borderId="12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11" xfId="0" applyFont="1" applyBorder="1"/>
    <xf numFmtId="4" fontId="1" fillId="0" borderId="11" xfId="0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0" fontId="0" fillId="0" borderId="1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4" fontId="1" fillId="0" borderId="5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19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4" fontId="0" fillId="0" borderId="12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4" fontId="0" fillId="0" borderId="8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4" fontId="16" fillId="0" borderId="13" xfId="0" applyNumberFormat="1" applyFont="1" applyBorder="1" applyAlignment="1">
      <alignment horizontal="right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0" fillId="0" borderId="7" xfId="0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Border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0" xfId="0" applyAlignment="1">
      <alignment horizontal="left"/>
    </xf>
    <xf numFmtId="0" fontId="0" fillId="0" borderId="8" xfId="0" applyFont="1" applyBorder="1" applyAlignment="1"/>
    <xf numFmtId="0" fontId="1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43" fontId="0" fillId="0" borderId="0" xfId="0" applyNumberFormat="1" applyFont="1" applyBorder="1" applyAlignment="1">
      <alignment horizontal="center"/>
    </xf>
    <xf numFmtId="43" fontId="0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left" wrapText="1"/>
    </xf>
    <xf numFmtId="0" fontId="0" fillId="0" borderId="6" xfId="0" applyBorder="1" applyAlignment="1">
      <alignment horizontal="left" vertical="top" wrapText="1"/>
    </xf>
    <xf numFmtId="43" fontId="0" fillId="0" borderId="1" xfId="0" quotePrefix="1" applyNumberFormat="1" applyBorder="1" applyAlignment="1">
      <alignment horizontal="center"/>
    </xf>
    <xf numFmtId="43" fontId="0" fillId="0" borderId="6" xfId="0" applyNumberFormat="1" applyBorder="1" applyAlignment="1">
      <alignment horizontal="center" vertical="top"/>
    </xf>
    <xf numFmtId="4" fontId="0" fillId="0" borderId="18" xfId="0" applyNumberFormat="1" applyBorder="1" applyAlignment="1">
      <alignment vertical="top"/>
    </xf>
    <xf numFmtId="43" fontId="0" fillId="0" borderId="13" xfId="0" applyNumberFormat="1" applyBorder="1" applyAlignment="1">
      <alignment horizontal="center" vertical="top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11" xfId="0" applyNumberFormat="1" applyFont="1" applyBorder="1" applyAlignment="1">
      <alignment horizontal="center"/>
    </xf>
    <xf numFmtId="4" fontId="0" fillId="0" borderId="9" xfId="0" applyNumberFormat="1" applyFont="1" applyBorder="1" applyAlignment="1">
      <alignment horizontal="center"/>
    </xf>
    <xf numFmtId="167" fontId="36" fillId="0" borderId="12" xfId="0" applyNumberFormat="1" applyFont="1" applyBorder="1" applyAlignment="1">
      <alignment horizontal="right"/>
    </xf>
    <xf numFmtId="16" fontId="0" fillId="0" borderId="8" xfId="0" applyNumberFormat="1" applyFont="1" applyBorder="1" applyAlignment="1">
      <alignment horizontal="center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4" fontId="0" fillId="0" borderId="10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8" xfId="0" applyBorder="1" applyAlignment="1">
      <alignment horizontal="right" vertical="top"/>
    </xf>
    <xf numFmtId="0" fontId="0" fillId="0" borderId="6" xfId="0" applyBorder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0" xfId="0" applyAlignment="1">
      <alignment horizontal="left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43" fontId="0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top"/>
    </xf>
    <xf numFmtId="43" fontId="0" fillId="0" borderId="1" xfId="0" applyNumberFormat="1" applyFont="1" applyBorder="1" applyAlignment="1">
      <alignment horizontal="center" vertical="top"/>
    </xf>
    <xf numFmtId="43" fontId="0" fillId="0" borderId="10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vertical="top"/>
    </xf>
    <xf numFmtId="43" fontId="1" fillId="0" borderId="10" xfId="0" applyNumberFormat="1" applyFont="1" applyBorder="1" applyAlignment="1">
      <alignment horizontal="center"/>
    </xf>
    <xf numFmtId="43" fontId="0" fillId="0" borderId="6" xfId="0" applyNumberFormat="1" applyFont="1" applyBorder="1" applyAlignment="1">
      <alignment horizontal="center"/>
    </xf>
    <xf numFmtId="4" fontId="15" fillId="0" borderId="18" xfId="0" applyNumberFormat="1" applyFont="1" applyBorder="1"/>
    <xf numFmtId="4" fontId="0" fillId="0" borderId="1" xfId="0" applyNumberFormat="1" applyFont="1" applyBorder="1" applyAlignment="1">
      <alignment horizontal="center"/>
    </xf>
    <xf numFmtId="4" fontId="0" fillId="0" borderId="4" xfId="0" applyNumberFormat="1" applyFont="1" applyBorder="1" applyAlignment="1">
      <alignment horizontal="center"/>
    </xf>
    <xf numFmtId="4" fontId="0" fillId="0" borderId="6" xfId="0" applyNumberFormat="1" applyFont="1" applyBorder="1" applyAlignment="1">
      <alignment horizontal="center"/>
    </xf>
    <xf numFmtId="0" fontId="0" fillId="0" borderId="11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1" xfId="0" applyBorder="1" applyAlignment="1"/>
    <xf numFmtId="0" fontId="0" fillId="0" borderId="7" xfId="0" applyBorder="1" applyAlignment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7" xfId="0" applyFont="1" applyBorder="1" applyAlignment="1">
      <alignment horizontal="left" wrapText="1"/>
    </xf>
    <xf numFmtId="43" fontId="0" fillId="0" borderId="1" xfId="0" applyNumberFormat="1" applyFont="1" applyBorder="1" applyAlignment="1">
      <alignment horizontal="center"/>
    </xf>
    <xf numFmtId="43" fontId="0" fillId="0" borderId="4" xfId="0" applyNumberFormat="1" applyFont="1" applyBorder="1" applyAlignment="1">
      <alignment horizontal="center"/>
    </xf>
    <xf numFmtId="43" fontId="16" fillId="0" borderId="9" xfId="0" applyNumberFormat="1" applyFont="1" applyBorder="1" applyAlignment="1">
      <alignment horizontal="center"/>
    </xf>
    <xf numFmtId="0" fontId="25" fillId="0" borderId="8" xfId="0" applyFont="1" applyBorder="1" applyAlignment="1"/>
    <xf numFmtId="0" fontId="0" fillId="0" borderId="10" xfId="0" applyFont="1" applyBorder="1" applyAlignment="1">
      <alignment horizontal="left" vertical="top"/>
    </xf>
    <xf numFmtId="43" fontId="16" fillId="0" borderId="19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18" fillId="0" borderId="12" xfId="0" applyFont="1" applyBorder="1" applyAlignment="1">
      <alignment horizontal="left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Border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0" xfId="0" applyAlignment="1">
      <alignment horizontal="left"/>
    </xf>
    <xf numFmtId="0" fontId="0" fillId="0" borderId="18" xfId="0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19" xfId="0" applyBorder="1" applyAlignment="1">
      <alignment horizontal="left" vertical="top"/>
    </xf>
    <xf numFmtId="0" fontId="0" fillId="0" borderId="7" xfId="0" applyBorder="1" applyAlignment="1"/>
    <xf numFmtId="0" fontId="0" fillId="0" borderId="11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1" fillId="0" borderId="6" xfId="0" applyFont="1" applyBorder="1" applyAlignment="1"/>
    <xf numFmtId="0" fontId="0" fillId="0" borderId="18" xfId="0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3" fontId="0" fillId="0" borderId="12" xfId="0" applyNumberFormat="1" applyFont="1" applyBorder="1" applyAlignment="1">
      <alignment horizontal="center" vertical="top"/>
    </xf>
    <xf numFmtId="4" fontId="0" fillId="0" borderId="12" xfId="0" applyNumberFormat="1" applyFont="1" applyBorder="1" applyAlignment="1">
      <alignment horizontal="right" vertical="top"/>
    </xf>
    <xf numFmtId="0" fontId="0" fillId="0" borderId="12" xfId="0" applyBorder="1" applyAlignment="1">
      <alignment horizontal="center" vertical="top"/>
    </xf>
    <xf numFmtId="4" fontId="0" fillId="0" borderId="12" xfId="0" applyNumberFormat="1" applyBorder="1" applyAlignment="1">
      <alignment horizontal="right" vertical="top"/>
    </xf>
    <xf numFmtId="0" fontId="0" fillId="0" borderId="10" xfId="0" applyBorder="1" applyAlignment="1">
      <alignment horizontal="left" vertical="top"/>
    </xf>
    <xf numFmtId="4" fontId="0" fillId="0" borderId="11" xfId="0" applyNumberFormat="1" applyBorder="1" applyAlignment="1">
      <alignment horizontal="right"/>
    </xf>
    <xf numFmtId="4" fontId="15" fillId="0" borderId="12" xfId="0" applyNumberFormat="1" applyFont="1" applyBorder="1" applyAlignment="1">
      <alignment horizontal="right" vertic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4" fontId="0" fillId="0" borderId="12" xfId="0" applyNumberFormat="1" applyFont="1" applyBorder="1" applyAlignment="1">
      <alignment horizontal="center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horizontal="right" wrapText="1"/>
    </xf>
    <xf numFmtId="0" fontId="0" fillId="0" borderId="12" xfId="0" applyBorder="1" applyAlignment="1">
      <alignment horizontal="right" wrapText="1"/>
    </xf>
    <xf numFmtId="0" fontId="0" fillId="0" borderId="12" xfId="0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top"/>
    </xf>
    <xf numFmtId="43" fontId="0" fillId="0" borderId="8" xfId="0" applyNumberFormat="1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1" fillId="0" borderId="9" xfId="0" applyFont="1" applyBorder="1" applyAlignment="1"/>
    <xf numFmtId="0" fontId="0" fillId="0" borderId="0" xfId="0" applyAlignment="1">
      <alignment horizontal="left"/>
    </xf>
    <xf numFmtId="0" fontId="0" fillId="0" borderId="8" xfId="0" applyFont="1" applyBorder="1" applyAlignment="1"/>
    <xf numFmtId="0" fontId="1" fillId="0" borderId="1" xfId="0" applyFont="1" applyBorder="1" applyAlignment="1">
      <alignment horizontal="center"/>
    </xf>
    <xf numFmtId="43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 wrapText="1"/>
    </xf>
    <xf numFmtId="4" fontId="0" fillId="0" borderId="10" xfId="0" quotePrefix="1" applyNumberFormat="1" applyBorder="1" applyAlignment="1">
      <alignment horizontal="right" vertical="center"/>
    </xf>
    <xf numFmtId="4" fontId="0" fillId="0" borderId="12" xfId="0" applyNumberFormat="1" applyBorder="1" applyAlignment="1">
      <alignment horizontal="right" vertical="center"/>
    </xf>
    <xf numFmtId="4" fontId="1" fillId="0" borderId="12" xfId="0" applyNumberFormat="1" applyFont="1" applyBorder="1" applyAlignment="1">
      <alignment horizontal="right" vertical="center"/>
    </xf>
    <xf numFmtId="43" fontId="0" fillId="0" borderId="12" xfId="0" applyNumberFormat="1" applyBorder="1" applyAlignment="1">
      <alignment horizontal="right" vertical="center" shrinkToFit="1"/>
    </xf>
    <xf numFmtId="0" fontId="1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18" xfId="0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43" fontId="0" fillId="0" borderId="18" xfId="0" applyNumberFormat="1" applyFont="1" applyBorder="1" applyAlignment="1">
      <alignment horizontal="center" vertical="center"/>
    </xf>
    <xf numFmtId="43" fontId="0" fillId="0" borderId="18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/>
    </xf>
    <xf numFmtId="0" fontId="0" fillId="0" borderId="18" xfId="0" applyFont="1" applyBorder="1" applyAlignment="1">
      <alignment horizontal="left" wrapText="1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1" fillId="0" borderId="6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10" xfId="0" quotePrefix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9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4" fontId="0" fillId="0" borderId="10" xfId="0" applyNumberFormat="1" applyFont="1" applyBorder="1" applyAlignment="1">
      <alignment horizontal="right" vertical="top"/>
    </xf>
    <xf numFmtId="0" fontId="0" fillId="0" borderId="18" xfId="0" applyBorder="1" applyAlignment="1">
      <alignment horizontal="center" vertical="top"/>
    </xf>
    <xf numFmtId="0" fontId="0" fillId="0" borderId="18" xfId="0" applyBorder="1" applyAlignment="1">
      <alignment horizontal="right" vertical="top"/>
    </xf>
    <xf numFmtId="3" fontId="0" fillId="0" borderId="10" xfId="0" applyNumberFormat="1" applyFont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4" fontId="0" fillId="0" borderId="10" xfId="0" applyNumberFormat="1" applyFont="1" applyBorder="1" applyAlignment="1">
      <alignment horizontal="right" vertical="top"/>
    </xf>
    <xf numFmtId="0" fontId="0" fillId="0" borderId="19" xfId="0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4" fontId="0" fillId="0" borderId="18" xfId="0" applyNumberFormat="1" applyFont="1" applyBorder="1" applyAlignment="1">
      <alignment horizontal="right" vertical="top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11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left"/>
    </xf>
    <xf numFmtId="3" fontId="0" fillId="0" borderId="12" xfId="0" quotePrefix="1" applyNumberFormat="1" applyFont="1" applyBorder="1" applyAlignment="1">
      <alignment horizontal="center"/>
    </xf>
    <xf numFmtId="4" fontId="0" fillId="0" borderId="12" xfId="0" quotePrefix="1" applyNumberFormat="1" applyFont="1" applyBorder="1" applyAlignment="1">
      <alignment horizontal="center"/>
    </xf>
    <xf numFmtId="43" fontId="1" fillId="0" borderId="0" xfId="0" applyNumberFormat="1" applyFont="1" applyBorder="1" applyAlignment="1">
      <alignment horizontal="right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10" xfId="0" applyFont="1" applyBorder="1" applyAlignment="1">
      <alignment horizontal="left" vertical="top"/>
    </xf>
    <xf numFmtId="3" fontId="0" fillId="0" borderId="10" xfId="0" applyNumberFormat="1" applyFont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 vertical="top"/>
    </xf>
    <xf numFmtId="4" fontId="0" fillId="0" borderId="10" xfId="0" applyNumberFormat="1" applyFont="1" applyBorder="1" applyAlignment="1">
      <alignment horizontal="center"/>
    </xf>
    <xf numFmtId="4" fontId="0" fillId="0" borderId="19" xfId="0" applyNumberFormat="1" applyFont="1" applyBorder="1" applyAlignment="1">
      <alignment horizontal="center"/>
    </xf>
    <xf numFmtId="4" fontId="0" fillId="0" borderId="18" xfId="0" applyNumberFormat="1" applyFont="1" applyBorder="1" applyAlignment="1">
      <alignment horizontal="center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center" indent="5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Font="1" applyBorder="1" applyAlignment="1"/>
    <xf numFmtId="4" fontId="0" fillId="0" borderId="7" xfId="0" applyNumberFormat="1" applyFont="1" applyBorder="1" applyAlignment="1">
      <alignment horizontal="right"/>
    </xf>
    <xf numFmtId="4" fontId="0" fillId="0" borderId="13" xfId="0" applyNumberFormat="1" applyFont="1" applyBorder="1" applyAlignment="1">
      <alignment horizontal="right"/>
    </xf>
    <xf numFmtId="0" fontId="0" fillId="0" borderId="11" xfId="0" applyFont="1" applyBorder="1"/>
    <xf numFmtId="4" fontId="0" fillId="0" borderId="11" xfId="0" applyNumberFormat="1" applyFont="1" applyBorder="1" applyAlignment="1">
      <alignment horizontal="right"/>
    </xf>
    <xf numFmtId="4" fontId="0" fillId="0" borderId="9" xfId="0" applyNumberFormat="1" applyFont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4" fontId="0" fillId="0" borderId="11" xfId="0" applyNumberFormat="1" applyFont="1" applyBorder="1" applyAlignment="1">
      <alignment horizontal="center" vertical="center"/>
    </xf>
    <xf numFmtId="4" fontId="0" fillId="0" borderId="9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12" xfId="0" applyFont="1" applyBorder="1" applyAlignment="1">
      <alignment horizontal="left" vertical="center"/>
    </xf>
    <xf numFmtId="4" fontId="0" fillId="0" borderId="8" xfId="0" applyNumberFormat="1" applyFont="1" applyBorder="1" applyAlignment="1">
      <alignment horizontal="right" vertical="center"/>
    </xf>
    <xf numFmtId="4" fontId="0" fillId="0" borderId="12" xfId="0" applyNumberFormat="1" applyFont="1" applyBorder="1" applyAlignment="1">
      <alignment horizontal="right" vertical="center"/>
    </xf>
    <xf numFmtId="16" fontId="0" fillId="0" borderId="8" xfId="0" applyNumberFormat="1" applyFont="1" applyBorder="1" applyAlignment="1">
      <alignment horizontal="center" wrapText="1"/>
    </xf>
    <xf numFmtId="0" fontId="1" fillId="0" borderId="0" xfId="0" applyFont="1" applyAlignment="1"/>
    <xf numFmtId="0" fontId="0" fillId="0" borderId="0" xfId="0" applyAlignment="1"/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4" fontId="0" fillId="0" borderId="11" xfId="0" applyNumberFormat="1" applyFont="1" applyBorder="1" applyAlignment="1">
      <alignment horizontal="center" vertical="center"/>
    </xf>
    <xf numFmtId="4" fontId="0" fillId="0" borderId="9" xfId="0" applyNumberFormat="1" applyFont="1" applyBorder="1" applyAlignment="1">
      <alignment horizontal="center" vertical="center"/>
    </xf>
    <xf numFmtId="0" fontId="0" fillId="0" borderId="8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/>
    <xf numFmtId="0" fontId="1" fillId="0" borderId="0" xfId="0" applyFont="1" applyAlignment="1"/>
    <xf numFmtId="0" fontId="0" fillId="0" borderId="0" xfId="0" applyAlignment="1"/>
    <xf numFmtId="0" fontId="0" fillId="0" borderId="13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0" xfId="0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4" fontId="0" fillId="0" borderId="11" xfId="0" applyNumberFormat="1" applyFont="1" applyBorder="1" applyAlignment="1">
      <alignment horizontal="center" vertical="center"/>
    </xf>
    <xf numFmtId="4" fontId="0" fillId="0" borderId="9" xfId="0" applyNumberFormat="1" applyFont="1" applyBorder="1" applyAlignment="1">
      <alignment horizontal="center" vertic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0" fillId="0" borderId="7" xfId="0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1" fillId="0" borderId="6" xfId="0" applyFont="1" applyBorder="1" applyAlignment="1"/>
    <xf numFmtId="0" fontId="21" fillId="0" borderId="12" xfId="0" applyFont="1" applyBorder="1" applyAlignment="1">
      <alignment horizontal="left" wrapText="1"/>
    </xf>
    <xf numFmtId="0" fontId="21" fillId="0" borderId="12" xfId="0" applyFont="1" applyBorder="1" applyAlignment="1">
      <alignment horizontal="center" wrapText="1"/>
    </xf>
    <xf numFmtId="0" fontId="21" fillId="0" borderId="12" xfId="0" applyFont="1" applyBorder="1" applyAlignment="1">
      <alignment wrapText="1"/>
    </xf>
    <xf numFmtId="0" fontId="44" fillId="0" borderId="12" xfId="0" applyFont="1" applyBorder="1" applyAlignment="1">
      <alignment wrapText="1"/>
    </xf>
    <xf numFmtId="0" fontId="0" fillId="0" borderId="0" xfId="0" applyFont="1" applyAlignment="1">
      <alignment horizontal="left" wrapText="1"/>
    </xf>
    <xf numFmtId="0" fontId="19" fillId="0" borderId="8" xfId="0" applyFont="1" applyBorder="1" applyAlignment="1">
      <alignment horizontal="left"/>
    </xf>
    <xf numFmtId="0" fontId="46" fillId="0" borderId="12" xfId="0" applyFont="1" applyBorder="1" applyAlignment="1">
      <alignment horizontal="center"/>
    </xf>
    <xf numFmtId="43" fontId="47" fillId="0" borderId="12" xfId="2" applyFont="1" applyBorder="1" applyAlignment="1">
      <alignment horizontal="left" wrapText="1"/>
    </xf>
    <xf numFmtId="43" fontId="48" fillId="0" borderId="12" xfId="2" applyFont="1" applyBorder="1" applyAlignment="1">
      <alignment horizontal="left" wrapText="1"/>
    </xf>
    <xf numFmtId="43" fontId="49" fillId="0" borderId="12" xfId="2" applyFont="1" applyBorder="1" applyAlignment="1">
      <alignment horizontal="center" vertical="top" wrapText="1"/>
    </xf>
    <xf numFmtId="43" fontId="50" fillId="0" borderId="8" xfId="2" applyFont="1" applyBorder="1" applyAlignment="1">
      <alignment horizontal="center"/>
    </xf>
    <xf numFmtId="43" fontId="51" fillId="0" borderId="8" xfId="2" applyFont="1" applyBorder="1" applyAlignment="1">
      <alignment horizontal="center"/>
    </xf>
    <xf numFmtId="43" fontId="52" fillId="0" borderId="8" xfId="2" applyFont="1" applyBorder="1" applyAlignment="1">
      <alignment horizontal="center"/>
    </xf>
    <xf numFmtId="0" fontId="45" fillId="0" borderId="4" xfId="0" applyFont="1" applyBorder="1" applyAlignment="1">
      <alignment horizontal="left"/>
    </xf>
    <xf numFmtId="0" fontId="45" fillId="0" borderId="0" xfId="0" applyFont="1" applyBorder="1" applyAlignment="1">
      <alignment horizontal="left"/>
    </xf>
    <xf numFmtId="0" fontId="53" fillId="0" borderId="5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54" fillId="0" borderId="0" xfId="0" applyFont="1" applyBorder="1" applyAlignment="1">
      <alignment horizontal="center" readingOrder="1"/>
    </xf>
    <xf numFmtId="0" fontId="1" fillId="0" borderId="0" xfId="0" applyFont="1" applyBorder="1"/>
    <xf numFmtId="0" fontId="55" fillId="0" borderId="0" xfId="0" applyFont="1" applyBorder="1" applyAlignment="1">
      <alignment horizontal="left"/>
    </xf>
    <xf numFmtId="0" fontId="55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 readingOrder="1"/>
    </xf>
    <xf numFmtId="0" fontId="57" fillId="0" borderId="6" xfId="0" applyFont="1" applyBorder="1" applyAlignment="1">
      <alignment horizontal="left" vertical="top"/>
    </xf>
    <xf numFmtId="0" fontId="58" fillId="0" borderId="0" xfId="0" applyFont="1" applyBorder="1" applyAlignment="1">
      <alignment horizontal="left"/>
    </xf>
    <xf numFmtId="0" fontId="13" fillId="0" borderId="0" xfId="0" applyFont="1" applyBorder="1"/>
    <xf numFmtId="0" fontId="32" fillId="0" borderId="8" xfId="0" applyFont="1" applyBorder="1"/>
    <xf numFmtId="0" fontId="57" fillId="0" borderId="8" xfId="0" applyFont="1" applyBorder="1" applyAlignment="1">
      <alignment horizontal="center" vertical="top" wrapText="1"/>
    </xf>
    <xf numFmtId="0" fontId="57" fillId="0" borderId="9" xfId="0" applyFont="1" applyBorder="1" applyAlignment="1">
      <alignment horizontal="center" vertical="top" wrapText="1"/>
    </xf>
    <xf numFmtId="0" fontId="59" fillId="0" borderId="8" xfId="0" applyFont="1" applyBorder="1" applyAlignment="1">
      <alignment horizontal="left"/>
    </xf>
    <xf numFmtId="0" fontId="59" fillId="0" borderId="4" xfId="0" applyFont="1" applyBorder="1" applyAlignment="1">
      <alignment horizontal="left"/>
    </xf>
    <xf numFmtId="0" fontId="62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169" fontId="20" fillId="0" borderId="9" xfId="2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3" fillId="0" borderId="4" xfId="0" applyFont="1" applyBorder="1"/>
    <xf numFmtId="0" fontId="63" fillId="0" borderId="0" xfId="0" applyFont="1" applyBorder="1"/>
    <xf numFmtId="0" fontId="6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13" fillId="0" borderId="6" xfId="0" applyFont="1" applyBorder="1" applyAlignment="1">
      <alignment horizontal="left"/>
    </xf>
    <xf numFmtId="0" fontId="13" fillId="0" borderId="7" xfId="0" applyFont="1" applyBorder="1"/>
    <xf numFmtId="0" fontId="13" fillId="0" borderId="7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69" fontId="26" fillId="0" borderId="0" xfId="2" applyNumberFormat="1" applyFont="1" applyBorder="1" applyAlignment="1">
      <alignment horizontal="center"/>
    </xf>
    <xf numFmtId="0" fontId="63" fillId="0" borderId="0" xfId="0" applyFont="1" applyBorder="1" applyAlignment="1"/>
    <xf numFmtId="169" fontId="26" fillId="0" borderId="20" xfId="2" applyNumberFormat="1" applyFont="1" applyBorder="1" applyAlignment="1">
      <alignment horizontal="center"/>
    </xf>
    <xf numFmtId="0" fontId="26" fillId="0" borderId="9" xfId="0" applyFont="1" applyBorder="1" applyAlignment="1">
      <alignment horizontal="left" wrapText="1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6" xfId="0" applyBorder="1" applyAlignment="1">
      <alignment horizontal="left" vertical="top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19" xfId="0" applyBorder="1" applyAlignment="1">
      <alignment horizontal="center" vertical="top"/>
    </xf>
    <xf numFmtId="4" fontId="0" fillId="0" borderId="8" xfId="0" applyNumberFormat="1" applyBorder="1" applyAlignment="1">
      <alignment horizontal="center"/>
    </xf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0" fillId="0" borderId="5" xfId="0" applyBorder="1" applyAlignment="1"/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" fontId="1" fillId="0" borderId="18" xfId="0" applyNumberFormat="1" applyFont="1" applyBorder="1"/>
    <xf numFmtId="0" fontId="0" fillId="0" borderId="4" xfId="0" applyBorder="1" applyAlignment="1">
      <alignment horizontal="center"/>
    </xf>
    <xf numFmtId="4" fontId="0" fillId="0" borderId="4" xfId="0" applyNumberFormat="1" applyBorder="1"/>
    <xf numFmtId="4" fontId="0" fillId="0" borderId="19" xfId="0" quotePrefix="1" applyNumberFormat="1" applyBorder="1" applyAlignment="1">
      <alignment horizontal="right"/>
    </xf>
    <xf numFmtId="0" fontId="0" fillId="0" borderId="4" xfId="0" applyBorder="1" applyAlignment="1"/>
    <xf numFmtId="0" fontId="0" fillId="0" borderId="8" xfId="0" applyBorder="1" applyAlignment="1">
      <alignment horizontal="center"/>
    </xf>
    <xf numFmtId="4" fontId="0" fillId="0" borderId="8" xfId="0" applyNumberFormat="1" applyBorder="1"/>
    <xf numFmtId="4" fontId="0" fillId="0" borderId="12" xfId="0" quotePrefix="1" applyNumberFormat="1" applyBorder="1" applyAlignment="1">
      <alignment horizontal="right"/>
    </xf>
    <xf numFmtId="4" fontId="0" fillId="0" borderId="5" xfId="0" quotePrefix="1" applyNumberForma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11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4" fontId="1" fillId="0" borderId="0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4" fontId="0" fillId="0" borderId="2" xfId="0" applyNumberFormat="1" applyFont="1" applyBorder="1" applyAlignment="1">
      <alignment horizontal="right"/>
    </xf>
    <xf numFmtId="4" fontId="0" fillId="0" borderId="3" xfId="0" applyNumberFormat="1" applyFont="1" applyBorder="1" applyAlignment="1">
      <alignment horizontal="right"/>
    </xf>
    <xf numFmtId="0" fontId="0" fillId="0" borderId="7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Border="1" applyAlignment="1">
      <alignment horizontal="left"/>
    </xf>
    <xf numFmtId="4" fontId="1" fillId="0" borderId="0" xfId="0" applyNumberFormat="1" applyFont="1" applyBorder="1" applyAlignment="1">
      <alignment horizontal="left"/>
    </xf>
    <xf numFmtId="0" fontId="1" fillId="0" borderId="4" xfId="0" applyFont="1" applyBorder="1" applyAlignment="1">
      <alignment horizontal="left" vertical="center" wrapText="1"/>
    </xf>
    <xf numFmtId="41" fontId="0" fillId="0" borderId="8" xfId="0" applyNumberFormat="1" applyBorder="1" applyAlignment="1">
      <alignment horizontal="center" vertical="top"/>
    </xf>
    <xf numFmtId="41" fontId="0" fillId="0" borderId="13" xfId="0" applyNumberFormat="1" applyBorder="1" applyAlignment="1">
      <alignment horizontal="center" vertical="top"/>
    </xf>
    <xf numFmtId="170" fontId="0" fillId="0" borderId="12" xfId="0" applyNumberFormat="1" applyBorder="1" applyAlignment="1">
      <alignment vertical="top"/>
    </xf>
    <xf numFmtId="170" fontId="0" fillId="0" borderId="18" xfId="0" applyNumberFormat="1" applyBorder="1" applyAlignment="1">
      <alignment vertical="top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25" fillId="0" borderId="4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8" xfId="0" applyFont="1" applyBorder="1" applyAlignment="1">
      <alignment horizontal="center" vertical="center"/>
    </xf>
    <xf numFmtId="4" fontId="25" fillId="0" borderId="8" xfId="0" applyNumberFormat="1" applyFont="1" applyBorder="1" applyAlignment="1">
      <alignment horizontal="center" vertical="center"/>
    </xf>
    <xf numFmtId="4" fontId="25" fillId="0" borderId="12" xfId="0" applyNumberFormat="1" applyFont="1" applyBorder="1" applyAlignment="1">
      <alignment vertical="center"/>
    </xf>
    <xf numFmtId="4" fontId="37" fillId="0" borderId="12" xfId="0" applyNumberFormat="1" applyFont="1" applyBorder="1"/>
    <xf numFmtId="0" fontId="0" fillId="0" borderId="10" xfId="0" applyFont="1" applyBorder="1"/>
    <xf numFmtId="0" fontId="1" fillId="0" borderId="19" xfId="0" applyFont="1" applyBorder="1" applyAlignment="1">
      <alignment horizontal="center"/>
    </xf>
    <xf numFmtId="0" fontId="1" fillId="0" borderId="7" xfId="0" applyFont="1" applyBorder="1"/>
    <xf numFmtId="0" fontId="0" fillId="0" borderId="6" xfId="0" applyFont="1" applyBorder="1"/>
    <xf numFmtId="0" fontId="1" fillId="0" borderId="12" xfId="0" applyFont="1" applyBorder="1" applyAlignment="1">
      <alignment horizontal="left" vertical="center" wrapText="1"/>
    </xf>
    <xf numFmtId="43" fontId="16" fillId="0" borderId="21" xfId="0" applyNumberFormat="1" applyFont="1" applyBorder="1" applyAlignment="1">
      <alignment horizontal="center"/>
    </xf>
    <xf numFmtId="43" fontId="25" fillId="0" borderId="10" xfId="0" applyNumberFormat="1" applyFont="1" applyBorder="1" applyAlignment="1">
      <alignment horizontal="center"/>
    </xf>
    <xf numFmtId="0" fontId="0" fillId="0" borderId="11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8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43" fontId="1" fillId="0" borderId="16" xfId="0" applyNumberFormat="1" applyFont="1" applyBorder="1" applyAlignment="1">
      <alignment horizontal="right"/>
    </xf>
    <xf numFmtId="43" fontId="1" fillId="0" borderId="9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 vertical="top"/>
    </xf>
    <xf numFmtId="0" fontId="0" fillId="0" borderId="8" xfId="0" applyFont="1" applyBorder="1" applyAlignment="1">
      <alignment horizontal="left"/>
    </xf>
    <xf numFmtId="0" fontId="45" fillId="0" borderId="0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59" fillId="0" borderId="8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0" xfId="0" applyAlignment="1">
      <alignment horizontal="left"/>
    </xf>
    <xf numFmtId="0" fontId="58" fillId="0" borderId="7" xfId="0" applyFont="1" applyBorder="1" applyAlignment="1">
      <alignment horizontal="left"/>
    </xf>
    <xf numFmtId="0" fontId="2" fillId="0" borderId="0" xfId="0" applyFont="1" applyBorder="1"/>
    <xf numFmtId="0" fontId="59" fillId="0" borderId="11" xfId="0" applyFont="1" applyBorder="1" applyAlignment="1"/>
    <xf numFmtId="0" fontId="0" fillId="0" borderId="0" xfId="0" applyAlignment="1">
      <alignment wrapText="1"/>
    </xf>
    <xf numFmtId="0" fontId="61" fillId="0" borderId="11" xfId="0" applyFont="1" applyBorder="1" applyAlignment="1"/>
    <xf numFmtId="0" fontId="44" fillId="0" borderId="12" xfId="0" applyFont="1" applyBorder="1" applyAlignment="1">
      <alignment horizontal="center"/>
    </xf>
    <xf numFmtId="0" fontId="65" fillId="0" borderId="8" xfId="0" applyFont="1" applyBorder="1" applyAlignment="1">
      <alignment horizontal="center"/>
    </xf>
    <xf numFmtId="0" fontId="66" fillId="0" borderId="12" xfId="0" applyFont="1" applyBorder="1" applyAlignment="1">
      <alignment horizontal="center"/>
    </xf>
    <xf numFmtId="43" fontId="67" fillId="0" borderId="12" xfId="2" applyFont="1" applyBorder="1" applyAlignment="1">
      <alignment vertical="top" wrapText="1"/>
    </xf>
    <xf numFmtId="43" fontId="65" fillId="0" borderId="8" xfId="2" applyFont="1" applyBorder="1" applyAlignment="1">
      <alignment horizontal="center"/>
    </xf>
    <xf numFmtId="0" fontId="44" fillId="0" borderId="12" xfId="0" applyFont="1" applyBorder="1"/>
    <xf numFmtId="169" fontId="26" fillId="0" borderId="23" xfId="2" applyNumberFormat="1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59" fillId="0" borderId="8" xfId="0" applyFont="1" applyBorder="1" applyAlignment="1"/>
    <xf numFmtId="0" fontId="71" fillId="0" borderId="0" xfId="0" applyFont="1" applyBorder="1" applyAlignment="1">
      <alignment horizontal="left"/>
    </xf>
    <xf numFmtId="0" fontId="71" fillId="0" borderId="4" xfId="0" applyFont="1" applyBorder="1" applyAlignment="1">
      <alignment horizontal="left"/>
    </xf>
    <xf numFmtId="169" fontId="26" fillId="0" borderId="26" xfId="2" applyNumberFormat="1" applyFont="1" applyBorder="1" applyAlignment="1">
      <alignment horizontal="center"/>
    </xf>
    <xf numFmtId="4" fontId="26" fillId="0" borderId="5" xfId="0" applyNumberFormat="1" applyFont="1" applyBorder="1" applyAlignment="1">
      <alignment horizontal="center"/>
    </xf>
    <xf numFmtId="0" fontId="35" fillId="0" borderId="4" xfId="0" applyFont="1" applyBorder="1"/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 wrapText="1"/>
    </xf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9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4" fontId="0" fillId="0" borderId="11" xfId="0" applyNumberFormat="1" applyFont="1" applyBorder="1" applyAlignment="1">
      <alignment horizontal="center" vertical="center"/>
    </xf>
    <xf numFmtId="4" fontId="0" fillId="0" borderId="9" xfId="0" applyNumberFormat="1" applyFont="1" applyBorder="1" applyAlignment="1">
      <alignment horizontal="center" vertical="center"/>
    </xf>
    <xf numFmtId="0" fontId="0" fillId="0" borderId="8" xfId="0" applyFont="1" applyBorder="1" applyAlignment="1"/>
    <xf numFmtId="0" fontId="0" fillId="0" borderId="8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1" fillId="0" borderId="6" xfId="0" applyFont="1" applyBorder="1" applyAlignment="1"/>
    <xf numFmtId="4" fontId="20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4" fontId="0" fillId="0" borderId="18" xfId="0" applyNumberFormat="1" applyFont="1" applyBorder="1"/>
    <xf numFmtId="4" fontId="0" fillId="0" borderId="10" xfId="0" applyNumberFormat="1" applyFont="1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4" fillId="0" borderId="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4" fillId="0" borderId="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0" xfId="0" applyAlignment="1">
      <alignment horizontal="left"/>
    </xf>
    <xf numFmtId="0" fontId="4" fillId="0" borderId="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2" xfId="0" applyBorder="1" applyAlignment="1"/>
    <xf numFmtId="0" fontId="0" fillId="0" borderId="12" xfId="0" applyFont="1" applyBorder="1" applyAlignment="1"/>
    <xf numFmtId="0" fontId="0" fillId="0" borderId="18" xfId="0" applyBorder="1"/>
    <xf numFmtId="4" fontId="0" fillId="0" borderId="1" xfId="0" applyNumberFormat="1" applyBorder="1"/>
    <xf numFmtId="0" fontId="1" fillId="0" borderId="5" xfId="0" applyFont="1" applyBorder="1"/>
    <xf numFmtId="4" fontId="0" fillId="0" borderId="15" xfId="0" applyNumberFormat="1" applyBorder="1"/>
    <xf numFmtId="0" fontId="0" fillId="0" borderId="18" xfId="0" quotePrefix="1" applyBorder="1" applyAlignment="1">
      <alignment horizontal="right"/>
    </xf>
    <xf numFmtId="43" fontId="15" fillId="0" borderId="15" xfId="0" applyNumberFormat="1" applyFont="1" applyBorder="1"/>
    <xf numFmtId="4" fontId="20" fillId="0" borderId="0" xfId="0" applyNumberFormat="1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4" fontId="0" fillId="0" borderId="19" xfId="0" quotePrefix="1" applyNumberFormat="1" applyFont="1" applyBorder="1" applyAlignment="1">
      <alignment horizontal="right"/>
    </xf>
    <xf numFmtId="4" fontId="0" fillId="0" borderId="18" xfId="0" quotePrefix="1" applyNumberFormat="1" applyFont="1" applyBorder="1" applyAlignment="1">
      <alignment horizontal="right"/>
    </xf>
    <xf numFmtId="4" fontId="0" fillId="0" borderId="4" xfId="0" quotePrefix="1" applyNumberFormat="1" applyFont="1" applyBorder="1" applyAlignment="1">
      <alignment horizontal="right"/>
    </xf>
    <xf numFmtId="4" fontId="0" fillId="0" borderId="6" xfId="0" quotePrefix="1" applyNumberFormat="1" applyFont="1" applyBorder="1" applyAlignment="1">
      <alignment horizontal="right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2" xfId="0" applyBorder="1" applyAlignment="1"/>
    <xf numFmtId="0" fontId="0" fillId="0" borderId="12" xfId="0" applyFont="1" applyBorder="1" applyAlignment="1"/>
    <xf numFmtId="0" fontId="0" fillId="0" borderId="6" xfId="0" applyBorder="1" applyAlignment="1">
      <alignment vertical="top"/>
    </xf>
    <xf numFmtId="0" fontId="0" fillId="0" borderId="10" xfId="0" applyFont="1" applyBorder="1" applyAlignment="1">
      <alignment horizontal="left" vertical="top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/>
    <xf numFmtId="0" fontId="0" fillId="0" borderId="18" xfId="0" applyFont="1" applyBorder="1" applyAlignment="1">
      <alignment horizontal="left" vertical="top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16" fillId="0" borderId="8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26" fillId="0" borderId="8" xfId="0" applyFont="1" applyBorder="1" applyAlignment="1">
      <alignment horizontal="left"/>
    </xf>
    <xf numFmtId="0" fontId="1" fillId="0" borderId="11" xfId="0" applyFont="1" applyBorder="1" applyAlignment="1"/>
    <xf numFmtId="0" fontId="51" fillId="0" borderId="6" xfId="0" applyFont="1" applyBorder="1" applyAlignment="1">
      <alignment horizontal="left" vertical="top"/>
    </xf>
    <xf numFmtId="0" fontId="50" fillId="0" borderId="0" xfId="0" applyFont="1" applyBorder="1" applyAlignment="1">
      <alignment horizontal="left"/>
    </xf>
    <xf numFmtId="0" fontId="50" fillId="0" borderId="0" xfId="0" applyFont="1" applyBorder="1"/>
    <xf numFmtId="0" fontId="18" fillId="0" borderId="4" xfId="0" applyFont="1" applyBorder="1"/>
    <xf numFmtId="0" fontId="18" fillId="0" borderId="0" xfId="0" applyFont="1"/>
    <xf numFmtId="0" fontId="26" fillId="0" borderId="8" xfId="0" applyFont="1" applyBorder="1"/>
    <xf numFmtId="0" fontId="18" fillId="0" borderId="0" xfId="0" applyFont="1" applyBorder="1"/>
    <xf numFmtId="0" fontId="51" fillId="0" borderId="8" xfId="0" applyFont="1" applyBorder="1" applyAlignment="1">
      <alignment horizontal="center" vertical="top" wrapText="1"/>
    </xf>
    <xf numFmtId="0" fontId="51" fillId="0" borderId="9" xfId="0" applyFont="1" applyBorder="1" applyAlignment="1">
      <alignment horizontal="center" vertical="top" wrapText="1"/>
    </xf>
    <xf numFmtId="0" fontId="51" fillId="0" borderId="4" xfId="0" applyFont="1" applyBorder="1" applyAlignment="1">
      <alignment horizontal="left"/>
    </xf>
    <xf numFmtId="0" fontId="40" fillId="0" borderId="0" xfId="0" applyFont="1" applyBorder="1" applyAlignment="1">
      <alignment horizontal="center" vertical="top" wrapText="1"/>
    </xf>
    <xf numFmtId="0" fontId="51" fillId="0" borderId="10" xfId="0" applyFont="1" applyBorder="1" applyAlignment="1">
      <alignment horizontal="center"/>
    </xf>
    <xf numFmtId="0" fontId="51" fillId="0" borderId="12" xfId="0" applyFont="1" applyBorder="1" applyAlignment="1">
      <alignment horizontal="center"/>
    </xf>
    <xf numFmtId="0" fontId="50" fillId="0" borderId="12" xfId="0" applyFont="1" applyBorder="1" applyAlignment="1">
      <alignment horizontal="center"/>
    </xf>
    <xf numFmtId="0" fontId="51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 vertical="top" wrapText="1"/>
    </xf>
    <xf numFmtId="0" fontId="40" fillId="0" borderId="11" xfId="0" applyFont="1" applyBorder="1" applyAlignment="1">
      <alignment horizontal="left"/>
    </xf>
    <xf numFmtId="169" fontId="51" fillId="0" borderId="9" xfId="2" applyNumberFormat="1" applyFont="1" applyBorder="1" applyAlignment="1">
      <alignment horizontal="center"/>
    </xf>
    <xf numFmtId="0" fontId="52" fillId="0" borderId="1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" fontId="51" fillId="0" borderId="3" xfId="0" applyNumberFormat="1" applyFont="1" applyBorder="1" applyAlignment="1">
      <alignment horizontal="center"/>
    </xf>
    <xf numFmtId="0" fontId="13" fillId="0" borderId="4" xfId="0" applyFont="1" applyBorder="1"/>
    <xf numFmtId="0" fontId="13" fillId="0" borderId="0" xfId="0" applyFont="1" applyBorder="1" applyAlignment="1">
      <alignment horizontal="left"/>
    </xf>
    <xf numFmtId="0" fontId="13" fillId="0" borderId="5" xfId="0" applyFont="1" applyBorder="1" applyAlignment="1">
      <alignment horizontal="center"/>
    </xf>
    <xf numFmtId="0" fontId="41" fillId="0" borderId="0" xfId="0" applyFont="1" applyBorder="1"/>
    <xf numFmtId="0" fontId="41" fillId="0" borderId="5" xfId="0" applyFont="1" applyBorder="1" applyAlignment="1">
      <alignment horizontal="center"/>
    </xf>
    <xf numFmtId="0" fontId="72" fillId="0" borderId="13" xfId="0" applyFont="1" applyBorder="1" applyAlignment="1">
      <alignment horizontal="center"/>
    </xf>
    <xf numFmtId="0" fontId="41" fillId="0" borderId="0" xfId="0" applyFont="1"/>
    <xf numFmtId="169" fontId="32" fillId="0" borderId="9" xfId="2" applyNumberFormat="1" applyFont="1" applyBorder="1" applyAlignment="1">
      <alignment horizontal="center"/>
    </xf>
    <xf numFmtId="0" fontId="16" fillId="0" borderId="8" xfId="0" applyFont="1" applyBorder="1" applyAlignment="1"/>
    <xf numFmtId="0" fontId="10" fillId="0" borderId="0" xfId="0" applyFont="1" applyBorder="1" applyAlignment="1">
      <alignment horizontal="center"/>
    </xf>
    <xf numFmtId="0" fontId="50" fillId="0" borderId="12" xfId="0" applyFont="1" applyBorder="1" applyAlignment="1">
      <alignment horizontal="left"/>
    </xf>
    <xf numFmtId="169" fontId="20" fillId="0" borderId="28" xfId="2" applyNumberFormat="1" applyFont="1" applyBorder="1" applyAlignment="1">
      <alignment horizontal="center"/>
    </xf>
    <xf numFmtId="169" fontId="26" fillId="0" borderId="28" xfId="2" applyNumberFormat="1" applyFont="1" applyBorder="1" applyAlignment="1">
      <alignment horizontal="center"/>
    </xf>
    <xf numFmtId="0" fontId="16" fillId="0" borderId="11" xfId="0" applyFont="1" applyBorder="1" applyAlignment="1"/>
    <xf numFmtId="4" fontId="16" fillId="0" borderId="29" xfId="0" applyNumberFormat="1" applyFont="1" applyBorder="1"/>
    <xf numFmtId="4" fontId="1" fillId="0" borderId="9" xfId="0" applyNumberFormat="1" applyFont="1" applyBorder="1"/>
    <xf numFmtId="0" fontId="55" fillId="0" borderId="5" xfId="0" applyFont="1" applyBorder="1" applyAlignment="1">
      <alignment horizontal="left"/>
    </xf>
    <xf numFmtId="0" fontId="18" fillId="0" borderId="13" xfId="0" applyFont="1" applyBorder="1"/>
    <xf numFmtId="4" fontId="50" fillId="0" borderId="12" xfId="0" applyNumberFormat="1" applyFont="1" applyBorder="1" applyAlignment="1">
      <alignment horizontal="right"/>
    </xf>
    <xf numFmtId="4" fontId="50" fillId="0" borderId="9" xfId="0" applyNumberFormat="1" applyFont="1" applyBorder="1" applyAlignment="1">
      <alignment horizontal="right"/>
    </xf>
    <xf numFmtId="0" fontId="50" fillId="0" borderId="10" xfId="0" applyFont="1" applyBorder="1" applyAlignment="1">
      <alignment vertical="center"/>
    </xf>
    <xf numFmtId="0" fontId="50" fillId="0" borderId="12" xfId="0" applyFont="1" applyBorder="1" applyAlignment="1">
      <alignment horizontal="left" vertical="center" wrapText="1"/>
    </xf>
    <xf numFmtId="0" fontId="50" fillId="0" borderId="10" xfId="0" applyFont="1" applyBorder="1" applyAlignment="1">
      <alignment horizontal="center" vertical="center"/>
    </xf>
    <xf numFmtId="4" fontId="50" fillId="0" borderId="10" xfId="0" applyNumberFormat="1" applyFont="1" applyBorder="1" applyAlignment="1">
      <alignment horizontal="right" vertical="center"/>
    </xf>
    <xf numFmtId="4" fontId="50" fillId="0" borderId="3" xfId="0" applyNumberFormat="1" applyFont="1" applyBorder="1" applyAlignment="1">
      <alignment horizontal="right" vertical="center"/>
    </xf>
    <xf numFmtId="0" fontId="33" fillId="0" borderId="12" xfId="3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2" xfId="0" applyFont="1" applyBorder="1" applyAlignment="1"/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11" xfId="0" applyFont="1" applyBorder="1" applyAlignment="1"/>
    <xf numFmtId="3" fontId="0" fillId="0" borderId="12" xfId="0" applyNumberFormat="1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1" fillId="0" borderId="11" xfId="0" applyFont="1" applyBorder="1" applyAlignment="1"/>
    <xf numFmtId="0" fontId="0" fillId="0" borderId="11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/>
    <xf numFmtId="43" fontId="73" fillId="0" borderId="16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 vertical="center"/>
    </xf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10" xfId="0" applyFont="1" applyBorder="1" applyAlignment="1">
      <alignment horizontal="left" vertical="top"/>
    </xf>
    <xf numFmtId="0" fontId="0" fillId="0" borderId="8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1" xfId="0" applyBorder="1" applyAlignment="1"/>
    <xf numFmtId="0" fontId="0" fillId="0" borderId="7" xfId="0" applyBorder="1" applyAlignment="1"/>
    <xf numFmtId="0" fontId="0" fillId="0" borderId="0" xfId="0" applyAlignment="1">
      <alignment horizontal="left"/>
    </xf>
    <xf numFmtId="0" fontId="0" fillId="0" borderId="10" xfId="0" applyFont="1" applyBorder="1" applyAlignment="1">
      <alignment horizontal="left" wrapText="1"/>
    </xf>
    <xf numFmtId="0" fontId="9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1" xfId="0" applyBorder="1" applyAlignment="1"/>
    <xf numFmtId="0" fontId="0" fillId="0" borderId="8" xfId="0" applyBorder="1" applyAlignment="1"/>
    <xf numFmtId="0" fontId="0" fillId="0" borderId="7" xfId="0" applyBorder="1" applyAlignment="1"/>
    <xf numFmtId="0" fontId="8" fillId="0" borderId="6" xfId="0" applyFont="1" applyBorder="1" applyAlignment="1"/>
    <xf numFmtId="0" fontId="0" fillId="0" borderId="6" xfId="0" applyBorder="1" applyAlignment="1"/>
    <xf numFmtId="4" fontId="0" fillId="0" borderId="5" xfId="0" applyNumberFormat="1" applyBorder="1" applyAlignment="1">
      <alignment horizontal="right"/>
    </xf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0" xfId="0" applyAlignment="1">
      <alignment horizontal="left"/>
    </xf>
    <xf numFmtId="0" fontId="1" fillId="0" borderId="11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6" xfId="0" applyFont="1" applyBorder="1" applyAlignment="1"/>
    <xf numFmtId="0" fontId="1" fillId="0" borderId="7" xfId="0" applyFont="1" applyBorder="1" applyAlignment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4" fontId="0" fillId="0" borderId="10" xfId="0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4" fontId="0" fillId="0" borderId="12" xfId="0" applyNumberFormat="1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4" fontId="1" fillId="0" borderId="9" xfId="0" applyNumberFormat="1" applyFont="1" applyBorder="1" applyAlignment="1"/>
    <xf numFmtId="0" fontId="0" fillId="0" borderId="11" xfId="0" quotePrefix="1" applyBorder="1" applyAlignment="1"/>
    <xf numFmtId="4" fontId="15" fillId="0" borderId="18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1" xfId="0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9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4" fontId="0" fillId="0" borderId="11" xfId="0" applyNumberFormat="1" applyFont="1" applyBorder="1" applyAlignment="1">
      <alignment horizontal="center" vertical="center"/>
    </xf>
    <xf numFmtId="4" fontId="0" fillId="0" borderId="9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1" fillId="0" borderId="11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top"/>
    </xf>
    <xf numFmtId="43" fontId="0" fillId="0" borderId="1" xfId="0" applyNumberFormat="1" applyFont="1" applyBorder="1" applyAlignment="1">
      <alignment horizontal="center" vertical="top"/>
    </xf>
    <xf numFmtId="43" fontId="0" fillId="0" borderId="10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0" fontId="1" fillId="0" borderId="6" xfId="0" applyFont="1" applyBorder="1" applyAlignment="1"/>
    <xf numFmtId="0" fontId="1" fillId="0" borderId="0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5" fillId="0" borderId="4" xfId="0" applyFont="1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top"/>
    </xf>
    <xf numFmtId="43" fontId="0" fillId="0" borderId="1" xfId="0" applyNumberFormat="1" applyFont="1" applyBorder="1" applyAlignment="1">
      <alignment horizontal="center" vertical="top"/>
    </xf>
    <xf numFmtId="43" fontId="0" fillId="0" borderId="10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4" fontId="0" fillId="0" borderId="11" xfId="0" applyNumberFormat="1" applyFont="1" applyBorder="1" applyAlignment="1">
      <alignment horizontal="center" vertical="center"/>
    </xf>
    <xf numFmtId="4" fontId="0" fillId="0" borderId="9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1" fillId="0" borderId="11" xfId="0" applyFont="1" applyBorder="1" applyAlignmen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0" borderId="9" xfId="0" applyFont="1" applyBorder="1" applyAlignment="1"/>
    <xf numFmtId="0" fontId="0" fillId="0" borderId="8" xfId="0" applyFont="1" applyBorder="1" applyAlignment="1"/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1" fillId="0" borderId="11" xfId="0" applyFont="1" applyBorder="1" applyAlignment="1"/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7" xfId="0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center"/>
    </xf>
    <xf numFmtId="0" fontId="0" fillId="0" borderId="8" xfId="0" applyFont="1" applyBorder="1" applyAlignment="1"/>
    <xf numFmtId="0" fontId="0" fillId="0" borderId="0" xfId="0" applyAlignment="1">
      <alignment horizontal="left"/>
    </xf>
    <xf numFmtId="0" fontId="0" fillId="0" borderId="8" xfId="0" applyFont="1" applyBorder="1" applyAlignment="1">
      <alignment horizontal="center"/>
    </xf>
    <xf numFmtId="0" fontId="1" fillId="0" borderId="11" xfId="0" applyFont="1" applyBorder="1" applyAlignment="1"/>
    <xf numFmtId="43" fontId="0" fillId="0" borderId="8" xfId="0" applyNumberFormat="1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43" fontId="0" fillId="0" borderId="11" xfId="0" applyNumberFormat="1" applyFont="1" applyBorder="1" applyAlignment="1">
      <alignment horizontal="right"/>
    </xf>
    <xf numFmtId="43" fontId="0" fillId="0" borderId="9" xfId="0" applyNumberFormat="1" applyFont="1" applyBorder="1" applyAlignment="1">
      <alignment horizontal="right"/>
    </xf>
    <xf numFmtId="43" fontId="16" fillId="0" borderId="12" xfId="0" applyNumberFormat="1" applyFont="1" applyBorder="1" applyAlignment="1">
      <alignment horizontal="right"/>
    </xf>
    <xf numFmtId="4" fontId="9" fillId="0" borderId="0" xfId="0" applyNumberFormat="1" applyFont="1" applyBorder="1" applyAlignment="1">
      <alignment horizontal="center" vertical="top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43" fontId="0" fillId="0" borderId="12" xfId="2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7" xfId="0" applyBorder="1" applyAlignment="1"/>
    <xf numFmtId="4" fontId="0" fillId="0" borderId="5" xfId="0" applyNumberFormat="1" applyBorder="1" applyAlignment="1">
      <alignment horizontal="right"/>
    </xf>
    <xf numFmtId="0" fontId="1" fillId="0" borderId="7" xfId="0" applyFont="1" applyBorder="1" applyAlignment="1"/>
    <xf numFmtId="0" fontId="0" fillId="0" borderId="0" xfId="0" applyAlignment="1">
      <alignment horizontal="left"/>
    </xf>
    <xf numFmtId="0" fontId="1" fillId="0" borderId="8" xfId="0" quotePrefix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4" fontId="1" fillId="0" borderId="0" xfId="0" applyNumberFormat="1" applyFont="1" applyBorder="1" applyAlignment="1">
      <alignment horizontal="right"/>
    </xf>
    <xf numFmtId="0" fontId="0" fillId="0" borderId="5" xfId="0" applyBorder="1" applyAlignment="1"/>
    <xf numFmtId="0" fontId="6" fillId="0" borderId="4" xfId="0" applyFont="1" applyBorder="1" applyAlignment="1">
      <alignment horizontal="center" readingOrder="1"/>
    </xf>
    <xf numFmtId="0" fontId="7" fillId="0" borderId="0" xfId="0" applyFont="1" applyBorder="1" applyAlignment="1"/>
    <xf numFmtId="0" fontId="7" fillId="0" borderId="5" xfId="0" applyFont="1" applyBorder="1" applyAlignment="1"/>
    <xf numFmtId="4" fontId="2" fillId="0" borderId="7" xfId="0" applyNumberFormat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8" xfId="0" applyFont="1" applyBorder="1" applyAlignment="1"/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Border="1" applyAlignment="1"/>
    <xf numFmtId="0" fontId="0" fillId="0" borderId="0" xfId="0" applyAlignment="1"/>
    <xf numFmtId="0" fontId="9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/>
    <xf numFmtId="0" fontId="0" fillId="0" borderId="12" xfId="0" applyBorder="1" applyAlignment="1"/>
    <xf numFmtId="0" fontId="8" fillId="0" borderId="8" xfId="0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2" xfId="0" applyFont="1" applyBorder="1" applyAlignment="1"/>
    <xf numFmtId="0" fontId="8" fillId="0" borderId="1" xfId="0" applyFont="1" applyBorder="1" applyAlignment="1"/>
    <xf numFmtId="0" fontId="0" fillId="0" borderId="2" xfId="0" applyBorder="1" applyAlignment="1"/>
    <xf numFmtId="0" fontId="12" fillId="0" borderId="6" xfId="0" applyFont="1" applyBorder="1" applyAlignment="1"/>
    <xf numFmtId="0" fontId="0" fillId="0" borderId="7" xfId="0" applyBorder="1" applyAlignment="1"/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/>
    <xf numFmtId="0" fontId="8" fillId="0" borderId="6" xfId="0" applyFont="1" applyBorder="1" applyAlignment="1"/>
    <xf numFmtId="0" fontId="0" fillId="0" borderId="6" xfId="0" applyBorder="1" applyAlignment="1"/>
    <xf numFmtId="0" fontId="8" fillId="0" borderId="12" xfId="0" applyFont="1" applyBorder="1" applyAlignment="1"/>
    <xf numFmtId="0" fontId="1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4" fontId="0" fillId="0" borderId="5" xfId="0" applyNumberFormat="1" applyBorder="1" applyAlignment="1">
      <alignment horizontal="right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13" xfId="0" applyFont="1" applyBorder="1" applyAlignment="1"/>
    <xf numFmtId="0" fontId="0" fillId="0" borderId="10" xfId="0" applyFont="1" applyBorder="1" applyAlignment="1"/>
    <xf numFmtId="0" fontId="0" fillId="0" borderId="10" xfId="0" applyBorder="1" applyAlignment="1"/>
    <xf numFmtId="0" fontId="1" fillId="0" borderId="1" xfId="0" applyFont="1" applyBorder="1" applyAlignment="1"/>
    <xf numFmtId="0" fontId="0" fillId="0" borderId="3" xfId="0" applyBorder="1" applyAlignment="1"/>
    <xf numFmtId="0" fontId="18" fillId="0" borderId="6" xfId="0" applyFont="1" applyBorder="1" applyAlignment="1"/>
    <xf numFmtId="0" fontId="18" fillId="0" borderId="7" xfId="0" applyFont="1" applyBorder="1" applyAlignment="1"/>
    <xf numFmtId="0" fontId="18" fillId="0" borderId="13" xfId="0" applyFont="1" applyBorder="1" applyAlignment="1"/>
    <xf numFmtId="0" fontId="14" fillId="0" borderId="6" xfId="0" applyFont="1" applyBorder="1" applyAlignment="1"/>
    <xf numFmtId="0" fontId="14" fillId="0" borderId="7" xfId="0" applyFont="1" applyBorder="1" applyAlignment="1"/>
    <xf numFmtId="0" fontId="14" fillId="0" borderId="13" xfId="0" applyFont="1" applyBorder="1" applyAlignment="1"/>
    <xf numFmtId="0" fontId="28" fillId="0" borderId="0" xfId="0" applyFont="1" applyBorder="1" applyAlignment="1">
      <alignment horizontal="center" readingOrder="1"/>
    </xf>
    <xf numFmtId="0" fontId="29" fillId="0" borderId="0" xfId="0" applyFont="1" applyAlignment="1">
      <alignment horizontal="center" readingOrder="1"/>
    </xf>
    <xf numFmtId="0" fontId="32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4" fontId="24" fillId="0" borderId="2" xfId="0" applyNumberFormat="1" applyFont="1" applyBorder="1" applyAlignment="1"/>
    <xf numFmtId="0" fontId="25" fillId="0" borderId="2" xfId="0" applyFont="1" applyBorder="1" applyAlignment="1"/>
    <xf numFmtId="0" fontId="24" fillId="0" borderId="2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25" fillId="0" borderId="3" xfId="0" applyFont="1" applyBorder="1" applyAlignment="1">
      <alignment horizontal="left"/>
    </xf>
    <xf numFmtId="4" fontId="26" fillId="0" borderId="0" xfId="0" applyNumberFormat="1" applyFont="1" applyBorder="1" applyAlignment="1">
      <alignment horizontal="left"/>
    </xf>
    <xf numFmtId="0" fontId="16" fillId="0" borderId="0" xfId="0" applyFont="1" applyAlignment="1">
      <alignment horizontal="left"/>
    </xf>
    <xf numFmtId="0" fontId="26" fillId="0" borderId="0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26" fillId="0" borderId="1" xfId="0" applyFont="1" applyBorder="1" applyAlignment="1"/>
    <xf numFmtId="0" fontId="25" fillId="0" borderId="3" xfId="0" applyFont="1" applyBorder="1" applyAlignment="1"/>
    <xf numFmtId="0" fontId="20" fillId="0" borderId="7" xfId="0" applyFont="1" applyBorder="1" applyAlignment="1"/>
    <xf numFmtId="4" fontId="25" fillId="0" borderId="0" xfId="0" applyNumberFormat="1" applyFont="1" applyBorder="1" applyAlignment="1"/>
    <xf numFmtId="0" fontId="25" fillId="0" borderId="0" xfId="0" applyFont="1" applyAlignment="1"/>
    <xf numFmtId="0" fontId="25" fillId="0" borderId="0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5" fillId="0" borderId="5" xfId="0" applyFont="1" applyBorder="1" applyAlignment="1">
      <alignment horizontal="left"/>
    </xf>
    <xf numFmtId="0" fontId="30" fillId="0" borderId="19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4" fontId="31" fillId="0" borderId="1" xfId="0" applyNumberFormat="1" applyFont="1" applyBorder="1" applyAlignment="1">
      <alignment horizontal="center" wrapText="1"/>
    </xf>
    <xf numFmtId="0" fontId="26" fillId="0" borderId="1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6" xfId="0" applyFont="1" applyBorder="1" applyAlignment="1">
      <alignment horizontal="left" wrapText="1"/>
    </xf>
    <xf numFmtId="0" fontId="24" fillId="0" borderId="7" xfId="0" applyFont="1" applyBorder="1" applyAlignment="1">
      <alignment horizontal="left" wrapText="1"/>
    </xf>
    <xf numFmtId="0" fontId="25" fillId="0" borderId="7" xfId="0" applyFont="1" applyBorder="1" applyAlignment="1">
      <alignment horizontal="left"/>
    </xf>
    <xf numFmtId="0" fontId="25" fillId="0" borderId="13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25" fillId="0" borderId="9" xfId="0" applyFont="1" applyBorder="1" applyAlignment="1"/>
    <xf numFmtId="4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9" xfId="0" applyFont="1" applyBorder="1" applyAlignment="1"/>
    <xf numFmtId="0" fontId="0" fillId="0" borderId="8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1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readingOrder="1"/>
    </xf>
    <xf numFmtId="0" fontId="1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4" fontId="0" fillId="0" borderId="8" xfId="0" applyNumberFormat="1" applyFont="1" applyBorder="1" applyAlignment="1">
      <alignment horizontal="center" vertical="center" wrapText="1"/>
    </xf>
    <xf numFmtId="4" fontId="0" fillId="0" borderId="11" xfId="0" applyNumberFormat="1" applyFont="1" applyBorder="1" applyAlignment="1">
      <alignment horizontal="center" vertical="center"/>
    </xf>
    <xf numFmtId="4" fontId="0" fillId="0" borderId="9" xfId="0" applyNumberFormat="1" applyFont="1" applyBorder="1" applyAlignment="1">
      <alignment horizontal="center" vertical="center"/>
    </xf>
    <xf numFmtId="4" fontId="0" fillId="0" borderId="11" xfId="0" applyNumberFormat="1" applyFont="1" applyBorder="1" applyAlignment="1">
      <alignment horizontal="center" vertical="center" wrapText="1"/>
    </xf>
    <xf numFmtId="4" fontId="0" fillId="0" borderId="9" xfId="0" applyNumberFormat="1" applyFont="1" applyBorder="1" applyAlignment="1">
      <alignment horizontal="center" vertical="center" wrapText="1"/>
    </xf>
    <xf numFmtId="0" fontId="0" fillId="0" borderId="8" xfId="0" applyFont="1" applyBorder="1" applyAlignment="1"/>
    <xf numFmtId="0" fontId="9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8" xfId="0" applyFont="1" applyBorder="1" applyAlignment="1">
      <alignment wrapText="1"/>
    </xf>
    <xf numFmtId="0" fontId="43" fillId="0" borderId="8" xfId="0" applyFont="1" applyBorder="1" applyAlignment="1">
      <alignment wrapText="1"/>
    </xf>
    <xf numFmtId="0" fontId="41" fillId="0" borderId="11" xfId="0" applyFont="1" applyBorder="1" applyAlignment="1">
      <alignment wrapText="1"/>
    </xf>
    <xf numFmtId="0" fontId="41" fillId="0" borderId="9" xfId="0" applyFont="1" applyBorder="1" applyAlignment="1">
      <alignment wrapText="1"/>
    </xf>
    <xf numFmtId="0" fontId="0" fillId="0" borderId="11" xfId="0" applyBorder="1" applyAlignment="1">
      <alignment wrapText="1"/>
    </xf>
    <xf numFmtId="43" fontId="0" fillId="0" borderId="8" xfId="0" applyNumberFormat="1" applyFont="1" applyBorder="1" applyAlignment="1">
      <alignment horizontal="center" vertical="center" wrapText="1"/>
    </xf>
    <xf numFmtId="43" fontId="0" fillId="0" borderId="11" xfId="0" applyNumberFormat="1" applyFont="1" applyBorder="1" applyAlignment="1">
      <alignment horizontal="center" vertical="center"/>
    </xf>
    <xf numFmtId="43" fontId="0" fillId="0" borderId="9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4" xfId="0" applyFont="1" applyBorder="1" applyAlignment="1"/>
    <xf numFmtId="0" fontId="1" fillId="0" borderId="1" xfId="0" applyFont="1" applyBorder="1" applyAlignment="1">
      <alignment horizontal="center"/>
    </xf>
    <xf numFmtId="0" fontId="8" fillId="0" borderId="18" xfId="0" applyFont="1" applyBorder="1" applyAlignment="1"/>
    <xf numFmtId="0" fontId="0" fillId="0" borderId="18" xfId="0" applyBorder="1" applyAlignment="1"/>
    <xf numFmtId="0" fontId="40" fillId="0" borderId="8" xfId="0" applyFont="1" applyBorder="1" applyAlignment="1"/>
    <xf numFmtId="0" fontId="0" fillId="0" borderId="1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0" xfId="0" applyFont="1" applyBorder="1" applyAlignment="1">
      <alignment horizontal="center" vertical="top"/>
    </xf>
    <xf numFmtId="0" fontId="0" fillId="0" borderId="18" xfId="0" applyBorder="1" applyAlignment="1">
      <alignment vertical="top"/>
    </xf>
    <xf numFmtId="43" fontId="0" fillId="0" borderId="1" xfId="0" applyNumberFormat="1" applyFont="1" applyBorder="1" applyAlignment="1">
      <alignment horizontal="center" vertical="top"/>
    </xf>
    <xf numFmtId="0" fontId="0" fillId="0" borderId="6" xfId="0" applyBorder="1" applyAlignment="1">
      <alignment vertical="top"/>
    </xf>
    <xf numFmtId="43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168" fontId="0" fillId="0" borderId="10" xfId="0" quotePrefix="1" applyNumberFormat="1" applyFont="1" applyBorder="1" applyAlignment="1">
      <alignment horizontal="right" vertical="top"/>
    </xf>
    <xf numFmtId="0" fontId="0" fillId="0" borderId="18" xfId="0" applyBorder="1" applyAlignment="1">
      <alignment horizontal="right" vertical="top"/>
    </xf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9" xfId="0" applyFont="1" applyBorder="1" applyAlignment="1"/>
    <xf numFmtId="0" fontId="0" fillId="0" borderId="10" xfId="0" applyFont="1" applyBorder="1" applyAlignment="1">
      <alignment horizontal="left" vertical="top" wrapText="1"/>
    </xf>
    <xf numFmtId="0" fontId="14" fillId="0" borderId="11" xfId="0" applyFont="1" applyBorder="1" applyAlignment="1">
      <alignment wrapText="1"/>
    </xf>
    <xf numFmtId="0" fontId="14" fillId="0" borderId="9" xfId="0" applyFont="1" applyBorder="1" applyAlignment="1">
      <alignment wrapText="1"/>
    </xf>
    <xf numFmtId="3" fontId="0" fillId="0" borderId="10" xfId="0" applyNumberFormat="1" applyFont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4" fontId="0" fillId="0" borderId="10" xfId="0" applyNumberFormat="1" applyFont="1" applyBorder="1" applyAlignment="1">
      <alignment horizontal="right" vertical="top"/>
    </xf>
    <xf numFmtId="0" fontId="0" fillId="0" borderId="19" xfId="0" applyBorder="1" applyAlignment="1">
      <alignment horizontal="right" vertical="top"/>
    </xf>
    <xf numFmtId="0" fontId="0" fillId="0" borderId="19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2" fillId="0" borderId="13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9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10" xfId="0" applyNumberFormat="1" applyFont="1" applyBorder="1" applyAlignment="1">
      <alignment horizontal="center" vertical="center"/>
    </xf>
    <xf numFmtId="168" fontId="0" fillId="0" borderId="10" xfId="0" quotePrefix="1" applyNumberFormat="1" applyFon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18" fillId="0" borderId="8" xfId="0" applyFont="1" applyBorder="1" applyAlignment="1">
      <alignment wrapText="1"/>
    </xf>
    <xf numFmtId="0" fontId="8" fillId="0" borderId="19" xfId="0" applyFont="1" applyBorder="1" applyAlignment="1"/>
    <xf numFmtId="0" fontId="0" fillId="0" borderId="19" xfId="0" applyBorder="1" applyAlignment="1"/>
    <xf numFmtId="0" fontId="0" fillId="0" borderId="10" xfId="0" applyNumberFormat="1" applyFont="1" applyBorder="1" applyAlignment="1">
      <alignment horizontal="center" vertical="top"/>
    </xf>
    <xf numFmtId="0" fontId="0" fillId="0" borderId="8" xfId="0" applyFont="1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8" xfId="0" applyFont="1" applyBorder="1" applyAlignment="1">
      <alignment horizontal="left" wrapText="1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1" fillId="0" borderId="8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61" fillId="0" borderId="11" xfId="0" applyFont="1" applyBorder="1" applyAlignment="1">
      <alignment horizontal="center"/>
    </xf>
    <xf numFmtId="0" fontId="45" fillId="0" borderId="4" xfId="0" applyFont="1" applyBorder="1" applyAlignment="1">
      <alignment horizontal="left"/>
    </xf>
    <xf numFmtId="0" fontId="45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56" fillId="0" borderId="0" xfId="0" applyFont="1" applyBorder="1" applyAlignment="1">
      <alignment horizontal="left" readingOrder="1"/>
    </xf>
    <xf numFmtId="0" fontId="0" fillId="0" borderId="0" xfId="0" applyAlignment="1">
      <alignment horizontal="left" readingOrder="1"/>
    </xf>
    <xf numFmtId="0" fontId="59" fillId="0" borderId="3" xfId="0" applyFont="1" applyBorder="1" applyAlignment="1"/>
    <xf numFmtId="0" fontId="59" fillId="0" borderId="10" xfId="0" applyFont="1" applyBorder="1" applyAlignment="1"/>
    <xf numFmtId="0" fontId="59" fillId="0" borderId="1" xfId="0" applyFont="1" applyBorder="1" applyAlignment="1"/>
    <xf numFmtId="0" fontId="24" fillId="0" borderId="8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59" fillId="0" borderId="8" xfId="0" applyFont="1" applyBorder="1" applyAlignment="1">
      <alignment horizontal="left"/>
    </xf>
    <xf numFmtId="0" fontId="59" fillId="0" borderId="11" xfId="0" applyFont="1" applyBorder="1" applyAlignment="1">
      <alignment horizontal="left"/>
    </xf>
    <xf numFmtId="0" fontId="60" fillId="0" borderId="8" xfId="0" applyFont="1" applyBorder="1" applyAlignment="1">
      <alignment horizontal="left"/>
    </xf>
    <xf numFmtId="0" fontId="60" fillId="0" borderId="11" xfId="0" applyFont="1" applyBorder="1" applyAlignment="1">
      <alignment horizontal="left"/>
    </xf>
    <xf numFmtId="0" fontId="6" fillId="0" borderId="4" xfId="0" applyFont="1" applyBorder="1" applyAlignment="1">
      <alignment horizontal="left" readingOrder="1"/>
    </xf>
    <xf numFmtId="0" fontId="7" fillId="0" borderId="0" xfId="0" applyFont="1" applyBorder="1" applyAlignment="1">
      <alignment horizontal="left" readingOrder="1"/>
    </xf>
    <xf numFmtId="0" fontId="7" fillId="0" borderId="5" xfId="0" applyFont="1" applyBorder="1" applyAlignment="1">
      <alignment horizontal="left" readingOrder="1"/>
    </xf>
    <xf numFmtId="0" fontId="0" fillId="0" borderId="4" xfId="0" applyBorder="1" applyAlignment="1"/>
    <xf numFmtId="0" fontId="4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10" xfId="0" applyBorder="1" applyAlignment="1">
      <alignment horizontal="left" vertical="top" wrapText="1"/>
    </xf>
    <xf numFmtId="0" fontId="0" fillId="0" borderId="18" xfId="0" applyBorder="1" applyAlignment="1">
      <alignment horizontal="left" wrapText="1"/>
    </xf>
    <xf numFmtId="0" fontId="16" fillId="0" borderId="1" xfId="0" applyFont="1" applyBorder="1" applyAlignment="1">
      <alignment horizontal="right"/>
    </xf>
    <xf numFmtId="0" fontId="16" fillId="0" borderId="2" xfId="0" applyFont="1" applyBorder="1" applyAlignment="1">
      <alignment horizontal="right"/>
    </xf>
    <xf numFmtId="0" fontId="16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Font="1" applyBorder="1" applyAlignment="1">
      <alignment horizontal="right"/>
    </xf>
    <xf numFmtId="0" fontId="8" fillId="0" borderId="8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4" fontId="0" fillId="0" borderId="10" xfId="0" applyNumberFormat="1" applyBorder="1" applyAlignment="1">
      <alignment vertical="center"/>
    </xf>
    <xf numFmtId="0" fontId="0" fillId="0" borderId="22" xfId="0" applyBorder="1" applyAlignment="1">
      <alignment vertical="center"/>
    </xf>
    <xf numFmtId="0" fontId="68" fillId="0" borderId="27" xfId="0" applyFont="1" applyBorder="1" applyAlignment="1">
      <alignment horizontal="left"/>
    </xf>
    <xf numFmtId="0" fontId="69" fillId="0" borderId="24" xfId="0" applyFont="1" applyBorder="1" applyAlignment="1">
      <alignment horizontal="left"/>
    </xf>
    <xf numFmtId="0" fontId="69" fillId="0" borderId="26" xfId="0" applyFont="1" applyBorder="1" applyAlignment="1">
      <alignment horizontal="left"/>
    </xf>
    <xf numFmtId="0" fontId="66" fillId="0" borderId="8" xfId="0" applyFont="1" applyBorder="1" applyAlignment="1">
      <alignment horizontal="center"/>
    </xf>
    <xf numFmtId="0" fontId="55" fillId="0" borderId="0" xfId="0" applyFont="1" applyBorder="1" applyAlignment="1">
      <alignment horizontal="left"/>
    </xf>
    <xf numFmtId="0" fontId="63" fillId="0" borderId="0" xfId="0" applyFont="1" applyBorder="1" applyAlignment="1">
      <alignment horizontal="center"/>
    </xf>
    <xf numFmtId="0" fontId="26" fillId="0" borderId="8" xfId="0" applyFont="1" applyBorder="1" applyAlignment="1">
      <alignment horizontal="left"/>
    </xf>
    <xf numFmtId="0" fontId="26" fillId="0" borderId="9" xfId="0" applyFont="1" applyBorder="1" applyAlignment="1">
      <alignment horizontal="left"/>
    </xf>
    <xf numFmtId="0" fontId="70" fillId="0" borderId="8" xfId="0" applyFont="1" applyBorder="1" applyAlignment="1">
      <alignment horizontal="left" vertical="top" wrapText="1"/>
    </xf>
    <xf numFmtId="0" fontId="70" fillId="0" borderId="9" xfId="0" applyFont="1" applyBorder="1" applyAlignment="1">
      <alignment horizontal="left" vertical="top" wrapText="1"/>
    </xf>
    <xf numFmtId="0" fontId="61" fillId="0" borderId="8" xfId="0" applyFont="1" applyBorder="1" applyAlignment="1">
      <alignment horizontal="left"/>
    </xf>
    <xf numFmtId="0" fontId="61" fillId="0" borderId="11" xfId="0" applyFont="1" applyBorder="1" applyAlignment="1">
      <alignment horizontal="left"/>
    </xf>
    <xf numFmtId="0" fontId="45" fillId="0" borderId="8" xfId="0" applyFont="1" applyBorder="1" applyAlignment="1">
      <alignment horizontal="left"/>
    </xf>
    <xf numFmtId="0" fontId="45" fillId="0" borderId="11" xfId="0" applyFont="1" applyBorder="1" applyAlignment="1">
      <alignment horizontal="left"/>
    </xf>
    <xf numFmtId="0" fontId="45" fillId="0" borderId="25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left" wrapText="1"/>
    </xf>
    <xf numFmtId="0" fontId="1" fillId="0" borderId="8" xfId="0" applyFont="1" applyBorder="1" applyAlignment="1">
      <alignment wrapText="1" shrinkToFit="1"/>
    </xf>
    <xf numFmtId="0" fontId="0" fillId="0" borderId="11" xfId="0" applyBorder="1" applyAlignment="1">
      <alignment wrapText="1" shrinkToFit="1"/>
    </xf>
    <xf numFmtId="0" fontId="0" fillId="0" borderId="9" xfId="0" applyBorder="1" applyAlignment="1">
      <alignment wrapText="1" shrinkToFit="1"/>
    </xf>
    <xf numFmtId="0" fontId="1" fillId="0" borderId="11" xfId="0" applyFont="1" applyBorder="1" applyAlignment="1"/>
    <xf numFmtId="0" fontId="19" fillId="0" borderId="6" xfId="0" applyFont="1" applyBorder="1" applyAlignment="1"/>
    <xf numFmtId="0" fontId="19" fillId="0" borderId="7" xfId="0" applyFont="1" applyBorder="1" applyAlignment="1"/>
    <xf numFmtId="0" fontId="19" fillId="0" borderId="13" xfId="0" applyFont="1" applyBorder="1" applyAlignment="1"/>
    <xf numFmtId="0" fontId="26" fillId="0" borderId="11" xfId="0" applyFont="1" applyBorder="1" applyAlignment="1">
      <alignment horizontal="left"/>
    </xf>
    <xf numFmtId="0" fontId="56" fillId="0" borderId="0" xfId="0" applyFont="1" applyBorder="1" applyAlignment="1">
      <alignment horizontal="center" readingOrder="1"/>
    </xf>
    <xf numFmtId="0" fontId="26" fillId="0" borderId="3" xfId="0" applyFont="1" applyBorder="1" applyAlignment="1"/>
    <xf numFmtId="0" fontId="26" fillId="0" borderId="10" xfId="0" applyFont="1" applyBorder="1" applyAlignment="1"/>
    <xf numFmtId="0" fontId="50" fillId="0" borderId="8" xfId="0" applyFont="1" applyBorder="1" applyAlignment="1">
      <alignment horizontal="left"/>
    </xf>
    <xf numFmtId="0" fontId="50" fillId="0" borderId="9" xfId="0" applyFont="1" applyBorder="1" applyAlignment="1">
      <alignment horizontal="left"/>
    </xf>
    <xf numFmtId="0" fontId="24" fillId="0" borderId="11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0" fillId="0" borderId="1" xfId="0" applyFont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quotePrefix="1" applyBorder="1" applyAlignment="1"/>
    <xf numFmtId="0" fontId="0" fillId="0" borderId="2" xfId="0" quotePrefix="1" applyBorder="1" applyAlignment="1">
      <alignment wrapText="1"/>
    </xf>
    <xf numFmtId="0" fontId="0" fillId="0" borderId="0" xfId="0" quotePrefix="1" applyBorder="1" applyAlignment="1">
      <alignment wrapText="1"/>
    </xf>
    <xf numFmtId="0" fontId="0" fillId="0" borderId="1" xfId="0" applyBorder="1" applyAlignment="1">
      <alignment wrapText="1"/>
    </xf>
    <xf numFmtId="0" fontId="0" fillId="0" borderId="8" xfId="0" applyFont="1" applyBorder="1" applyAlignment="1">
      <alignment horizontal="left" wrapText="1"/>
    </xf>
    <xf numFmtId="0" fontId="0" fillId="0" borderId="19" xfId="0" applyBorder="1" applyAlignment="1">
      <alignment vertical="center"/>
    </xf>
    <xf numFmtId="0" fontId="17" fillId="0" borderId="0" xfId="0" applyFont="1" applyAlignment="1">
      <alignment horizontal="center"/>
    </xf>
    <xf numFmtId="0" fontId="17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74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theme" Target="theme/theme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styles" Target="styles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sharedStrings" Target="sharedString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28575</xdr:rowOff>
    </xdr:from>
    <xdr:to>
      <xdr:col>4</xdr:col>
      <xdr:colOff>161925</xdr:colOff>
      <xdr:row>8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28575"/>
          <a:ext cx="4371975" cy="1543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914400</xdr:colOff>
      <xdr:row>0</xdr:row>
      <xdr:rowOff>38100</xdr:rowOff>
    </xdr:from>
    <xdr:to>
      <xdr:col>4</xdr:col>
      <xdr:colOff>304800</xdr:colOff>
      <xdr:row>8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38100"/>
          <a:ext cx="4371975" cy="1543050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590550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685800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809625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809625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2</xdr:col>
      <xdr:colOff>895350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1057275</xdr:colOff>
      <xdr:row>1</xdr:row>
      <xdr:rowOff>38100</xdr:rowOff>
    </xdr:from>
    <xdr:to>
      <xdr:col>4</xdr:col>
      <xdr:colOff>371475</xdr:colOff>
      <xdr:row>9</xdr:row>
      <xdr:rowOff>57150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28600"/>
          <a:ext cx="4371975" cy="1543050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590550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619125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342900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342900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57150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838200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838200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590550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628650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904875</xdr:colOff>
      <xdr:row>0</xdr:row>
      <xdr:rowOff>133350</xdr:rowOff>
    </xdr:from>
    <xdr:to>
      <xdr:col>4</xdr:col>
      <xdr:colOff>333375</xdr:colOff>
      <xdr:row>8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33350"/>
          <a:ext cx="4371975" cy="1543050"/>
        </a:xfrm>
        <a:prstGeom prst="rect">
          <a:avLst/>
        </a:prstGeom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190500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609600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161925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752475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714375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409575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409575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409575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600075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123825</xdr:rowOff>
    </xdr:from>
    <xdr:to>
      <xdr:col>4</xdr:col>
      <xdr:colOff>381000</xdr:colOff>
      <xdr:row>8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3825"/>
          <a:ext cx="4371975" cy="1543050"/>
        </a:xfrm>
        <a:prstGeom prst="rect">
          <a:avLst/>
        </a:prstGeom>
      </xdr:spPr>
    </xdr:pic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561975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561975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533400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809625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457200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114300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0</xdr:row>
      <xdr:rowOff>38100</xdr:rowOff>
    </xdr:from>
    <xdr:to>
      <xdr:col>4</xdr:col>
      <xdr:colOff>257175</xdr:colOff>
      <xdr:row>8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8100"/>
          <a:ext cx="4371975" cy="1543050"/>
        </a:xfrm>
        <a:prstGeom prst="rect">
          <a:avLst/>
        </a:prstGeom>
      </xdr:spPr>
    </xdr:pic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200025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9525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685800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695325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695325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9525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9525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9525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9525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104775</xdr:rowOff>
    </xdr:from>
    <xdr:to>
      <xdr:col>4</xdr:col>
      <xdr:colOff>381000</xdr:colOff>
      <xdr:row>8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9525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104775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9525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104775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180975</xdr:rowOff>
    </xdr:from>
    <xdr:to>
      <xdr:col>4</xdr:col>
      <xdr:colOff>581025</xdr:colOff>
      <xdr:row>9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80975"/>
          <a:ext cx="4371975" cy="1543050"/>
        </a:xfrm>
        <a:prstGeom prst="rect">
          <a:avLst/>
        </a:prstGeom>
      </xdr:spPr>
    </xdr:pic>
    <xdr:clientData/>
  </xdr:twoCellAnchor>
</xdr:wsDr>
</file>

<file path=xl/drawings/drawing1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609600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190500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419100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619125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619125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619125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619125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1066801</xdr:colOff>
      <xdr:row>15</xdr:row>
      <xdr:rowOff>38100</xdr:rowOff>
    </xdr:from>
    <xdr:to>
      <xdr:col>3</xdr:col>
      <xdr:colOff>99061</xdr:colOff>
      <xdr:row>20</xdr:row>
      <xdr:rowOff>104682</xdr:rowOff>
    </xdr:to>
    <xdr:sp macro="" textlink="">
      <xdr:nvSpPr>
        <xdr:cNvPr id="4" name="Text Box 1"/>
        <xdr:cNvSpPr txBox="1"/>
      </xdr:nvSpPr>
      <xdr:spPr>
        <a:xfrm rot="19368636">
          <a:off x="1066801" y="2943225"/>
          <a:ext cx="3128010" cy="1181007"/>
        </a:xfrm>
        <a:prstGeom prst="rect">
          <a:avLst/>
        </a:prstGeom>
        <a:noFill/>
        <a:ln>
          <a:noFill/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3600" b="1">
              <a:ln>
                <a:noFill/>
              </a:ln>
              <a:gradFill>
                <a:gsLst>
                  <a:gs pos="0">
                    <a:srgbClr val="FC7B79"/>
                  </a:gs>
                  <a:gs pos="75000">
                    <a:srgbClr val="CF2C28"/>
                  </a:gs>
                  <a:gs pos="100000">
                    <a:srgbClr val="C90000"/>
                  </a:gs>
                </a:gsLst>
                <a:lin ang="5400000" scaled="0"/>
              </a:gradFill>
              <a:effectLst>
                <a:outerShdw blurRad="50800" dist="39002" dir="5460000" algn="tl">
                  <a:srgbClr val="000000">
                    <a:alpha val="38000"/>
                  </a:srgbClr>
                </a:outerShdw>
              </a:effectLst>
              <a:latin typeface="Calibri"/>
              <a:ea typeface="Calibri"/>
              <a:cs typeface="Times New Roman"/>
            </a:rPr>
            <a:t>Cancelled PO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</xdr:wsDr>
</file>

<file path=xl/drawings/drawing1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752475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609600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714375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714375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752475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923926</xdr:colOff>
      <xdr:row>0</xdr:row>
      <xdr:rowOff>171450</xdr:rowOff>
    </xdr:from>
    <xdr:to>
      <xdr:col>6</xdr:col>
      <xdr:colOff>228600</xdr:colOff>
      <xdr:row>8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6" y="17145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590550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714375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38100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19050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685801</xdr:colOff>
      <xdr:row>1</xdr:row>
      <xdr:rowOff>9525</xdr:rowOff>
    </xdr:from>
    <xdr:to>
      <xdr:col>4</xdr:col>
      <xdr:colOff>209550</xdr:colOff>
      <xdr:row>8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200025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685801</xdr:colOff>
      <xdr:row>1</xdr:row>
      <xdr:rowOff>9525</xdr:rowOff>
    </xdr:from>
    <xdr:to>
      <xdr:col>4</xdr:col>
      <xdr:colOff>123825</xdr:colOff>
      <xdr:row>8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200025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781051</xdr:colOff>
      <xdr:row>1</xdr:row>
      <xdr:rowOff>57150</xdr:rowOff>
    </xdr:from>
    <xdr:to>
      <xdr:col>4</xdr:col>
      <xdr:colOff>276225</xdr:colOff>
      <xdr:row>8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24765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714375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923926</xdr:colOff>
      <xdr:row>0</xdr:row>
      <xdr:rowOff>171450</xdr:rowOff>
    </xdr:from>
    <xdr:to>
      <xdr:col>6</xdr:col>
      <xdr:colOff>228600</xdr:colOff>
      <xdr:row>8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6" y="17145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685801</xdr:colOff>
      <xdr:row>1</xdr:row>
      <xdr:rowOff>9525</xdr:rowOff>
    </xdr:from>
    <xdr:to>
      <xdr:col>4</xdr:col>
      <xdr:colOff>209550</xdr:colOff>
      <xdr:row>8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200025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914401</xdr:colOff>
      <xdr:row>0</xdr:row>
      <xdr:rowOff>161925</xdr:rowOff>
    </xdr:from>
    <xdr:to>
      <xdr:col>4</xdr:col>
      <xdr:colOff>438150</xdr:colOff>
      <xdr:row>8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1" y="161925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1028700</xdr:colOff>
      <xdr:row>1</xdr:row>
      <xdr:rowOff>38100</xdr:rowOff>
    </xdr:from>
    <xdr:to>
      <xdr:col>3</xdr:col>
      <xdr:colOff>1057274</xdr:colOff>
      <xdr:row>8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2286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619125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695325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695325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619125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733425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866775</xdr:colOff>
      <xdr:row>0</xdr:row>
      <xdr:rowOff>180975</xdr:rowOff>
    </xdr:from>
    <xdr:to>
      <xdr:col>4</xdr:col>
      <xdr:colOff>304800</xdr:colOff>
      <xdr:row>9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180975"/>
          <a:ext cx="4371975" cy="15430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514351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1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533400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857250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2</xdr:col>
      <xdr:colOff>895350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190500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609600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9525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9525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47625</xdr:rowOff>
    </xdr:from>
    <xdr:to>
      <xdr:col>4</xdr:col>
      <xdr:colOff>19049</xdr:colOff>
      <xdr:row>8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38125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38100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619125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752475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609600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714375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752475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228600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714375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714375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561975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685801</xdr:colOff>
      <xdr:row>1</xdr:row>
      <xdr:rowOff>9525</xdr:rowOff>
    </xdr:from>
    <xdr:to>
      <xdr:col>3</xdr:col>
      <xdr:colOff>652573</xdr:colOff>
      <xdr:row>8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200025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685801</xdr:colOff>
      <xdr:row>1</xdr:row>
      <xdr:rowOff>9525</xdr:rowOff>
    </xdr:from>
    <xdr:to>
      <xdr:col>4</xdr:col>
      <xdr:colOff>209550</xdr:colOff>
      <xdr:row>8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200025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0</xdr:rowOff>
    </xdr:from>
    <xdr:to>
      <xdr:col>4</xdr:col>
      <xdr:colOff>171450</xdr:colOff>
      <xdr:row>8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0"/>
          <a:ext cx="4438650" cy="1543050"/>
        </a:xfrm>
        <a:prstGeom prst="rect">
          <a:avLst/>
        </a:prstGeom>
      </xdr:spPr>
    </xdr:pic>
    <xdr:clientData/>
  </xdr:twoCellAnchor>
</xdr:wsDr>
</file>

<file path=xl/drawings/drawing2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9525</xdr:rowOff>
    </xdr:from>
    <xdr:to>
      <xdr:col>4</xdr:col>
      <xdr:colOff>19050</xdr:colOff>
      <xdr:row>8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9525"/>
          <a:ext cx="4714875" cy="15430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304801</xdr:colOff>
      <xdr:row>16</xdr:row>
      <xdr:rowOff>95251</xdr:rowOff>
    </xdr:from>
    <xdr:to>
      <xdr:col>1</xdr:col>
      <xdr:colOff>1666875</xdr:colOff>
      <xdr:row>17</xdr:row>
      <xdr:rowOff>1066801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6" y="3419476"/>
          <a:ext cx="1362074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0</xdr:rowOff>
    </xdr:from>
    <xdr:to>
      <xdr:col>4</xdr:col>
      <xdr:colOff>19050</xdr:colOff>
      <xdr:row>8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0"/>
          <a:ext cx="4714875" cy="1543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1</xdr:row>
      <xdr:rowOff>19050</xdr:rowOff>
    </xdr:from>
    <xdr:to>
      <xdr:col>4</xdr:col>
      <xdr:colOff>381000</xdr:colOff>
      <xdr:row>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09550"/>
          <a:ext cx="4552950" cy="1543050"/>
        </a:xfrm>
        <a:prstGeom prst="rect">
          <a:avLst/>
        </a:prstGeom>
      </xdr:spPr>
    </xdr:pic>
    <xdr:clientData/>
  </xdr:twoCellAnchor>
</xdr:wsDr>
</file>

<file path=xl/drawings/drawing2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0</xdr:row>
      <xdr:rowOff>161925</xdr:rowOff>
    </xdr:from>
    <xdr:to>
      <xdr:col>4</xdr:col>
      <xdr:colOff>323850</xdr:colOff>
      <xdr:row>8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161925"/>
          <a:ext cx="4552950" cy="1543050"/>
        </a:xfrm>
        <a:prstGeom prst="rect">
          <a:avLst/>
        </a:prstGeom>
      </xdr:spPr>
    </xdr:pic>
    <xdr:clientData/>
  </xdr:twoCellAnchor>
</xdr:wsDr>
</file>

<file path=xl/drawings/drawing2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104775</xdr:rowOff>
    </xdr:from>
    <xdr:to>
      <xdr:col>4</xdr:col>
      <xdr:colOff>352425</xdr:colOff>
      <xdr:row>8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2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104775</xdr:rowOff>
    </xdr:from>
    <xdr:to>
      <xdr:col>4</xdr:col>
      <xdr:colOff>352425</xdr:colOff>
      <xdr:row>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2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104775</xdr:rowOff>
    </xdr:from>
    <xdr:to>
      <xdr:col>4</xdr:col>
      <xdr:colOff>352425</xdr:colOff>
      <xdr:row>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2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104775</xdr:rowOff>
    </xdr:from>
    <xdr:to>
      <xdr:col>4</xdr:col>
      <xdr:colOff>238125</xdr:colOff>
      <xdr:row>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2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0</xdr:row>
      <xdr:rowOff>19050</xdr:rowOff>
    </xdr:from>
    <xdr:to>
      <xdr:col>4</xdr:col>
      <xdr:colOff>457200</xdr:colOff>
      <xdr:row>8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19050"/>
          <a:ext cx="4371975" cy="1543050"/>
        </a:xfrm>
        <a:prstGeom prst="rect">
          <a:avLst/>
        </a:prstGeom>
      </xdr:spPr>
    </xdr:pic>
    <xdr:clientData/>
  </xdr:twoCellAnchor>
</xdr:wsDr>
</file>

<file path=xl/drawings/drawing2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0</xdr:row>
      <xdr:rowOff>19050</xdr:rowOff>
    </xdr:from>
    <xdr:to>
      <xdr:col>4</xdr:col>
      <xdr:colOff>457200</xdr:colOff>
      <xdr:row>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19050"/>
          <a:ext cx="4371975" cy="1543050"/>
        </a:xfrm>
        <a:prstGeom prst="rect">
          <a:avLst/>
        </a:prstGeom>
      </xdr:spPr>
    </xdr:pic>
    <xdr:clientData/>
  </xdr:twoCellAnchor>
</xdr:wsDr>
</file>

<file path=xl/drawings/drawing2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104775</xdr:rowOff>
    </xdr:from>
    <xdr:to>
      <xdr:col>4</xdr:col>
      <xdr:colOff>352425</xdr:colOff>
      <xdr:row>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2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0</xdr:row>
      <xdr:rowOff>66675</xdr:rowOff>
    </xdr:from>
    <xdr:to>
      <xdr:col>6</xdr:col>
      <xdr:colOff>438150</xdr:colOff>
      <xdr:row>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6675"/>
          <a:ext cx="4371975" cy="1543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104775</xdr:rowOff>
    </xdr:from>
    <xdr:to>
      <xdr:col>4</xdr:col>
      <xdr:colOff>409575</xdr:colOff>
      <xdr:row>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2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1</xdr:row>
      <xdr:rowOff>47625</xdr:rowOff>
    </xdr:from>
    <xdr:to>
      <xdr:col>4</xdr:col>
      <xdr:colOff>466725</xdr:colOff>
      <xdr:row>9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238125"/>
          <a:ext cx="4371975" cy="1543050"/>
        </a:xfrm>
        <a:prstGeom prst="rect">
          <a:avLst/>
        </a:prstGeom>
      </xdr:spPr>
    </xdr:pic>
    <xdr:clientData/>
  </xdr:twoCellAnchor>
</xdr:wsDr>
</file>

<file path=xl/drawings/drawing2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0</xdr:row>
      <xdr:rowOff>152400</xdr:rowOff>
    </xdr:from>
    <xdr:to>
      <xdr:col>4</xdr:col>
      <xdr:colOff>504825</xdr:colOff>
      <xdr:row>8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152400"/>
          <a:ext cx="4371975" cy="1543050"/>
        </a:xfrm>
        <a:prstGeom prst="rect">
          <a:avLst/>
        </a:prstGeom>
      </xdr:spPr>
    </xdr:pic>
    <xdr:clientData/>
  </xdr:twoCellAnchor>
</xdr:wsDr>
</file>

<file path=xl/drawings/drawing2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85725</xdr:rowOff>
    </xdr:from>
    <xdr:to>
      <xdr:col>4</xdr:col>
      <xdr:colOff>257175</xdr:colOff>
      <xdr:row>8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85725"/>
          <a:ext cx="4371975" cy="1543050"/>
        </a:xfrm>
        <a:prstGeom prst="rect">
          <a:avLst/>
        </a:prstGeom>
      </xdr:spPr>
    </xdr:pic>
    <xdr:clientData/>
  </xdr:twoCellAnchor>
</xdr:wsDr>
</file>

<file path=xl/drawings/drawing2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104775</xdr:rowOff>
    </xdr:from>
    <xdr:to>
      <xdr:col>4</xdr:col>
      <xdr:colOff>352425</xdr:colOff>
      <xdr:row>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2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0</xdr:row>
      <xdr:rowOff>38100</xdr:rowOff>
    </xdr:from>
    <xdr:to>
      <xdr:col>6</xdr:col>
      <xdr:colOff>266700</xdr:colOff>
      <xdr:row>8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38100"/>
          <a:ext cx="4371975" cy="1543050"/>
        </a:xfrm>
        <a:prstGeom prst="rect">
          <a:avLst/>
        </a:prstGeom>
      </xdr:spPr>
    </xdr:pic>
    <xdr:clientData/>
  </xdr:twoCellAnchor>
</xdr:wsDr>
</file>

<file path=xl/drawings/drawing2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161925</xdr:rowOff>
    </xdr:from>
    <xdr:to>
      <xdr:col>4</xdr:col>
      <xdr:colOff>342900</xdr:colOff>
      <xdr:row>8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5"/>
          <a:ext cx="4371975" cy="1543050"/>
        </a:xfrm>
        <a:prstGeom prst="rect">
          <a:avLst/>
        </a:prstGeom>
      </xdr:spPr>
    </xdr:pic>
    <xdr:clientData/>
  </xdr:twoCellAnchor>
</xdr:wsDr>
</file>

<file path=xl/drawings/drawing2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38100</xdr:rowOff>
    </xdr:from>
    <xdr:to>
      <xdr:col>6</xdr:col>
      <xdr:colOff>180975</xdr:colOff>
      <xdr:row>8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38100"/>
          <a:ext cx="4371975" cy="1543050"/>
        </a:xfrm>
        <a:prstGeom prst="rect">
          <a:avLst/>
        </a:prstGeom>
      </xdr:spPr>
    </xdr:pic>
    <xdr:clientData/>
  </xdr:twoCellAnchor>
</xdr:wsDr>
</file>

<file path=xl/drawings/drawing2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180975</xdr:rowOff>
    </xdr:from>
    <xdr:to>
      <xdr:col>4</xdr:col>
      <xdr:colOff>495300</xdr:colOff>
      <xdr:row>9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80975"/>
          <a:ext cx="4371975" cy="1543050"/>
        </a:xfrm>
        <a:prstGeom prst="rect">
          <a:avLst/>
        </a:prstGeom>
      </xdr:spPr>
    </xdr:pic>
    <xdr:clientData/>
  </xdr:twoCellAnchor>
</xdr:wsDr>
</file>

<file path=xl/drawings/drawing2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0</xdr:row>
      <xdr:rowOff>95250</xdr:rowOff>
    </xdr:from>
    <xdr:to>
      <xdr:col>4</xdr:col>
      <xdr:colOff>295275</xdr:colOff>
      <xdr:row>8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95250"/>
          <a:ext cx="4371975" cy="1543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400050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19050</xdr:rowOff>
    </xdr:from>
    <xdr:to>
      <xdr:col>4</xdr:col>
      <xdr:colOff>428625</xdr:colOff>
      <xdr:row>8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9050"/>
          <a:ext cx="4371975" cy="1543050"/>
        </a:xfrm>
        <a:prstGeom prst="rect">
          <a:avLst/>
        </a:prstGeom>
      </xdr:spPr>
    </xdr:pic>
    <xdr:clientData/>
  </xdr:twoCellAnchor>
</xdr:wsDr>
</file>

<file path=xl/drawings/drawing2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0</xdr:row>
      <xdr:rowOff>66675</xdr:rowOff>
    </xdr:from>
    <xdr:to>
      <xdr:col>6</xdr:col>
      <xdr:colOff>438150</xdr:colOff>
      <xdr:row>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6675"/>
          <a:ext cx="4371975" cy="1543050"/>
        </a:xfrm>
        <a:prstGeom prst="rect">
          <a:avLst/>
        </a:prstGeom>
      </xdr:spPr>
    </xdr:pic>
    <xdr:clientData/>
  </xdr:twoCellAnchor>
</xdr:wsDr>
</file>

<file path=xl/drawings/drawing2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0</xdr:row>
      <xdr:rowOff>66675</xdr:rowOff>
    </xdr:from>
    <xdr:to>
      <xdr:col>6</xdr:col>
      <xdr:colOff>438150</xdr:colOff>
      <xdr:row>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66675"/>
          <a:ext cx="4371975" cy="1543050"/>
        </a:xfrm>
        <a:prstGeom prst="rect">
          <a:avLst/>
        </a:prstGeom>
      </xdr:spPr>
    </xdr:pic>
    <xdr:clientData/>
  </xdr:twoCellAnchor>
</xdr:wsDr>
</file>

<file path=xl/drawings/drawing2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0</xdr:row>
      <xdr:rowOff>161925</xdr:rowOff>
    </xdr:from>
    <xdr:to>
      <xdr:col>4</xdr:col>
      <xdr:colOff>266700</xdr:colOff>
      <xdr:row>8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161925"/>
          <a:ext cx="4371975" cy="1543050"/>
        </a:xfrm>
        <a:prstGeom prst="rect">
          <a:avLst/>
        </a:prstGeom>
      </xdr:spPr>
    </xdr:pic>
    <xdr:clientData/>
  </xdr:twoCellAnchor>
</xdr:wsDr>
</file>

<file path=xl/drawings/drawing2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95250</xdr:rowOff>
    </xdr:from>
    <xdr:to>
      <xdr:col>4</xdr:col>
      <xdr:colOff>342900</xdr:colOff>
      <xdr:row>8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95250"/>
          <a:ext cx="4371975" cy="1543050"/>
        </a:xfrm>
        <a:prstGeom prst="rect">
          <a:avLst/>
        </a:prstGeom>
      </xdr:spPr>
    </xdr:pic>
    <xdr:clientData/>
  </xdr:twoCellAnchor>
</xdr:wsDr>
</file>

<file path=xl/drawings/drawing2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0</xdr:rowOff>
    </xdr:from>
    <xdr:to>
      <xdr:col>4</xdr:col>
      <xdr:colOff>114300</xdr:colOff>
      <xdr:row>8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0"/>
          <a:ext cx="4371975" cy="1543050"/>
        </a:xfrm>
        <a:prstGeom prst="rect">
          <a:avLst/>
        </a:prstGeom>
      </xdr:spPr>
    </xdr:pic>
    <xdr:clientData/>
  </xdr:twoCellAnchor>
</xdr:wsDr>
</file>

<file path=xl/drawings/drawing2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161925</xdr:rowOff>
    </xdr:from>
    <xdr:to>
      <xdr:col>4</xdr:col>
      <xdr:colOff>295275</xdr:colOff>
      <xdr:row>8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61925"/>
          <a:ext cx="4371975" cy="1543050"/>
        </a:xfrm>
        <a:prstGeom prst="rect">
          <a:avLst/>
        </a:prstGeom>
      </xdr:spPr>
    </xdr:pic>
    <xdr:clientData/>
  </xdr:twoCellAnchor>
</xdr:wsDr>
</file>

<file path=xl/drawings/drawing2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838200</xdr:colOff>
      <xdr:row>1</xdr:row>
      <xdr:rowOff>9525</xdr:rowOff>
    </xdr:from>
    <xdr:to>
      <xdr:col>4</xdr:col>
      <xdr:colOff>457200</xdr:colOff>
      <xdr:row>9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00025"/>
          <a:ext cx="4371975" cy="1543050"/>
        </a:xfrm>
        <a:prstGeom prst="rect">
          <a:avLst/>
        </a:prstGeom>
      </xdr:spPr>
    </xdr:pic>
    <xdr:clientData/>
  </xdr:twoCellAnchor>
</xdr:wsDr>
</file>

<file path=xl/drawings/drawing2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180975</xdr:rowOff>
    </xdr:from>
    <xdr:to>
      <xdr:col>4</xdr:col>
      <xdr:colOff>247650</xdr:colOff>
      <xdr:row>9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80975"/>
          <a:ext cx="4371975" cy="1543050"/>
        </a:xfrm>
        <a:prstGeom prst="rect">
          <a:avLst/>
        </a:prstGeom>
      </xdr:spPr>
    </xdr:pic>
    <xdr:clientData/>
  </xdr:twoCellAnchor>
</xdr:wsDr>
</file>

<file path=xl/drawings/drawing2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95250</xdr:rowOff>
    </xdr:from>
    <xdr:to>
      <xdr:col>4</xdr:col>
      <xdr:colOff>257175</xdr:colOff>
      <xdr:row>8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95250"/>
          <a:ext cx="4371975" cy="1543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104775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142875</xdr:rowOff>
    </xdr:from>
    <xdr:to>
      <xdr:col>4</xdr:col>
      <xdr:colOff>266700</xdr:colOff>
      <xdr:row>8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42875"/>
          <a:ext cx="4371975" cy="1543050"/>
        </a:xfrm>
        <a:prstGeom prst="rect">
          <a:avLst/>
        </a:prstGeom>
      </xdr:spPr>
    </xdr:pic>
    <xdr:clientData/>
  </xdr:twoCellAnchor>
</xdr:wsDr>
</file>

<file path=xl/drawings/drawing2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152400</xdr:rowOff>
    </xdr:from>
    <xdr:to>
      <xdr:col>4</xdr:col>
      <xdr:colOff>161925</xdr:colOff>
      <xdr:row>8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52400"/>
          <a:ext cx="4371975" cy="1543050"/>
        </a:xfrm>
        <a:prstGeom prst="rect">
          <a:avLst/>
        </a:prstGeom>
      </xdr:spPr>
    </xdr:pic>
    <xdr:clientData/>
  </xdr:twoCellAnchor>
</xdr:wsDr>
</file>

<file path=xl/drawings/drawing2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142875</xdr:rowOff>
    </xdr:from>
    <xdr:to>
      <xdr:col>4</xdr:col>
      <xdr:colOff>266700</xdr:colOff>
      <xdr:row>8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42875"/>
          <a:ext cx="4371975" cy="1543050"/>
        </a:xfrm>
        <a:prstGeom prst="rect">
          <a:avLst/>
        </a:prstGeom>
      </xdr:spPr>
    </xdr:pic>
    <xdr:clientData/>
  </xdr:twoCellAnchor>
</xdr:wsDr>
</file>

<file path=xl/drawings/drawing2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1</xdr:row>
      <xdr:rowOff>9525</xdr:rowOff>
    </xdr:from>
    <xdr:to>
      <xdr:col>4</xdr:col>
      <xdr:colOff>428625</xdr:colOff>
      <xdr:row>9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00025"/>
          <a:ext cx="4371975" cy="1543050"/>
        </a:xfrm>
        <a:prstGeom prst="rect">
          <a:avLst/>
        </a:prstGeom>
      </xdr:spPr>
    </xdr:pic>
    <xdr:clientData/>
  </xdr:twoCellAnchor>
</xdr:wsDr>
</file>

<file path=xl/drawings/drawing2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0</xdr:row>
      <xdr:rowOff>66675</xdr:rowOff>
    </xdr:from>
    <xdr:to>
      <xdr:col>4</xdr:col>
      <xdr:colOff>542925</xdr:colOff>
      <xdr:row>8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66675"/>
          <a:ext cx="4371975" cy="1543050"/>
        </a:xfrm>
        <a:prstGeom prst="rect">
          <a:avLst/>
        </a:prstGeom>
      </xdr:spPr>
    </xdr:pic>
    <xdr:clientData/>
  </xdr:twoCellAnchor>
</xdr:wsDr>
</file>

<file path=xl/drawings/drawing2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0</xdr:row>
      <xdr:rowOff>66675</xdr:rowOff>
    </xdr:from>
    <xdr:to>
      <xdr:col>4</xdr:col>
      <xdr:colOff>542925</xdr:colOff>
      <xdr:row>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66675"/>
          <a:ext cx="4371975" cy="1543050"/>
        </a:xfrm>
        <a:prstGeom prst="rect">
          <a:avLst/>
        </a:prstGeom>
      </xdr:spPr>
    </xdr:pic>
    <xdr:clientData/>
  </xdr:twoCellAnchor>
</xdr:wsDr>
</file>

<file path=xl/drawings/drawing2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104775</xdr:rowOff>
    </xdr:from>
    <xdr:to>
      <xdr:col>4</xdr:col>
      <xdr:colOff>123825</xdr:colOff>
      <xdr:row>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2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38100</xdr:rowOff>
    </xdr:from>
    <xdr:to>
      <xdr:col>4</xdr:col>
      <xdr:colOff>228600</xdr:colOff>
      <xdr:row>8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"/>
          <a:ext cx="4371975" cy="1543050"/>
        </a:xfrm>
        <a:prstGeom prst="rect">
          <a:avLst/>
        </a:prstGeom>
      </xdr:spPr>
    </xdr:pic>
    <xdr:clientData/>
  </xdr:twoCellAnchor>
</xdr:wsDr>
</file>

<file path=xl/drawings/drawing2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57150</xdr:rowOff>
    </xdr:from>
    <xdr:to>
      <xdr:col>4</xdr:col>
      <xdr:colOff>238125</xdr:colOff>
      <xdr:row>8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57150"/>
          <a:ext cx="4371975" cy="1543050"/>
        </a:xfrm>
        <a:prstGeom prst="rect">
          <a:avLst/>
        </a:prstGeom>
      </xdr:spPr>
    </xdr:pic>
    <xdr:clientData/>
  </xdr:twoCellAnchor>
</xdr:wsDr>
</file>

<file path=xl/drawings/drawing2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1</xdr:row>
      <xdr:rowOff>0</xdr:rowOff>
    </xdr:from>
    <xdr:to>
      <xdr:col>6</xdr:col>
      <xdr:colOff>257175</xdr:colOff>
      <xdr:row>9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90500"/>
          <a:ext cx="4371975" cy="1543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28575</xdr:rowOff>
    </xdr:from>
    <xdr:to>
      <xdr:col>9</xdr:col>
      <xdr:colOff>1038225</xdr:colOff>
      <xdr:row>8</xdr:row>
      <xdr:rowOff>133350</xdr:rowOff>
    </xdr:to>
    <xdr:pic>
      <xdr:nvPicPr>
        <xdr:cNvPr id="2" name="Picture 1" descr="letterhead_heade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219075"/>
          <a:ext cx="3648075" cy="1438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9526</xdr:colOff>
      <xdr:row>1</xdr:row>
      <xdr:rowOff>28575</xdr:rowOff>
    </xdr:from>
    <xdr:to>
      <xdr:col>9</xdr:col>
      <xdr:colOff>666751</xdr:colOff>
      <xdr:row>8</xdr:row>
      <xdr:rowOff>133350</xdr:rowOff>
    </xdr:to>
    <xdr:pic>
      <xdr:nvPicPr>
        <xdr:cNvPr id="3" name="Picture 1" descr="letterhead_heade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6" y="219075"/>
          <a:ext cx="3648075" cy="1438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57150</xdr:rowOff>
    </xdr:from>
    <xdr:to>
      <xdr:col>4</xdr:col>
      <xdr:colOff>152400</xdr:colOff>
      <xdr:row>8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57150"/>
          <a:ext cx="4371975" cy="1543050"/>
        </a:xfrm>
        <a:prstGeom prst="rect">
          <a:avLst/>
        </a:prstGeom>
      </xdr:spPr>
    </xdr:pic>
    <xdr:clientData/>
  </xdr:twoCellAnchor>
</xdr:wsDr>
</file>

<file path=xl/drawings/drawing2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123825</xdr:rowOff>
    </xdr:from>
    <xdr:to>
      <xdr:col>4</xdr:col>
      <xdr:colOff>95250</xdr:colOff>
      <xdr:row>8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23825"/>
          <a:ext cx="4371975" cy="1543050"/>
        </a:xfrm>
        <a:prstGeom prst="rect">
          <a:avLst/>
        </a:prstGeom>
      </xdr:spPr>
    </xdr:pic>
    <xdr:clientData/>
  </xdr:twoCellAnchor>
</xdr:wsDr>
</file>

<file path=xl/drawings/drawing2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0</xdr:row>
      <xdr:rowOff>171450</xdr:rowOff>
    </xdr:from>
    <xdr:to>
      <xdr:col>4</xdr:col>
      <xdr:colOff>581025</xdr:colOff>
      <xdr:row>9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71450"/>
          <a:ext cx="4371975" cy="1543050"/>
        </a:xfrm>
        <a:prstGeom prst="rect">
          <a:avLst/>
        </a:prstGeom>
      </xdr:spPr>
    </xdr:pic>
    <xdr:clientData/>
  </xdr:twoCellAnchor>
</xdr:wsDr>
</file>

<file path=xl/drawings/drawing2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38100</xdr:rowOff>
    </xdr:from>
    <xdr:to>
      <xdr:col>4</xdr:col>
      <xdr:colOff>485775</xdr:colOff>
      <xdr:row>8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"/>
          <a:ext cx="4371975" cy="1543050"/>
        </a:xfrm>
        <a:prstGeom prst="rect">
          <a:avLst/>
        </a:prstGeom>
      </xdr:spPr>
    </xdr:pic>
    <xdr:clientData/>
  </xdr:twoCellAnchor>
</xdr:wsDr>
</file>

<file path=xl/drawings/drawing2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38100</xdr:rowOff>
    </xdr:from>
    <xdr:to>
      <xdr:col>4</xdr:col>
      <xdr:colOff>485775</xdr:colOff>
      <xdr:row>8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"/>
          <a:ext cx="4371975" cy="1543050"/>
        </a:xfrm>
        <a:prstGeom prst="rect">
          <a:avLst/>
        </a:prstGeom>
      </xdr:spPr>
    </xdr:pic>
    <xdr:clientData/>
  </xdr:twoCellAnchor>
</xdr:wsDr>
</file>

<file path=xl/drawings/drawing2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104775</xdr:rowOff>
    </xdr:from>
    <xdr:to>
      <xdr:col>4</xdr:col>
      <xdr:colOff>95250</xdr:colOff>
      <xdr:row>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2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104775</xdr:rowOff>
    </xdr:from>
    <xdr:to>
      <xdr:col>4</xdr:col>
      <xdr:colOff>180975</xdr:colOff>
      <xdr:row>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2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104775</xdr:rowOff>
    </xdr:from>
    <xdr:to>
      <xdr:col>4</xdr:col>
      <xdr:colOff>114300</xdr:colOff>
      <xdr:row>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"/>
          <a:ext cx="4371975" cy="1543050"/>
        </a:xfrm>
        <a:prstGeom prst="rect">
          <a:avLst/>
        </a:prstGeom>
      </xdr:spPr>
    </xdr:pic>
    <xdr:clientData/>
  </xdr:twoCellAnchor>
</xdr:wsDr>
</file>

<file path=xl/drawings/drawing2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952500</xdr:colOff>
      <xdr:row>0</xdr:row>
      <xdr:rowOff>171450</xdr:rowOff>
    </xdr:from>
    <xdr:to>
      <xdr:col>4</xdr:col>
      <xdr:colOff>581025</xdr:colOff>
      <xdr:row>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171450"/>
          <a:ext cx="4371975" cy="1543050"/>
        </a:xfrm>
        <a:prstGeom prst="rect">
          <a:avLst/>
        </a:prstGeom>
      </xdr:spPr>
    </xdr:pic>
    <xdr:clientData/>
  </xdr:twoCellAnchor>
</xdr:wsDr>
</file>

<file path=xl/drawings/drawing2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9525</xdr:rowOff>
    </xdr:from>
    <xdr:to>
      <xdr:col>6</xdr:col>
      <xdr:colOff>285750</xdr:colOff>
      <xdr:row>8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9525"/>
          <a:ext cx="4371975" cy="1543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9525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19050</xdr:rowOff>
    </xdr:from>
    <xdr:to>
      <xdr:col>6</xdr:col>
      <xdr:colOff>200025</xdr:colOff>
      <xdr:row>8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9050"/>
          <a:ext cx="4371975" cy="1543050"/>
        </a:xfrm>
        <a:prstGeom prst="rect">
          <a:avLst/>
        </a:prstGeom>
      </xdr:spPr>
    </xdr:pic>
    <xdr:clientData/>
  </xdr:twoCellAnchor>
</xdr:wsDr>
</file>

<file path=xl/drawings/drawing2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123825</xdr:rowOff>
    </xdr:from>
    <xdr:to>
      <xdr:col>6</xdr:col>
      <xdr:colOff>266700</xdr:colOff>
      <xdr:row>8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23825"/>
          <a:ext cx="4371975" cy="1543050"/>
        </a:xfrm>
        <a:prstGeom prst="rect">
          <a:avLst/>
        </a:prstGeom>
      </xdr:spPr>
    </xdr:pic>
    <xdr:clientData/>
  </xdr:twoCellAnchor>
</xdr:wsDr>
</file>

<file path=xl/drawings/drawing2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123825</xdr:rowOff>
    </xdr:from>
    <xdr:to>
      <xdr:col>6</xdr:col>
      <xdr:colOff>266700</xdr:colOff>
      <xdr:row>8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23825"/>
          <a:ext cx="4371975" cy="1543050"/>
        </a:xfrm>
        <a:prstGeom prst="rect">
          <a:avLst/>
        </a:prstGeom>
      </xdr:spPr>
    </xdr:pic>
    <xdr:clientData/>
  </xdr:twoCellAnchor>
</xdr:wsDr>
</file>

<file path=xl/drawings/drawing2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0</xdr:row>
      <xdr:rowOff>133350</xdr:rowOff>
    </xdr:from>
    <xdr:to>
      <xdr:col>4</xdr:col>
      <xdr:colOff>476250</xdr:colOff>
      <xdr:row>8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33350"/>
          <a:ext cx="4371975" cy="1543050"/>
        </a:xfrm>
        <a:prstGeom prst="rect">
          <a:avLst/>
        </a:prstGeom>
      </xdr:spPr>
    </xdr:pic>
    <xdr:clientData/>
  </xdr:twoCellAnchor>
</xdr:wsDr>
</file>

<file path=xl/drawings/drawing2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0</xdr:row>
      <xdr:rowOff>133350</xdr:rowOff>
    </xdr:from>
    <xdr:to>
      <xdr:col>4</xdr:col>
      <xdr:colOff>476250</xdr:colOff>
      <xdr:row>8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33350"/>
          <a:ext cx="4371975" cy="1543050"/>
        </a:xfrm>
        <a:prstGeom prst="rect">
          <a:avLst/>
        </a:prstGeom>
      </xdr:spPr>
    </xdr:pic>
    <xdr:clientData/>
  </xdr:twoCellAnchor>
</xdr:wsDr>
</file>

<file path=xl/drawings/drawing2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0</xdr:row>
      <xdr:rowOff>133350</xdr:rowOff>
    </xdr:from>
    <xdr:to>
      <xdr:col>4</xdr:col>
      <xdr:colOff>238125</xdr:colOff>
      <xdr:row>8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33350"/>
          <a:ext cx="4371975" cy="1543050"/>
        </a:xfrm>
        <a:prstGeom prst="rect">
          <a:avLst/>
        </a:prstGeom>
      </xdr:spPr>
    </xdr:pic>
    <xdr:clientData/>
  </xdr:twoCellAnchor>
</xdr:wsDr>
</file>

<file path=xl/drawings/drawing2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0</xdr:row>
      <xdr:rowOff>133350</xdr:rowOff>
    </xdr:from>
    <xdr:to>
      <xdr:col>4</xdr:col>
      <xdr:colOff>238125</xdr:colOff>
      <xdr:row>8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33350"/>
          <a:ext cx="4371975" cy="1543050"/>
        </a:xfrm>
        <a:prstGeom prst="rect">
          <a:avLst/>
        </a:prstGeom>
      </xdr:spPr>
    </xdr:pic>
    <xdr:clientData/>
  </xdr:twoCellAnchor>
</xdr:wsDr>
</file>

<file path=xl/drawings/drawing2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0</xdr:row>
      <xdr:rowOff>0</xdr:rowOff>
    </xdr:from>
    <xdr:to>
      <xdr:col>4</xdr:col>
      <xdr:colOff>533400</xdr:colOff>
      <xdr:row>8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0"/>
          <a:ext cx="4371975" cy="1543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914400</xdr:colOff>
      <xdr:row>1</xdr:row>
      <xdr:rowOff>9525</xdr:rowOff>
    </xdr:from>
    <xdr:to>
      <xdr:col>4</xdr:col>
      <xdr:colOff>228600</xdr:colOff>
      <xdr:row>9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00025"/>
          <a:ext cx="4371975" cy="15430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114300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676275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523875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695325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190500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695325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523875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657225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914400</xdr:colOff>
      <xdr:row>1</xdr:row>
      <xdr:rowOff>57150</xdr:rowOff>
    </xdr:from>
    <xdr:to>
      <xdr:col>4</xdr:col>
      <xdr:colOff>171450</xdr:colOff>
      <xdr:row>9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47650"/>
          <a:ext cx="4371975" cy="154305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628650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333375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752475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752475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19050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685800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685800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685800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200025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57150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114300</xdr:rowOff>
    </xdr:from>
    <xdr:to>
      <xdr:col>4</xdr:col>
      <xdr:colOff>295275</xdr:colOff>
      <xdr:row>8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114300"/>
          <a:ext cx="4371975" cy="154305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19050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6</xdr:col>
      <xdr:colOff>19050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771525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838200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752475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590550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590550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590550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114300</xdr:rowOff>
    </xdr:from>
    <xdr:to>
      <xdr:col>4</xdr:col>
      <xdr:colOff>361950</xdr:colOff>
      <xdr:row>8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14300"/>
          <a:ext cx="4371975" cy="154305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590550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704850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190500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600075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514350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342900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342900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0</xdr:row>
      <xdr:rowOff>66675</xdr:rowOff>
    </xdr:from>
    <xdr:to>
      <xdr:col>4</xdr:col>
      <xdr:colOff>323850</xdr:colOff>
      <xdr:row>8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66675"/>
          <a:ext cx="4371975" cy="1543050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342900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342900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342900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342900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104775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561975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104775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885825</xdr:colOff>
      <xdr:row>1</xdr:row>
      <xdr:rowOff>9525</xdr:rowOff>
    </xdr:from>
    <xdr:to>
      <xdr:col>4</xdr:col>
      <xdr:colOff>180975</xdr:colOff>
      <xdr:row>9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200025"/>
          <a:ext cx="4371975" cy="1543050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66675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781050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733425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38100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733425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838200</xdr:colOff>
      <xdr:row>0</xdr:row>
      <xdr:rowOff>47625</xdr:rowOff>
    </xdr:from>
    <xdr:to>
      <xdr:col>4</xdr:col>
      <xdr:colOff>295275</xdr:colOff>
      <xdr:row>8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47625"/>
          <a:ext cx="4371975" cy="1543050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695325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733425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733425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733425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695325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752475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752475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3</xdr:col>
      <xdr:colOff>752475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190500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0</xdr:rowOff>
    </xdr:from>
    <xdr:to>
      <xdr:col>4</xdr:col>
      <xdr:colOff>104775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6" y="190500"/>
          <a:ext cx="4248149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worksheets/_rels/sheet288.xml.rels><?xml version="1.0" encoding="UTF-8" standalone="yes"?>
<Relationships xmlns="http://schemas.openxmlformats.org/package/2006/relationships"><Relationship Id="rId2" Type="http://schemas.openxmlformats.org/officeDocument/2006/relationships/hyperlink" Target="mailto:7512130/susan.dee@imvphil.com" TargetMode="External"/><Relationship Id="rId1" Type="http://schemas.openxmlformats.org/officeDocument/2006/relationships/hyperlink" Target="mailto:ads@bulgar.com.ph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hyperlink" Target="mailto:ads@bulgar.com.p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hyperlink" Target="mailto:ads@bulgar.com.ph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hyperlink" Target="mailto:belladedior@yahoo.com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hyperlink" Target="mailto:belladedior@yahoo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2"/>
  <sheetViews>
    <sheetView workbookViewId="0">
      <selection activeCell="G7" sqref="G7"/>
    </sheetView>
  </sheetViews>
  <sheetFormatPr defaultRowHeight="15" x14ac:dyDescent="0.25"/>
  <cols>
    <col min="1" max="1" width="24.28515625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193</v>
      </c>
      <c r="D12" s="1735"/>
      <c r="E12" s="1736"/>
    </row>
    <row r="13" spans="1:5" x14ac:dyDescent="0.25">
      <c r="A13" s="1737" t="s">
        <v>92</v>
      </c>
      <c r="B13" s="1738"/>
      <c r="C13" s="1737" t="s">
        <v>89</v>
      </c>
      <c r="D13" s="1739"/>
      <c r="E13" s="1738"/>
    </row>
    <row r="14" spans="1:5" x14ac:dyDescent="0.25">
      <c r="A14" s="1737" t="s">
        <v>93</v>
      </c>
      <c r="B14" s="1738"/>
      <c r="C14" s="1737" t="s">
        <v>12</v>
      </c>
      <c r="D14" s="1739"/>
      <c r="E14" s="1738"/>
    </row>
    <row r="15" spans="1:5" x14ac:dyDescent="0.25">
      <c r="A15" s="23"/>
      <c r="B15" s="8"/>
      <c r="C15" s="1748" t="s">
        <v>90</v>
      </c>
      <c r="D15" s="1749"/>
      <c r="E15" s="1749"/>
    </row>
    <row r="16" spans="1:5" x14ac:dyDescent="0.25">
      <c r="A16" s="13"/>
      <c r="C16" s="1748" t="s">
        <v>91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94</v>
      </c>
      <c r="B18" s="9" t="s">
        <v>97</v>
      </c>
      <c r="C18" s="35">
        <v>3</v>
      </c>
      <c r="D18" s="30">
        <v>1550</v>
      </c>
      <c r="E18" s="41">
        <f>D18*C18</f>
        <v>4650</v>
      </c>
    </row>
    <row r="19" spans="1:5" x14ac:dyDescent="0.25">
      <c r="A19" s="9" t="s">
        <v>95</v>
      </c>
      <c r="B19" s="9" t="s">
        <v>97</v>
      </c>
      <c r="C19" s="35">
        <v>2</v>
      </c>
      <c r="D19" s="30">
        <v>1550</v>
      </c>
      <c r="E19" s="41">
        <f>D19*C19</f>
        <v>3100</v>
      </c>
    </row>
    <row r="20" spans="1:5" x14ac:dyDescent="0.25">
      <c r="A20" s="9" t="s">
        <v>96</v>
      </c>
      <c r="B20" s="9" t="s">
        <v>98</v>
      </c>
      <c r="C20" s="35">
        <v>3</v>
      </c>
      <c r="D20" s="30">
        <v>1550</v>
      </c>
      <c r="E20" s="41">
        <f>D20*C20</f>
        <v>4650</v>
      </c>
    </row>
    <row r="21" spans="1:5" x14ac:dyDescent="0.25">
      <c r="A21" s="9"/>
      <c r="B21" s="9"/>
      <c r="C21" s="9"/>
      <c r="D21" s="40" t="s">
        <v>85</v>
      </c>
      <c r="E21" s="41">
        <f>SUM(E18:E20)</f>
        <v>12400</v>
      </c>
    </row>
    <row r="22" spans="1:5" ht="15.75" thickBot="1" x14ac:dyDescent="0.3">
      <c r="A22" s="9"/>
      <c r="B22" s="9"/>
      <c r="C22" s="9"/>
      <c r="D22" s="40" t="s">
        <v>99</v>
      </c>
      <c r="E22" s="46">
        <f>E21*0.15</f>
        <v>1860</v>
      </c>
    </row>
    <row r="23" spans="1:5" ht="24" thickBot="1" x14ac:dyDescent="0.4">
      <c r="A23" s="1750" t="s">
        <v>100</v>
      </c>
      <c r="B23" s="1739"/>
      <c r="C23" s="1739"/>
      <c r="D23" s="1739"/>
      <c r="E23" s="50">
        <f>E21-E22</f>
        <v>10540</v>
      </c>
    </row>
    <row r="24" spans="1:5" x14ac:dyDescent="0.25">
      <c r="A24" s="1751"/>
      <c r="B24" s="1739"/>
      <c r="C24" s="1739"/>
      <c r="D24" s="1739"/>
      <c r="E24" s="1752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20" t="s">
        <v>8</v>
      </c>
      <c r="C29" s="1744" t="s">
        <v>16</v>
      </c>
      <c r="D29" s="1745"/>
      <c r="E29" s="1730"/>
    </row>
    <row r="30" spans="1:5" x14ac:dyDescent="0.25">
      <c r="A30" s="25" t="s">
        <v>9</v>
      </c>
      <c r="B30" s="19" t="s">
        <v>10</v>
      </c>
      <c r="C30" s="1746" t="s">
        <v>10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C27:D27"/>
    <mergeCell ref="C28:D28"/>
    <mergeCell ref="C29:E29"/>
    <mergeCell ref="C30:E30"/>
    <mergeCell ref="A14:B14"/>
    <mergeCell ref="C14:E14"/>
    <mergeCell ref="C15:E15"/>
    <mergeCell ref="C16:E16"/>
    <mergeCell ref="A23:D23"/>
    <mergeCell ref="A24:E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31"/>
  <sheetViews>
    <sheetView workbookViewId="0">
      <selection activeCell="G9" sqref="G9"/>
    </sheetView>
  </sheetViews>
  <sheetFormatPr defaultRowHeight="15" x14ac:dyDescent="0.25"/>
  <cols>
    <col min="1" max="1" width="25.4257812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187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194</v>
      </c>
      <c r="D12" s="1735"/>
      <c r="E12" s="1736"/>
    </row>
    <row r="13" spans="1:5" x14ac:dyDescent="0.25">
      <c r="A13" s="1763" t="s">
        <v>195</v>
      </c>
      <c r="B13" s="1764"/>
      <c r="C13" s="1737" t="s">
        <v>197</v>
      </c>
      <c r="D13" s="1739"/>
      <c r="E13" s="1738"/>
    </row>
    <row r="14" spans="1:5" x14ac:dyDescent="0.25">
      <c r="A14" s="1737" t="s">
        <v>196</v>
      </c>
      <c r="B14" s="1738"/>
      <c r="C14" s="1737" t="s">
        <v>12</v>
      </c>
      <c r="D14" s="1739"/>
      <c r="E14" s="1738"/>
    </row>
    <row r="15" spans="1:5" x14ac:dyDescent="0.25">
      <c r="A15" s="29" t="s">
        <v>186</v>
      </c>
      <c r="B15" s="8"/>
      <c r="C15" s="1753" t="s">
        <v>185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200</v>
      </c>
      <c r="B18" s="9" t="s">
        <v>201</v>
      </c>
      <c r="C18" s="35">
        <v>57</v>
      </c>
      <c r="D18" s="30">
        <v>100</v>
      </c>
      <c r="E18" s="30">
        <f>D18*C18</f>
        <v>5700</v>
      </c>
    </row>
    <row r="19" spans="1:5" x14ac:dyDescent="0.25">
      <c r="A19" s="9"/>
      <c r="B19" s="9"/>
      <c r="C19" s="9"/>
      <c r="D19" s="30"/>
      <c r="E19" s="65" t="s">
        <v>179</v>
      </c>
    </row>
    <row r="20" spans="1:5" ht="30" x14ac:dyDescent="0.25">
      <c r="A20" s="9"/>
      <c r="B20" s="9"/>
      <c r="C20" s="9"/>
      <c r="D20" s="69" t="s">
        <v>198</v>
      </c>
      <c r="E20" s="65">
        <f>E18*0.01</f>
        <v>57</v>
      </c>
    </row>
    <row r="21" spans="1:5" x14ac:dyDescent="0.25">
      <c r="A21" s="9"/>
      <c r="B21" s="35"/>
      <c r="C21" s="35"/>
      <c r="D21" s="70" t="s">
        <v>199</v>
      </c>
      <c r="E21" s="45">
        <f>E20*0.12</f>
        <v>6.84</v>
      </c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5763.84</v>
      </c>
    </row>
    <row r="23" spans="1:5" x14ac:dyDescent="0.25">
      <c r="A23" s="1761" t="s">
        <v>203</v>
      </c>
      <c r="B23" s="1757"/>
      <c r="C23" s="1757"/>
      <c r="D23" s="1757"/>
      <c r="E23" s="1752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63" t="s">
        <v>188</v>
      </c>
      <c r="C28" s="1744" t="s">
        <v>16</v>
      </c>
      <c r="D28" s="1745"/>
      <c r="E28" s="1730"/>
    </row>
    <row r="29" spans="1:5" x14ac:dyDescent="0.25">
      <c r="A29" s="25" t="s">
        <v>9</v>
      </c>
      <c r="B29" s="64" t="s">
        <v>10</v>
      </c>
      <c r="C29" s="1746" t="s">
        <v>10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2:D22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E29"/>
  <sheetViews>
    <sheetView topLeftCell="A7" workbookViewId="0">
      <selection activeCell="H33" sqref="H33"/>
    </sheetView>
  </sheetViews>
  <sheetFormatPr defaultRowHeight="15" x14ac:dyDescent="0.25"/>
  <cols>
    <col min="1" max="1" width="24.42578125" customWidth="1"/>
    <col min="2" max="2" width="27.570312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1708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1690</v>
      </c>
      <c r="D12" s="1735"/>
      <c r="E12" s="1736"/>
    </row>
    <row r="13" spans="1:5" x14ac:dyDescent="0.25">
      <c r="A13" s="1737" t="s">
        <v>1709</v>
      </c>
      <c r="B13" s="1738"/>
      <c r="C13" s="1737" t="s">
        <v>172</v>
      </c>
      <c r="D13" s="1739"/>
      <c r="E13" s="1738"/>
    </row>
    <row r="14" spans="1:5" x14ac:dyDescent="0.25">
      <c r="A14" s="1737" t="s">
        <v>1710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174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1711</v>
      </c>
      <c r="B18" s="9"/>
      <c r="C18" s="35">
        <v>1</v>
      </c>
      <c r="D18" s="30">
        <v>1200</v>
      </c>
      <c r="E18" s="30">
        <f>D18*C18</f>
        <v>1200</v>
      </c>
    </row>
    <row r="19" spans="1:5" x14ac:dyDescent="0.25">
      <c r="A19" s="12" t="s">
        <v>182</v>
      </c>
      <c r="B19" s="12"/>
      <c r="C19" s="39">
        <v>1</v>
      </c>
      <c r="D19" s="46">
        <v>500</v>
      </c>
      <c r="E19" s="450">
        <f>D19*C19</f>
        <v>500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1700</v>
      </c>
    </row>
    <row r="21" spans="1:5" x14ac:dyDescent="0.25">
      <c r="A21" s="1761" t="s">
        <v>1712</v>
      </c>
      <c r="B21" s="1757"/>
      <c r="C21" s="1757"/>
      <c r="D21" s="1757"/>
      <c r="E21" s="1752"/>
    </row>
    <row r="22" spans="1:5" x14ac:dyDescent="0.25">
      <c r="A22" s="1"/>
      <c r="B22" s="2"/>
      <c r="C22" s="2"/>
      <c r="D22" s="2"/>
      <c r="E22" s="3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598" t="s">
        <v>1715</v>
      </c>
      <c r="C26" s="1744" t="s">
        <v>1713</v>
      </c>
      <c r="D26" s="1745"/>
      <c r="E26" s="1730"/>
    </row>
    <row r="27" spans="1:5" x14ac:dyDescent="0.25">
      <c r="A27" s="25" t="s">
        <v>9</v>
      </c>
      <c r="B27" s="599" t="s">
        <v>10</v>
      </c>
      <c r="C27" s="1746" t="s">
        <v>1714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E32"/>
  <sheetViews>
    <sheetView topLeftCell="A13" workbookViewId="0">
      <selection activeCell="J23" sqref="J23"/>
    </sheetView>
  </sheetViews>
  <sheetFormatPr defaultRowHeight="15" x14ac:dyDescent="0.25"/>
  <cols>
    <col min="1" max="1" width="21.7109375" style="608" customWidth="1"/>
    <col min="2" max="2" width="27.28515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607"/>
    </row>
    <row r="9" spans="1:5" x14ac:dyDescent="0.25">
      <c r="A9" s="92"/>
      <c r="B9" s="17"/>
      <c r="C9" s="17"/>
      <c r="D9" s="126"/>
      <c r="E9" s="607"/>
    </row>
    <row r="10" spans="1:5" x14ac:dyDescent="0.25">
      <c r="A10" s="92"/>
      <c r="B10" s="17"/>
      <c r="C10" s="17"/>
      <c r="D10" s="1729" t="s">
        <v>1718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1720</v>
      </c>
      <c r="D12" s="1735"/>
      <c r="E12" s="1736"/>
    </row>
    <row r="13" spans="1:5" x14ac:dyDescent="0.25">
      <c r="A13" s="1763" t="s">
        <v>1719</v>
      </c>
      <c r="B13" s="1764"/>
      <c r="C13" s="1737" t="s">
        <v>1722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1721</v>
      </c>
      <c r="B15" s="8"/>
      <c r="C15" s="1753" t="s">
        <v>1723</v>
      </c>
      <c r="D15" s="1749"/>
      <c r="E15" s="1749"/>
    </row>
    <row r="16" spans="1:5" x14ac:dyDescent="0.25">
      <c r="A16" s="93" t="s">
        <v>384</v>
      </c>
      <c r="C16" s="1748" t="s">
        <v>1724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57" t="s">
        <v>1725</v>
      </c>
      <c r="B18" s="56" t="s">
        <v>1320</v>
      </c>
      <c r="C18" s="567">
        <v>2500</v>
      </c>
      <c r="D18" s="57">
        <v>2.65</v>
      </c>
      <c r="E18" s="57">
        <f>D18*C18</f>
        <v>6625</v>
      </c>
    </row>
    <row r="19" spans="1:5" x14ac:dyDescent="0.25">
      <c r="A19" s="1858"/>
      <c r="B19" s="56" t="s">
        <v>1321</v>
      </c>
      <c r="C19" s="562"/>
      <c r="D19" s="57"/>
      <c r="E19" s="57"/>
    </row>
    <row r="20" spans="1:5" x14ac:dyDescent="0.25">
      <c r="A20" s="1858"/>
      <c r="B20" s="56" t="s">
        <v>1726</v>
      </c>
      <c r="C20" s="562"/>
      <c r="D20" s="57"/>
      <c r="E20" s="57"/>
    </row>
    <row r="21" spans="1:5" x14ac:dyDescent="0.25">
      <c r="A21" s="1851"/>
      <c r="B21" s="56" t="s">
        <v>1323</v>
      </c>
      <c r="C21" s="55"/>
      <c r="D21" s="154"/>
      <c r="E21" s="154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SUM(E18:E21)</f>
        <v>6625</v>
      </c>
    </row>
    <row r="23" spans="1:5" x14ac:dyDescent="0.25">
      <c r="A23" s="95" t="s">
        <v>1165</v>
      </c>
      <c r="B23" s="606"/>
      <c r="C23" s="606"/>
      <c r="D23" s="128"/>
      <c r="E23" s="129"/>
    </row>
    <row r="24" spans="1:5" x14ac:dyDescent="0.25">
      <c r="A24" s="568" t="s">
        <v>1727</v>
      </c>
      <c r="B24" s="603"/>
      <c r="C24" s="603"/>
      <c r="D24" s="126"/>
      <c r="E24" s="569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607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607"/>
    </row>
    <row r="28" spans="1:5" x14ac:dyDescent="0.25">
      <c r="A28" s="92"/>
      <c r="B28" s="17"/>
      <c r="C28" s="1742"/>
      <c r="D28" s="1743"/>
      <c r="E28" s="607"/>
    </row>
    <row r="29" spans="1:5" x14ac:dyDescent="0.25">
      <c r="A29" s="98" t="s">
        <v>7</v>
      </c>
      <c r="B29" s="604" t="s">
        <v>1738</v>
      </c>
      <c r="C29" s="1744" t="s">
        <v>16</v>
      </c>
      <c r="D29" s="1745"/>
      <c r="E29" s="1730"/>
    </row>
    <row r="30" spans="1:5" x14ac:dyDescent="0.25">
      <c r="A30" s="99" t="s">
        <v>9</v>
      </c>
      <c r="B30" s="605" t="s">
        <v>10</v>
      </c>
      <c r="C30" s="1746" t="s">
        <v>670</v>
      </c>
      <c r="D30" s="1747"/>
      <c r="E30" s="1730"/>
    </row>
    <row r="31" spans="1:5" x14ac:dyDescent="0.25">
      <c r="A31" s="92"/>
      <c r="B31" s="17"/>
      <c r="C31" s="17"/>
      <c r="D31" s="126"/>
      <c r="E31" s="607"/>
    </row>
    <row r="32" spans="1:5" x14ac:dyDescent="0.25">
      <c r="A32" s="93"/>
      <c r="B32" s="7"/>
      <c r="C32" s="7"/>
      <c r="D32" s="128"/>
      <c r="E32" s="132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18:A21"/>
    <mergeCell ref="A22:D22"/>
  </mergeCells>
  <pageMargins left="0.7" right="0.7" top="0.75" bottom="0.75" header="0.3" footer="0.3"/>
  <pageSetup orientation="portrait" horizontalDpi="0" verticalDpi="0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E37"/>
  <sheetViews>
    <sheetView topLeftCell="A13" workbookViewId="0">
      <selection activeCell="J26" sqref="J26"/>
    </sheetView>
  </sheetViews>
  <sheetFormatPr defaultRowHeight="15" x14ac:dyDescent="0.25"/>
  <cols>
    <col min="1" max="1" width="21.7109375" style="608" customWidth="1"/>
    <col min="2" max="2" width="27.28515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607"/>
    </row>
    <row r="9" spans="1:5" x14ac:dyDescent="0.25">
      <c r="A9" s="92"/>
      <c r="B9" s="17"/>
      <c r="C9" s="17"/>
      <c r="D9" s="126"/>
      <c r="E9" s="607"/>
    </row>
    <row r="10" spans="1:5" x14ac:dyDescent="0.25">
      <c r="A10" s="92"/>
      <c r="B10" s="17"/>
      <c r="C10" s="17"/>
      <c r="D10" s="1729" t="s">
        <v>1728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1720</v>
      </c>
      <c r="D12" s="1735"/>
      <c r="E12" s="1736"/>
    </row>
    <row r="13" spans="1:5" x14ac:dyDescent="0.25">
      <c r="A13" s="1763" t="s">
        <v>1755</v>
      </c>
      <c r="B13" s="1764"/>
      <c r="C13" s="1737" t="s">
        <v>1754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1756</v>
      </c>
      <c r="B15" s="8"/>
      <c r="C15" s="1753" t="s">
        <v>1753</v>
      </c>
      <c r="D15" s="1749"/>
      <c r="E15" s="1749"/>
    </row>
    <row r="16" spans="1:5" x14ac:dyDescent="0.25">
      <c r="A16" s="93" t="s">
        <v>1757</v>
      </c>
      <c r="C16" s="1748" t="s">
        <v>625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57" t="s">
        <v>1731</v>
      </c>
      <c r="B18" s="56" t="s">
        <v>1729</v>
      </c>
      <c r="C18" s="567">
        <v>25000</v>
      </c>
      <c r="D18" s="57">
        <v>0.13</v>
      </c>
      <c r="E18" s="57">
        <f>D18*C18</f>
        <v>3250</v>
      </c>
    </row>
    <row r="19" spans="1:5" x14ac:dyDescent="0.25">
      <c r="A19" s="1858"/>
      <c r="B19" s="56" t="s">
        <v>1730</v>
      </c>
      <c r="C19" s="562"/>
      <c r="D19" s="57"/>
      <c r="E19" s="57"/>
    </row>
    <row r="20" spans="1:5" x14ac:dyDescent="0.25">
      <c r="A20" s="1858"/>
      <c r="B20" s="56" t="s">
        <v>1732</v>
      </c>
      <c r="C20" s="562"/>
      <c r="D20" s="57"/>
      <c r="E20" s="57"/>
    </row>
    <row r="21" spans="1:5" x14ac:dyDescent="0.25">
      <c r="A21" s="1858"/>
      <c r="B21" s="294" t="s">
        <v>1733</v>
      </c>
      <c r="C21" s="562"/>
      <c r="D21" s="57"/>
      <c r="E21" s="57"/>
    </row>
    <row r="22" spans="1:5" x14ac:dyDescent="0.25">
      <c r="A22" s="1876"/>
      <c r="B22" s="621" t="s">
        <v>1734</v>
      </c>
      <c r="C22" s="619"/>
      <c r="D22" s="57"/>
      <c r="E22" s="57"/>
    </row>
    <row r="23" spans="1:5" x14ac:dyDescent="0.25">
      <c r="A23" s="1876"/>
      <c r="B23" s="622" t="s">
        <v>1735</v>
      </c>
      <c r="C23" s="619"/>
      <c r="D23" s="57"/>
      <c r="E23" s="57"/>
    </row>
    <row r="24" spans="1:5" x14ac:dyDescent="0.25">
      <c r="A24" s="1876"/>
      <c r="B24" s="622" t="s">
        <v>1736</v>
      </c>
      <c r="C24" s="619"/>
      <c r="D24" s="57"/>
      <c r="E24" s="57"/>
    </row>
    <row r="25" spans="1:5" x14ac:dyDescent="0.25">
      <c r="A25" s="1877"/>
      <c r="B25" s="623" t="s">
        <v>1737</v>
      </c>
      <c r="C25" s="620"/>
      <c r="D25" s="154"/>
      <c r="E25" s="154" t="s">
        <v>179</v>
      </c>
    </row>
    <row r="26" spans="1:5" ht="23.25" x14ac:dyDescent="0.35">
      <c r="A26" s="1762" t="s">
        <v>183</v>
      </c>
      <c r="B26" s="1848"/>
      <c r="C26" s="1749"/>
      <c r="D26" s="1749"/>
      <c r="E26" s="134">
        <f>SUM(E18:E25)</f>
        <v>3250</v>
      </c>
    </row>
    <row r="27" spans="1:5" ht="14.25" customHeight="1" x14ac:dyDescent="0.25">
      <c r="A27" s="295" t="s">
        <v>1752</v>
      </c>
      <c r="B27" s="606"/>
      <c r="C27" s="606"/>
      <c r="D27" s="606"/>
      <c r="E27" s="624"/>
    </row>
    <row r="28" spans="1:5" x14ac:dyDescent="0.25">
      <c r="A28" s="95"/>
      <c r="B28" s="606"/>
      <c r="C28" s="606"/>
      <c r="D28" s="128"/>
      <c r="E28" s="129"/>
    </row>
    <row r="29" spans="1:5" x14ac:dyDescent="0.25">
      <c r="A29" s="568"/>
      <c r="B29" s="603"/>
      <c r="C29" s="603"/>
      <c r="D29" s="126"/>
      <c r="E29" s="569"/>
    </row>
    <row r="30" spans="1:5" x14ac:dyDescent="0.25">
      <c r="A30" s="96"/>
      <c r="B30" s="2"/>
      <c r="C30" s="2"/>
      <c r="D30" s="130"/>
      <c r="E30" s="131"/>
    </row>
    <row r="31" spans="1:5" x14ac:dyDescent="0.25">
      <c r="A31" s="92"/>
      <c r="B31" s="17"/>
      <c r="C31" s="17"/>
      <c r="D31" s="126"/>
      <c r="E31" s="607"/>
    </row>
    <row r="32" spans="1:5" x14ac:dyDescent="0.25">
      <c r="A32" s="97" t="s">
        <v>6</v>
      </c>
      <c r="B32" s="22" t="s">
        <v>18</v>
      </c>
      <c r="C32" s="1740" t="s">
        <v>17</v>
      </c>
      <c r="D32" s="1741"/>
      <c r="E32" s="607"/>
    </row>
    <row r="33" spans="1:5" x14ac:dyDescent="0.25">
      <c r="A33" s="92"/>
      <c r="B33" s="17"/>
      <c r="C33" s="1742"/>
      <c r="D33" s="1743"/>
      <c r="E33" s="607"/>
    </row>
    <row r="34" spans="1:5" x14ac:dyDescent="0.25">
      <c r="A34" s="98" t="s">
        <v>7</v>
      </c>
      <c r="B34" s="604" t="s">
        <v>1738</v>
      </c>
      <c r="C34" s="1744" t="s">
        <v>16</v>
      </c>
      <c r="D34" s="1745"/>
      <c r="E34" s="1730"/>
    </row>
    <row r="35" spans="1:5" x14ac:dyDescent="0.25">
      <c r="A35" s="99" t="s">
        <v>9</v>
      </c>
      <c r="B35" s="605" t="s">
        <v>10</v>
      </c>
      <c r="C35" s="1746" t="s">
        <v>670</v>
      </c>
      <c r="D35" s="1747"/>
      <c r="E35" s="1730"/>
    </row>
    <row r="36" spans="1:5" x14ac:dyDescent="0.25">
      <c r="A36" s="92"/>
      <c r="B36" s="17"/>
      <c r="C36" s="17"/>
      <c r="D36" s="126"/>
      <c r="E36" s="607"/>
    </row>
    <row r="37" spans="1:5" x14ac:dyDescent="0.25">
      <c r="A37" s="93"/>
      <c r="B37" s="7"/>
      <c r="C37" s="7"/>
      <c r="D37" s="128"/>
      <c r="E37" s="132"/>
    </row>
  </sheetData>
  <mergeCells count="16">
    <mergeCell ref="A1:E7"/>
    <mergeCell ref="D10:E10"/>
    <mergeCell ref="A11:E11"/>
    <mergeCell ref="C12:E12"/>
    <mergeCell ref="A13:B13"/>
    <mergeCell ref="C13:E13"/>
    <mergeCell ref="C32:D32"/>
    <mergeCell ref="C33:D33"/>
    <mergeCell ref="C34:E34"/>
    <mergeCell ref="C35:E35"/>
    <mergeCell ref="A14:B14"/>
    <mergeCell ref="C14:E14"/>
    <mergeCell ref="C15:E15"/>
    <mergeCell ref="C16:E16"/>
    <mergeCell ref="A18:A25"/>
    <mergeCell ref="A26:D26"/>
  </mergeCells>
  <pageMargins left="0.7" right="0.7" top="0.75" bottom="0.75" header="0.3" footer="0.3"/>
  <pageSetup orientation="portrait" horizontalDpi="0" verticalDpi="0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E33"/>
  <sheetViews>
    <sheetView topLeftCell="A7" workbookViewId="0">
      <selection activeCell="A25" sqref="A25"/>
    </sheetView>
  </sheetViews>
  <sheetFormatPr defaultRowHeight="15" x14ac:dyDescent="0.25"/>
  <cols>
    <col min="1" max="1" width="23" style="608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607"/>
    </row>
    <row r="9" spans="1:5" x14ac:dyDescent="0.25">
      <c r="A9" s="92"/>
      <c r="B9" s="17"/>
      <c r="C9" s="17"/>
      <c r="D9" s="126"/>
      <c r="E9" s="607"/>
    </row>
    <row r="10" spans="1:5" x14ac:dyDescent="0.25">
      <c r="A10" s="92"/>
      <c r="B10" s="17"/>
      <c r="C10" s="17"/>
      <c r="D10" s="1729" t="s">
        <v>1739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1720</v>
      </c>
      <c r="D12" s="1735"/>
      <c r="E12" s="1736"/>
    </row>
    <row r="13" spans="1:5" x14ac:dyDescent="0.25">
      <c r="A13" s="1763" t="s">
        <v>1314</v>
      </c>
      <c r="B13" s="1764"/>
      <c r="C13" s="1737" t="s">
        <v>1317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1315</v>
      </c>
      <c r="B15" s="8"/>
      <c r="C15" s="1753" t="s">
        <v>1318</v>
      </c>
      <c r="D15" s="1749"/>
      <c r="E15" s="1749"/>
    </row>
    <row r="16" spans="1:5" x14ac:dyDescent="0.25">
      <c r="A16" s="93" t="s">
        <v>1316</v>
      </c>
      <c r="C16" s="1748" t="s">
        <v>395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57" t="s">
        <v>1740</v>
      </c>
      <c r="B18" s="56" t="s">
        <v>1741</v>
      </c>
      <c r="C18" s="567">
        <v>150</v>
      </c>
      <c r="D18" s="57">
        <v>35</v>
      </c>
      <c r="E18" s="57">
        <f>D18*C18</f>
        <v>5250</v>
      </c>
    </row>
    <row r="19" spans="1:5" x14ac:dyDescent="0.25">
      <c r="A19" s="1858"/>
      <c r="B19" s="56" t="s">
        <v>1742</v>
      </c>
      <c r="C19" s="562"/>
      <c r="D19" s="57"/>
      <c r="E19" s="57"/>
    </row>
    <row r="20" spans="1:5" x14ac:dyDescent="0.25">
      <c r="A20" s="1858"/>
      <c r="B20" s="56" t="s">
        <v>1322</v>
      </c>
      <c r="C20" s="562"/>
      <c r="D20" s="57"/>
      <c r="E20" s="57"/>
    </row>
    <row r="21" spans="1:5" x14ac:dyDescent="0.25">
      <c r="A21" s="1851"/>
      <c r="B21" s="56" t="s">
        <v>1323</v>
      </c>
      <c r="C21" s="55"/>
      <c r="D21" s="154"/>
      <c r="E21" s="154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SUM(E18:E21)</f>
        <v>5250</v>
      </c>
    </row>
    <row r="23" spans="1:5" x14ac:dyDescent="0.25">
      <c r="A23" s="95" t="s">
        <v>1165</v>
      </c>
      <c r="B23" s="606"/>
      <c r="C23" s="606"/>
      <c r="D23" s="128"/>
      <c r="E23" s="129"/>
    </row>
    <row r="24" spans="1:5" x14ac:dyDescent="0.25">
      <c r="A24" s="95" t="s">
        <v>1743</v>
      </c>
      <c r="B24" s="606"/>
      <c r="C24" s="606"/>
      <c r="D24" s="128"/>
      <c r="E24" s="129"/>
    </row>
    <row r="25" spans="1:5" x14ac:dyDescent="0.25">
      <c r="A25" s="568" t="s">
        <v>1325</v>
      </c>
      <c r="B25" s="603"/>
      <c r="C25" s="603"/>
      <c r="D25" s="126"/>
      <c r="E25" s="569"/>
    </row>
    <row r="26" spans="1:5" x14ac:dyDescent="0.25">
      <c r="A26" s="96"/>
      <c r="B26" s="2"/>
      <c r="C26" s="2"/>
      <c r="D26" s="130"/>
      <c r="E26" s="131"/>
    </row>
    <row r="27" spans="1:5" x14ac:dyDescent="0.25">
      <c r="A27" s="92"/>
      <c r="B27" s="17"/>
      <c r="C27" s="17"/>
      <c r="D27" s="126"/>
      <c r="E27" s="607"/>
    </row>
    <row r="28" spans="1:5" x14ac:dyDescent="0.25">
      <c r="A28" s="97" t="s">
        <v>6</v>
      </c>
      <c r="B28" s="22" t="s">
        <v>18</v>
      </c>
      <c r="C28" s="1740" t="s">
        <v>17</v>
      </c>
      <c r="D28" s="1741"/>
      <c r="E28" s="607"/>
    </row>
    <row r="29" spans="1:5" x14ac:dyDescent="0.25">
      <c r="A29" s="92"/>
      <c r="B29" s="17"/>
      <c r="C29" s="1742"/>
      <c r="D29" s="1743"/>
      <c r="E29" s="607"/>
    </row>
    <row r="30" spans="1:5" x14ac:dyDescent="0.25">
      <c r="A30" s="98" t="s">
        <v>7</v>
      </c>
      <c r="B30" s="604" t="s">
        <v>1744</v>
      </c>
      <c r="C30" s="1744" t="s">
        <v>16</v>
      </c>
      <c r="D30" s="1745"/>
      <c r="E30" s="1730"/>
    </row>
    <row r="31" spans="1:5" x14ac:dyDescent="0.25">
      <c r="A31" s="99" t="s">
        <v>9</v>
      </c>
      <c r="B31" s="605" t="s">
        <v>10</v>
      </c>
      <c r="C31" s="1746" t="s">
        <v>670</v>
      </c>
      <c r="D31" s="1747"/>
      <c r="E31" s="1730"/>
    </row>
    <row r="32" spans="1:5" x14ac:dyDescent="0.25">
      <c r="A32" s="92"/>
      <c r="B32" s="17"/>
      <c r="C32" s="17"/>
      <c r="D32" s="126"/>
      <c r="E32" s="607"/>
    </row>
    <row r="33" spans="1:5" x14ac:dyDescent="0.25">
      <c r="A33" s="93"/>
      <c r="B33" s="7"/>
      <c r="C33" s="7"/>
      <c r="D33" s="128"/>
      <c r="E33" s="132"/>
    </row>
  </sheetData>
  <mergeCells count="16">
    <mergeCell ref="A1:E7"/>
    <mergeCell ref="D10:E10"/>
    <mergeCell ref="A11:E11"/>
    <mergeCell ref="C12:E12"/>
    <mergeCell ref="A13:B13"/>
    <mergeCell ref="C13:E13"/>
    <mergeCell ref="C28:D28"/>
    <mergeCell ref="C29:D29"/>
    <mergeCell ref="C30:E30"/>
    <mergeCell ref="C31:E31"/>
    <mergeCell ref="A14:B14"/>
    <mergeCell ref="C14:E14"/>
    <mergeCell ref="C15:E15"/>
    <mergeCell ref="C16:E16"/>
    <mergeCell ref="A18:A21"/>
    <mergeCell ref="A22:D22"/>
  </mergeCells>
  <pageMargins left="0.7" right="0.7" top="0.75" bottom="0.75" header="0.3" footer="0.3"/>
  <pageSetup orientation="portrait" horizontalDpi="0" verticalDpi="0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L30"/>
  <sheetViews>
    <sheetView topLeftCell="A4" workbookViewId="0">
      <selection activeCell="B21" sqref="B21"/>
    </sheetView>
  </sheetViews>
  <sheetFormatPr defaultRowHeight="15" x14ac:dyDescent="0.25"/>
  <cols>
    <col min="1" max="1" width="21.140625" customWidth="1"/>
    <col min="2" max="2" width="32" customWidth="1"/>
    <col min="3" max="3" width="7.28515625" customWidth="1"/>
    <col min="4" max="4" width="11.8554687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1745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1746</v>
      </c>
      <c r="E12" s="1757"/>
      <c r="F12" s="1757"/>
      <c r="G12" s="1752"/>
    </row>
    <row r="13" spans="1:9" ht="15" customHeight="1" x14ac:dyDescent="0.25">
      <c r="A13" s="1763" t="s">
        <v>777</v>
      </c>
      <c r="B13" s="1764"/>
      <c r="C13" s="1737" t="s">
        <v>776</v>
      </c>
      <c r="D13" s="1739"/>
      <c r="E13" s="1739"/>
      <c r="F13" s="1739"/>
      <c r="G13" s="1738"/>
      <c r="I13" t="s">
        <v>713</v>
      </c>
    </row>
    <row r="14" spans="1:9" x14ac:dyDescent="0.25">
      <c r="A14" s="611" t="s">
        <v>778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779</v>
      </c>
      <c r="B15" s="615"/>
      <c r="C15" s="616" t="s">
        <v>775</v>
      </c>
      <c r="D15" s="613"/>
      <c r="E15" s="613"/>
      <c r="F15" s="613"/>
      <c r="G15" s="612"/>
    </row>
    <row r="16" spans="1:9" x14ac:dyDescent="0.25">
      <c r="A16" s="343"/>
      <c r="B16" s="344"/>
      <c r="C16" s="1737" t="s">
        <v>757</v>
      </c>
      <c r="D16" s="1739"/>
      <c r="E16" s="1739"/>
      <c r="F16" s="1739"/>
      <c r="G16" s="1738"/>
    </row>
    <row r="17" spans="1:12" x14ac:dyDescent="0.25">
      <c r="A17" s="10" t="s">
        <v>3</v>
      </c>
      <c r="B17" s="618" t="s">
        <v>4</v>
      </c>
      <c r="C17" s="618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1748</v>
      </c>
      <c r="B18" s="363" t="s">
        <v>780</v>
      </c>
      <c r="C18" s="349">
        <v>2</v>
      </c>
      <c r="D18" s="360">
        <v>3850</v>
      </c>
      <c r="E18" s="361"/>
      <c r="F18" s="362"/>
      <c r="G18" s="84">
        <f>D18*C18</f>
        <v>7700</v>
      </c>
    </row>
    <row r="19" spans="1:12" x14ac:dyDescent="0.25">
      <c r="A19" s="56" t="s">
        <v>1749</v>
      </c>
      <c r="C19" s="349"/>
      <c r="D19" s="360"/>
      <c r="E19" s="361"/>
      <c r="F19" s="362"/>
      <c r="G19" s="371" t="s">
        <v>179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7700</v>
      </c>
      <c r="L20" t="s">
        <v>762</v>
      </c>
    </row>
    <row r="21" spans="1:12" ht="19.5" customHeight="1" x14ac:dyDescent="0.35">
      <c r="A21" s="295" t="s">
        <v>1750</v>
      </c>
      <c r="B21" s="346"/>
      <c r="C21" s="346"/>
      <c r="D21" s="614"/>
      <c r="E21" s="614"/>
      <c r="F21" s="614"/>
      <c r="G21" s="347"/>
    </row>
    <row r="22" spans="1:12" ht="19.5" customHeight="1" x14ac:dyDescent="0.35">
      <c r="A22" s="295" t="s">
        <v>783</v>
      </c>
      <c r="B22" s="346"/>
      <c r="C22" s="346"/>
      <c r="D22" s="614"/>
      <c r="E22" s="614"/>
      <c r="F22" s="614"/>
      <c r="G22" s="347"/>
    </row>
    <row r="23" spans="1:12" x14ac:dyDescent="0.25">
      <c r="A23" s="1751" t="s">
        <v>1747</v>
      </c>
      <c r="B23" s="1739"/>
      <c r="C23" s="1739"/>
      <c r="D23" s="1739"/>
      <c r="E23" s="1739"/>
      <c r="F23" s="1739"/>
      <c r="G23" s="1738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610"/>
      <c r="D25" s="609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365" t="s">
        <v>1751</v>
      </c>
      <c r="C27" s="617"/>
      <c r="D27" s="1831" t="s">
        <v>716</v>
      </c>
      <c r="E27" s="1832"/>
      <c r="F27" s="1832"/>
      <c r="G27" s="1833"/>
    </row>
    <row r="28" spans="1:12" x14ac:dyDescent="0.25">
      <c r="A28" s="25" t="s">
        <v>9</v>
      </c>
      <c r="B28" s="366" t="s">
        <v>714</v>
      </c>
      <c r="C28" s="617"/>
      <c r="D28" s="1834" t="s">
        <v>717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E26:F26"/>
    <mergeCell ref="D27:G27"/>
    <mergeCell ref="D28:G28"/>
    <mergeCell ref="C14:G14"/>
    <mergeCell ref="C16:G16"/>
    <mergeCell ref="D17:F17"/>
    <mergeCell ref="A20:F20"/>
    <mergeCell ref="A23:G23"/>
    <mergeCell ref="E25:F25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L30"/>
  <sheetViews>
    <sheetView topLeftCell="A10" workbookViewId="0">
      <selection activeCell="I14" sqref="I14"/>
    </sheetView>
  </sheetViews>
  <sheetFormatPr defaultRowHeight="15" x14ac:dyDescent="0.25"/>
  <cols>
    <col min="1" max="1" width="23.7109375" customWidth="1"/>
    <col min="2" max="2" width="28.140625" customWidth="1"/>
    <col min="3" max="3" width="6.7109375" customWidth="1"/>
    <col min="4" max="4" width="14.14062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1758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1759</v>
      </c>
      <c r="E12" s="1757"/>
      <c r="F12" s="1757"/>
      <c r="G12" s="1752"/>
    </row>
    <row r="13" spans="1:9" ht="15" customHeight="1" x14ac:dyDescent="0.25">
      <c r="A13" s="1763" t="s">
        <v>1760</v>
      </c>
      <c r="B13" s="1764"/>
      <c r="C13" s="1737" t="s">
        <v>1761</v>
      </c>
      <c r="D13" s="1739"/>
      <c r="E13" s="1739"/>
      <c r="F13" s="1739"/>
      <c r="G13" s="1738"/>
      <c r="I13" t="s">
        <v>713</v>
      </c>
    </row>
    <row r="14" spans="1:9" x14ac:dyDescent="0.25">
      <c r="A14" s="625" t="s">
        <v>1763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1764</v>
      </c>
      <c r="B15" s="631"/>
      <c r="C15" s="633" t="s">
        <v>1762</v>
      </c>
      <c r="D15" s="627"/>
      <c r="E15" s="627"/>
      <c r="F15" s="627"/>
      <c r="G15" s="626"/>
    </row>
    <row r="16" spans="1:9" x14ac:dyDescent="0.25">
      <c r="A16" s="343"/>
      <c r="B16" s="344"/>
      <c r="C16" s="1737" t="s">
        <v>757</v>
      </c>
      <c r="D16" s="1739"/>
      <c r="E16" s="1739"/>
      <c r="F16" s="1739"/>
      <c r="G16" s="1738"/>
    </row>
    <row r="17" spans="1:12" x14ac:dyDescent="0.25">
      <c r="A17" s="10" t="s">
        <v>3</v>
      </c>
      <c r="B17" s="632" t="s">
        <v>4</v>
      </c>
      <c r="C17" s="632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1765</v>
      </c>
      <c r="B18" s="363" t="s">
        <v>1766</v>
      </c>
      <c r="C18" s="349">
        <v>1</v>
      </c>
      <c r="D18" s="360">
        <v>500</v>
      </c>
      <c r="E18" s="361"/>
      <c r="F18" s="362"/>
      <c r="G18" s="84">
        <f>D18*C18</f>
        <v>500</v>
      </c>
    </row>
    <row r="19" spans="1:12" x14ac:dyDescent="0.25">
      <c r="A19" s="56"/>
      <c r="B19" t="s">
        <v>1767</v>
      </c>
      <c r="C19" s="349"/>
      <c r="D19" s="360"/>
      <c r="E19" s="361"/>
      <c r="F19" s="362"/>
      <c r="G19" s="371" t="s">
        <v>179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500</v>
      </c>
      <c r="L20" t="s">
        <v>762</v>
      </c>
    </row>
    <row r="21" spans="1:12" ht="19.5" customHeight="1" x14ac:dyDescent="0.35">
      <c r="A21" s="295" t="s">
        <v>1796</v>
      </c>
      <c r="B21" s="346"/>
      <c r="C21" s="346"/>
      <c r="D21" s="630"/>
      <c r="E21" s="630"/>
      <c r="F21" s="630"/>
      <c r="G21" s="347"/>
    </row>
    <row r="22" spans="1:12" ht="19.5" customHeight="1" x14ac:dyDescent="0.35">
      <c r="A22" s="295" t="s">
        <v>1795</v>
      </c>
      <c r="B22" s="346"/>
      <c r="C22" s="346"/>
      <c r="D22" s="630"/>
      <c r="E22" s="630"/>
      <c r="F22" s="630"/>
      <c r="G22" s="347"/>
    </row>
    <row r="23" spans="1:12" x14ac:dyDescent="0.25">
      <c r="A23" s="1751" t="s">
        <v>863</v>
      </c>
      <c r="B23" s="1739"/>
      <c r="C23" s="1739"/>
      <c r="D23" s="1739"/>
      <c r="E23" s="1739"/>
      <c r="F23" s="1739"/>
      <c r="G23" s="1738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629"/>
      <c r="D25" s="628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365" t="s">
        <v>1768</v>
      </c>
      <c r="C27" s="634"/>
      <c r="D27" s="1831" t="s">
        <v>716</v>
      </c>
      <c r="E27" s="1832"/>
      <c r="F27" s="1832"/>
      <c r="G27" s="1833"/>
    </row>
    <row r="28" spans="1:12" x14ac:dyDescent="0.25">
      <c r="A28" s="25" t="s">
        <v>9</v>
      </c>
      <c r="B28" s="366" t="s">
        <v>714</v>
      </c>
      <c r="C28" s="634"/>
      <c r="D28" s="1834" t="s">
        <v>717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A1:G7"/>
    <mergeCell ref="D10:G10"/>
    <mergeCell ref="A11:G11"/>
    <mergeCell ref="D12:G12"/>
    <mergeCell ref="A13:B13"/>
    <mergeCell ref="C13:G13"/>
    <mergeCell ref="E26:F26"/>
    <mergeCell ref="D27:G27"/>
    <mergeCell ref="D28:G28"/>
    <mergeCell ref="C14:G14"/>
    <mergeCell ref="C16:G16"/>
    <mergeCell ref="D17:F17"/>
    <mergeCell ref="A20:F20"/>
    <mergeCell ref="A23:G23"/>
    <mergeCell ref="E25:F25"/>
  </mergeCells>
  <pageMargins left="0.7" right="0.7" top="0.75" bottom="0.75" header="0.3" footer="0.3"/>
  <pageSetup orientation="portrait" horizontalDpi="0" verticalDpi="0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L33"/>
  <sheetViews>
    <sheetView topLeftCell="A4" workbookViewId="0">
      <selection activeCell="D10" sqref="D10:G10"/>
    </sheetView>
  </sheetViews>
  <sheetFormatPr defaultRowHeight="15" x14ac:dyDescent="0.25"/>
  <cols>
    <col min="1" max="1" width="23.7109375" customWidth="1"/>
    <col min="2" max="2" width="28.140625" customWidth="1"/>
    <col min="3" max="3" width="6.7109375" customWidth="1"/>
    <col min="4" max="4" width="14.14062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1769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1759</v>
      </c>
      <c r="E12" s="1757"/>
      <c r="F12" s="1757"/>
      <c r="G12" s="1752"/>
    </row>
    <row r="13" spans="1:9" ht="15" customHeight="1" x14ac:dyDescent="0.25">
      <c r="A13" s="1763" t="s">
        <v>1770</v>
      </c>
      <c r="B13" s="1764"/>
      <c r="C13" s="1737" t="s">
        <v>1771</v>
      </c>
      <c r="D13" s="1739"/>
      <c r="E13" s="1739"/>
      <c r="F13" s="1739"/>
      <c r="G13" s="1738"/>
      <c r="I13" t="s">
        <v>713</v>
      </c>
    </row>
    <row r="14" spans="1:9" x14ac:dyDescent="0.25">
      <c r="A14" s="641" t="s">
        <v>1773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1774</v>
      </c>
      <c r="B15" s="645"/>
      <c r="C15" s="647" t="s">
        <v>1772</v>
      </c>
      <c r="D15" s="643"/>
      <c r="E15" s="643"/>
      <c r="F15" s="643"/>
      <c r="G15" s="642"/>
    </row>
    <row r="16" spans="1:9" x14ac:dyDescent="0.25">
      <c r="A16" s="343"/>
      <c r="B16" s="344"/>
      <c r="C16" s="1737" t="s">
        <v>1775</v>
      </c>
      <c r="D16" s="1739"/>
      <c r="E16" s="1739"/>
      <c r="F16" s="1739"/>
      <c r="G16" s="1738"/>
    </row>
    <row r="17" spans="1:12" x14ac:dyDescent="0.25">
      <c r="A17" s="401" t="s">
        <v>3</v>
      </c>
      <c r="B17" s="648" t="s">
        <v>4</v>
      </c>
      <c r="C17" s="648" t="s">
        <v>272</v>
      </c>
      <c r="D17" s="1846" t="s">
        <v>708</v>
      </c>
      <c r="E17" s="1878"/>
      <c r="F17" s="1879"/>
      <c r="G17" s="401" t="s">
        <v>5</v>
      </c>
    </row>
    <row r="18" spans="1:12" x14ac:dyDescent="0.25">
      <c r="A18" s="294" t="s">
        <v>1776</v>
      </c>
      <c r="B18" s="435" t="s">
        <v>1777</v>
      </c>
      <c r="C18" s="404">
        <v>3000</v>
      </c>
      <c r="D18" s="408">
        <v>1.9</v>
      </c>
      <c r="E18" s="654"/>
      <c r="F18" s="654"/>
      <c r="G18" s="408">
        <f>D18*C18</f>
        <v>5700</v>
      </c>
    </row>
    <row r="19" spans="1:12" x14ac:dyDescent="0.25">
      <c r="A19" s="399"/>
      <c r="B19" s="396" t="s">
        <v>1778</v>
      </c>
      <c r="C19" s="405"/>
      <c r="D19" s="409"/>
      <c r="E19" s="654"/>
      <c r="F19" s="654"/>
      <c r="G19" s="409"/>
    </row>
    <row r="20" spans="1:12" x14ac:dyDescent="0.25">
      <c r="A20" s="399"/>
      <c r="B20" s="396" t="s">
        <v>1779</v>
      </c>
      <c r="C20" s="405"/>
      <c r="D20" s="409"/>
      <c r="E20" s="654"/>
      <c r="F20" s="654"/>
      <c r="G20" s="409"/>
    </row>
    <row r="21" spans="1:12" x14ac:dyDescent="0.25">
      <c r="A21" s="399"/>
      <c r="B21" s="396" t="s">
        <v>1780</v>
      </c>
      <c r="C21" s="405"/>
      <c r="D21" s="409"/>
      <c r="E21" s="654"/>
      <c r="F21" s="654"/>
      <c r="G21" s="409"/>
    </row>
    <row r="22" spans="1:12" x14ac:dyDescent="0.25">
      <c r="A22" s="400"/>
      <c r="B22" s="7" t="s">
        <v>1781</v>
      </c>
      <c r="C22" s="406"/>
      <c r="D22" s="655"/>
      <c r="E22" s="654"/>
      <c r="F22" s="654"/>
      <c r="G22" s="412"/>
    </row>
    <row r="23" spans="1:12" ht="23.25" x14ac:dyDescent="0.35">
      <c r="A23" s="1847" t="s">
        <v>781</v>
      </c>
      <c r="B23" s="1847"/>
      <c r="C23" s="1847"/>
      <c r="D23" s="1848"/>
      <c r="E23" s="1848"/>
      <c r="F23" s="1848"/>
      <c r="G23" s="411">
        <f>SUM(G18:G22)</f>
        <v>5700</v>
      </c>
      <c r="L23" t="s">
        <v>762</v>
      </c>
    </row>
    <row r="24" spans="1:12" ht="19.5" customHeight="1" x14ac:dyDescent="0.35">
      <c r="A24" s="295" t="s">
        <v>1782</v>
      </c>
      <c r="B24" s="346"/>
      <c r="C24" s="346"/>
      <c r="D24" s="644"/>
      <c r="E24" s="644"/>
      <c r="F24" s="644"/>
      <c r="G24" s="347"/>
    </row>
    <row r="25" spans="1:12" ht="19.5" customHeight="1" x14ac:dyDescent="0.35">
      <c r="A25" s="295" t="s">
        <v>800</v>
      </c>
      <c r="B25" s="346"/>
      <c r="C25" s="346"/>
      <c r="D25" s="644"/>
      <c r="E25" s="644"/>
      <c r="F25" s="644"/>
      <c r="G25" s="347"/>
    </row>
    <row r="26" spans="1:12" x14ac:dyDescent="0.25">
      <c r="A26" s="1751"/>
      <c r="B26" s="1739"/>
      <c r="C26" s="1739"/>
      <c r="D26" s="1739"/>
      <c r="E26" s="1739"/>
      <c r="F26" s="1739"/>
      <c r="G26" s="1738"/>
    </row>
    <row r="27" spans="1:12" x14ac:dyDescent="0.25">
      <c r="A27" s="16"/>
      <c r="B27" s="17"/>
      <c r="C27" s="17"/>
      <c r="D27" s="321"/>
      <c r="E27" s="17"/>
      <c r="F27" s="17"/>
      <c r="G27" s="18"/>
    </row>
    <row r="28" spans="1:12" x14ac:dyDescent="0.25">
      <c r="A28" s="21" t="s">
        <v>6</v>
      </c>
      <c r="B28" s="323" t="s">
        <v>18</v>
      </c>
      <c r="C28" s="638"/>
      <c r="D28" s="636" t="s">
        <v>17</v>
      </c>
      <c r="E28" s="1740" t="s">
        <v>17</v>
      </c>
      <c r="F28" s="1740"/>
      <c r="G28" s="18"/>
    </row>
    <row r="29" spans="1:12" ht="15.75" x14ac:dyDescent="0.3">
      <c r="A29" s="16"/>
      <c r="B29" s="17"/>
      <c r="C29" s="17"/>
      <c r="D29" s="330"/>
      <c r="E29" s="1742"/>
      <c r="F29" s="1742"/>
      <c r="G29" s="18"/>
    </row>
    <row r="30" spans="1:12" x14ac:dyDescent="0.25">
      <c r="A30" s="24" t="s">
        <v>7</v>
      </c>
      <c r="B30" s="365" t="s">
        <v>1783</v>
      </c>
      <c r="C30" s="646"/>
      <c r="D30" s="1831" t="s">
        <v>716</v>
      </c>
      <c r="E30" s="1832"/>
      <c r="F30" s="1832"/>
      <c r="G30" s="1833"/>
    </row>
    <row r="31" spans="1:12" x14ac:dyDescent="0.25">
      <c r="A31" s="25" t="s">
        <v>9</v>
      </c>
      <c r="B31" s="366" t="s">
        <v>714</v>
      </c>
      <c r="C31" s="646"/>
      <c r="D31" s="1834" t="s">
        <v>717</v>
      </c>
      <c r="E31" s="1832"/>
      <c r="F31" s="1832"/>
      <c r="G31" s="1833"/>
    </row>
    <row r="32" spans="1:12" x14ac:dyDescent="0.25">
      <c r="A32" s="16"/>
      <c r="B32" s="17"/>
      <c r="C32" s="17"/>
      <c r="D32" s="321"/>
      <c r="E32" s="17"/>
      <c r="F32" s="17"/>
      <c r="G32" s="18"/>
    </row>
    <row r="33" spans="1:7" x14ac:dyDescent="0.25">
      <c r="A33" s="13"/>
      <c r="B33" s="7"/>
      <c r="C33" s="7"/>
      <c r="D33" s="322"/>
      <c r="E33" s="7"/>
      <c r="F33" s="7"/>
      <c r="G33" s="11"/>
    </row>
  </sheetData>
  <mergeCells count="15">
    <mergeCell ref="E29:F29"/>
    <mergeCell ref="D30:G30"/>
    <mergeCell ref="D31:G31"/>
    <mergeCell ref="C14:G14"/>
    <mergeCell ref="C16:G16"/>
    <mergeCell ref="D17:F17"/>
    <mergeCell ref="A23:F23"/>
    <mergeCell ref="A26:G26"/>
    <mergeCell ref="E28:F28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F29"/>
  <sheetViews>
    <sheetView topLeftCell="A10" workbookViewId="0">
      <selection activeCell="G16" sqref="G16"/>
    </sheetView>
  </sheetViews>
  <sheetFormatPr defaultRowHeight="15" x14ac:dyDescent="0.25"/>
  <cols>
    <col min="1" max="1" width="26" customWidth="1"/>
    <col min="2" max="2" width="31.28515625" customWidth="1"/>
    <col min="3" max="3" width="14.7109375" customWidth="1"/>
    <col min="4" max="4" width="18.140625" customWidth="1"/>
  </cols>
  <sheetData>
    <row r="1" spans="1:6" x14ac:dyDescent="0.25">
      <c r="A1" s="1723"/>
      <c r="B1" s="1724"/>
      <c r="C1" s="1724"/>
      <c r="D1" s="1725"/>
    </row>
    <row r="2" spans="1:6" x14ac:dyDescent="0.25">
      <c r="A2" s="1726"/>
      <c r="B2" s="1727"/>
      <c r="C2" s="1727"/>
      <c r="D2" s="1728"/>
    </row>
    <row r="3" spans="1:6" x14ac:dyDescent="0.25">
      <c r="A3" s="1726"/>
      <c r="B3" s="1727"/>
      <c r="C3" s="1727"/>
      <c r="D3" s="1728"/>
    </row>
    <row r="4" spans="1:6" x14ac:dyDescent="0.25">
      <c r="A4" s="1726"/>
      <c r="B4" s="1727"/>
      <c r="C4" s="1727"/>
      <c r="D4" s="1728"/>
    </row>
    <row r="5" spans="1:6" x14ac:dyDescent="0.25">
      <c r="A5" s="1726"/>
      <c r="B5" s="1727"/>
      <c r="C5" s="1727"/>
      <c r="D5" s="1728"/>
    </row>
    <row r="6" spans="1:6" x14ac:dyDescent="0.25">
      <c r="A6" s="1726"/>
      <c r="B6" s="1727"/>
      <c r="C6" s="1727"/>
      <c r="D6" s="1728"/>
    </row>
    <row r="7" spans="1:6" x14ac:dyDescent="0.25">
      <c r="A7" s="1726"/>
      <c r="B7" s="1727"/>
      <c r="C7" s="1727"/>
      <c r="D7" s="1728"/>
    </row>
    <row r="8" spans="1:6" x14ac:dyDescent="0.25">
      <c r="A8" s="16"/>
      <c r="B8" s="17"/>
      <c r="C8" s="17"/>
      <c r="D8" s="18"/>
    </row>
    <row r="9" spans="1:6" x14ac:dyDescent="0.25">
      <c r="A9" s="16"/>
      <c r="B9" s="17"/>
      <c r="C9" s="17"/>
      <c r="D9" s="18"/>
    </row>
    <row r="10" spans="1:6" x14ac:dyDescent="0.25">
      <c r="A10" s="16"/>
      <c r="B10" s="17"/>
      <c r="C10" s="1881" t="s">
        <v>1798</v>
      </c>
      <c r="D10" s="1832"/>
      <c r="E10" s="1832"/>
      <c r="F10" s="1833"/>
    </row>
    <row r="11" spans="1:6" ht="18.75" x14ac:dyDescent="0.3">
      <c r="A11" s="1731" t="s">
        <v>0</v>
      </c>
      <c r="B11" s="1732"/>
      <c r="C11" s="1732"/>
      <c r="D11" s="1733"/>
    </row>
    <row r="12" spans="1:6" x14ac:dyDescent="0.25">
      <c r="A12" s="13"/>
      <c r="B12" s="7"/>
      <c r="C12" s="1734" t="s">
        <v>1759</v>
      </c>
      <c r="D12" s="1880"/>
    </row>
    <row r="13" spans="1:6" x14ac:dyDescent="0.25">
      <c r="A13" s="1763" t="s">
        <v>687</v>
      </c>
      <c r="B13" s="1764"/>
      <c r="C13" s="1737" t="s">
        <v>688</v>
      </c>
      <c r="D13" s="1816"/>
    </row>
    <row r="14" spans="1:6" x14ac:dyDescent="0.25">
      <c r="A14" s="1737" t="s">
        <v>690</v>
      </c>
      <c r="B14" s="1738"/>
      <c r="C14" s="1737" t="s">
        <v>12</v>
      </c>
      <c r="D14" s="1816"/>
    </row>
    <row r="15" spans="1:6" x14ac:dyDescent="0.25">
      <c r="A15" s="29" t="s">
        <v>691</v>
      </c>
      <c r="B15" s="8"/>
      <c r="C15" s="1830" t="s">
        <v>689</v>
      </c>
      <c r="D15" s="1884"/>
    </row>
    <row r="16" spans="1:6" x14ac:dyDescent="0.25">
      <c r="A16" s="10" t="s">
        <v>3</v>
      </c>
      <c r="B16" s="401" t="s">
        <v>4</v>
      </c>
      <c r="C16" s="401" t="s">
        <v>5</v>
      </c>
      <c r="D16" s="401" t="s">
        <v>492</v>
      </c>
    </row>
    <row r="17" spans="1:4" ht="14.25" customHeight="1" x14ac:dyDescent="0.25">
      <c r="A17" s="1885" t="s">
        <v>1788</v>
      </c>
      <c r="B17" s="96"/>
      <c r="C17" s="658"/>
      <c r="D17" s="45"/>
    </row>
    <row r="18" spans="1:4" ht="36.75" customHeight="1" x14ac:dyDescent="0.25">
      <c r="A18" s="1886"/>
      <c r="B18" s="657" t="s">
        <v>1784</v>
      </c>
      <c r="C18" s="659">
        <v>582</v>
      </c>
      <c r="D18" s="660">
        <v>582</v>
      </c>
    </row>
    <row r="19" spans="1:4" ht="30.75" customHeight="1" x14ac:dyDescent="0.25">
      <c r="A19" s="1886"/>
      <c r="B19" s="656" t="s">
        <v>1785</v>
      </c>
      <c r="C19" s="661">
        <v>512</v>
      </c>
      <c r="D19" s="660">
        <v>512</v>
      </c>
    </row>
    <row r="20" spans="1:4" ht="23.25" x14ac:dyDescent="0.35">
      <c r="A20" s="1762" t="s">
        <v>1786</v>
      </c>
      <c r="B20" s="1848"/>
      <c r="C20" s="1749"/>
      <c r="D20" s="302">
        <f>SUM(D18:D19)</f>
        <v>1094</v>
      </c>
    </row>
    <row r="21" spans="1:4" x14ac:dyDescent="0.25">
      <c r="A21" s="1761" t="s">
        <v>1787</v>
      </c>
      <c r="B21" s="1757"/>
      <c r="C21" s="1757"/>
      <c r="D21" s="1752"/>
    </row>
    <row r="22" spans="1:4" x14ac:dyDescent="0.25">
      <c r="A22" s="1751"/>
      <c r="B22" s="1739"/>
      <c r="C22" s="1739"/>
      <c r="D22" s="1738"/>
    </row>
    <row r="23" spans="1:4" x14ac:dyDescent="0.25">
      <c r="A23" s="16"/>
      <c r="B23" s="17"/>
      <c r="C23" s="17"/>
      <c r="D23" s="18"/>
    </row>
    <row r="24" spans="1:4" x14ac:dyDescent="0.25">
      <c r="A24" s="21" t="s">
        <v>6</v>
      </c>
      <c r="B24" s="22" t="s">
        <v>18</v>
      </c>
      <c r="C24" s="635" t="s">
        <v>17</v>
      </c>
      <c r="D24" s="18"/>
    </row>
    <row r="25" spans="1:4" x14ac:dyDescent="0.25">
      <c r="A25" s="16"/>
      <c r="B25" s="17"/>
      <c r="C25" s="637"/>
      <c r="D25" s="18"/>
    </row>
    <row r="26" spans="1:4" x14ac:dyDescent="0.25">
      <c r="A26" s="24" t="s">
        <v>7</v>
      </c>
      <c r="B26" s="639" t="s">
        <v>699</v>
      </c>
      <c r="C26" s="1744" t="s">
        <v>16</v>
      </c>
      <c r="D26" s="1883"/>
    </row>
    <row r="27" spans="1:4" x14ac:dyDescent="0.25">
      <c r="A27" s="25" t="s">
        <v>9</v>
      </c>
      <c r="B27" s="640" t="s">
        <v>10</v>
      </c>
      <c r="C27" s="1746" t="s">
        <v>669</v>
      </c>
      <c r="D27" s="1882"/>
    </row>
    <row r="28" spans="1:4" x14ac:dyDescent="0.25">
      <c r="A28" s="16"/>
      <c r="B28" s="17"/>
      <c r="C28" s="17"/>
      <c r="D28" s="18"/>
    </row>
    <row r="29" spans="1:4" x14ac:dyDescent="0.25">
      <c r="A29" s="13"/>
      <c r="B29" s="7"/>
      <c r="C29" s="7"/>
      <c r="D29" s="11"/>
    </row>
  </sheetData>
  <mergeCells count="15">
    <mergeCell ref="C27:D27"/>
    <mergeCell ref="C26:D26"/>
    <mergeCell ref="A21:D21"/>
    <mergeCell ref="A22:D22"/>
    <mergeCell ref="A14:B14"/>
    <mergeCell ref="C14:D14"/>
    <mergeCell ref="C15:D15"/>
    <mergeCell ref="A17:A19"/>
    <mergeCell ref="A20:C20"/>
    <mergeCell ref="A1:D7"/>
    <mergeCell ref="A11:D11"/>
    <mergeCell ref="C12:D12"/>
    <mergeCell ref="A13:B13"/>
    <mergeCell ref="C13:D13"/>
    <mergeCell ref="C10:F10"/>
  </mergeCells>
  <pageMargins left="0.7" right="0.7" top="0.75" bottom="0.75" header="0.3" footer="0.3"/>
  <pageSetup orientation="portrait" horizontalDpi="0" verticalDpi="0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E32"/>
  <sheetViews>
    <sheetView workbookViewId="0">
      <selection activeCell="I11" sqref="I11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1789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2090</v>
      </c>
      <c r="D12" s="1735"/>
      <c r="E12" s="1736"/>
    </row>
    <row r="13" spans="1:5" x14ac:dyDescent="0.25">
      <c r="A13" s="1763" t="s">
        <v>1124</v>
      </c>
      <c r="B13" s="1764"/>
      <c r="C13" s="1737" t="s">
        <v>1170</v>
      </c>
      <c r="D13" s="1739"/>
      <c r="E13" s="1738"/>
    </row>
    <row r="14" spans="1:5" x14ac:dyDescent="0.25">
      <c r="A14" s="1737" t="s">
        <v>383</v>
      </c>
      <c r="B14" s="1738"/>
      <c r="C14" s="1737" t="s">
        <v>12</v>
      </c>
      <c r="D14" s="1739"/>
      <c r="E14" s="1738"/>
    </row>
    <row r="15" spans="1:5" x14ac:dyDescent="0.25">
      <c r="A15" s="29" t="s">
        <v>384</v>
      </c>
      <c r="B15" s="8"/>
      <c r="C15" s="1753" t="s">
        <v>386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389</v>
      </c>
      <c r="B18" s="71" t="s">
        <v>390</v>
      </c>
      <c r="C18" s="35">
        <v>10</v>
      </c>
      <c r="D18" s="30">
        <v>610</v>
      </c>
      <c r="E18" s="30">
        <f>D18*C18</f>
        <v>6100</v>
      </c>
    </row>
    <row r="19" spans="1:5" x14ac:dyDescent="0.25">
      <c r="A19" s="9"/>
      <c r="B19" s="71" t="s">
        <v>391</v>
      </c>
      <c r="C19" s="35"/>
      <c r="D19" s="30"/>
      <c r="E19" s="45"/>
    </row>
    <row r="20" spans="1:5" x14ac:dyDescent="0.25">
      <c r="A20" s="9"/>
      <c r="B20" s="71" t="s">
        <v>1153</v>
      </c>
      <c r="C20" s="35"/>
      <c r="D20" s="30"/>
      <c r="E20" s="45"/>
    </row>
    <row r="21" spans="1:5" x14ac:dyDescent="0.25">
      <c r="A21" s="9"/>
      <c r="B21" s="71" t="s">
        <v>392</v>
      </c>
      <c r="C21" s="35"/>
      <c r="D21" s="30"/>
      <c r="E21" s="65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6100</v>
      </c>
    </row>
    <row r="23" spans="1:5" x14ac:dyDescent="0.25">
      <c r="A23" s="814" t="s">
        <v>387</v>
      </c>
      <c r="B23" s="813"/>
      <c r="C23" s="813"/>
      <c r="D23" s="813"/>
      <c r="E23" s="72"/>
    </row>
    <row r="24" spans="1:5" x14ac:dyDescent="0.25">
      <c r="A24" s="1766" t="s">
        <v>2091</v>
      </c>
      <c r="B24" s="1767"/>
      <c r="C24" s="1767"/>
      <c r="D24" s="1767"/>
      <c r="E24" s="1768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811" t="s">
        <v>2092</v>
      </c>
      <c r="C29" s="1744" t="s">
        <v>16</v>
      </c>
      <c r="D29" s="1745"/>
      <c r="E29" s="1730"/>
    </row>
    <row r="30" spans="1:5" x14ac:dyDescent="0.25">
      <c r="A30" s="25" t="s">
        <v>9</v>
      </c>
      <c r="B30" s="812" t="s">
        <v>10</v>
      </c>
      <c r="C30" s="1746" t="s">
        <v>1126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2:D22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FF0000"/>
  </sheetPr>
  <dimension ref="A1:E31"/>
  <sheetViews>
    <sheetView topLeftCell="A10" workbookViewId="0">
      <selection activeCell="H27" sqref="H27"/>
    </sheetView>
  </sheetViews>
  <sheetFormatPr defaultRowHeight="15" x14ac:dyDescent="0.25"/>
  <cols>
    <col min="1" max="1" width="23.85546875" style="653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652"/>
    </row>
    <row r="9" spans="1:5" x14ac:dyDescent="0.25">
      <c r="A9" s="92"/>
      <c r="B9" s="17"/>
      <c r="C9" s="17"/>
      <c r="D9" s="126"/>
      <c r="E9" s="652"/>
    </row>
    <row r="10" spans="1:5" x14ac:dyDescent="0.25">
      <c r="A10" s="92"/>
      <c r="B10" s="17"/>
      <c r="C10" s="17"/>
      <c r="D10" s="1729" t="s">
        <v>2078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2079</v>
      </c>
      <c r="D12" s="1735"/>
      <c r="E12" s="1736"/>
    </row>
    <row r="13" spans="1:5" x14ac:dyDescent="0.25">
      <c r="A13" s="1763" t="s">
        <v>2089</v>
      </c>
      <c r="B13" s="1764"/>
      <c r="C13" s="1737" t="s">
        <v>2080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2083</v>
      </c>
      <c r="B15" s="8"/>
      <c r="C15" s="1753" t="s">
        <v>2081</v>
      </c>
      <c r="D15" s="1749"/>
      <c r="E15" s="1749"/>
    </row>
    <row r="16" spans="1:5" x14ac:dyDescent="0.25">
      <c r="A16" s="93"/>
      <c r="C16" s="1748" t="s">
        <v>2082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294" t="s">
        <v>2032</v>
      </c>
      <c r="B18" s="435" t="s">
        <v>2085</v>
      </c>
      <c r="C18" s="404">
        <v>100</v>
      </c>
      <c r="D18" s="440">
        <v>71.5</v>
      </c>
      <c r="E18" s="437">
        <f>D18*C18</f>
        <v>7150</v>
      </c>
    </row>
    <row r="19" spans="1:5" x14ac:dyDescent="0.25">
      <c r="A19" s="400" t="s">
        <v>2084</v>
      </c>
      <c r="B19" s="446" t="s">
        <v>2086</v>
      </c>
      <c r="C19" s="406"/>
      <c r="D19" s="442"/>
      <c r="E19" s="439"/>
    </row>
    <row r="20" spans="1:5" ht="23.25" x14ac:dyDescent="0.35">
      <c r="A20" s="1847" t="s">
        <v>183</v>
      </c>
      <c r="B20" s="1848"/>
      <c r="C20" s="1848"/>
      <c r="D20" s="1848"/>
      <c r="E20" s="443">
        <f>SUM(E18:E19)</f>
        <v>7150</v>
      </c>
    </row>
    <row r="21" spans="1:5" x14ac:dyDescent="0.25">
      <c r="A21" s="95" t="s">
        <v>1325</v>
      </c>
      <c r="B21" s="651"/>
      <c r="C21" s="651"/>
      <c r="D21" s="128"/>
      <c r="E21" s="129"/>
    </row>
    <row r="22" spans="1:5" x14ac:dyDescent="0.25">
      <c r="A22" s="95" t="s">
        <v>1165</v>
      </c>
      <c r="B22" s="809"/>
      <c r="C22" s="809"/>
      <c r="D22" s="128"/>
      <c r="E22" s="129"/>
    </row>
    <row r="23" spans="1:5" x14ac:dyDescent="0.25">
      <c r="A23" s="1761" t="s">
        <v>2088</v>
      </c>
      <c r="B23" s="1757"/>
      <c r="C23" s="1757"/>
      <c r="D23" s="1757"/>
      <c r="E23" s="1752"/>
    </row>
    <row r="24" spans="1:5" x14ac:dyDescent="0.25">
      <c r="A24" s="96"/>
      <c r="B24" s="2"/>
      <c r="C24" s="2"/>
      <c r="D24" s="130"/>
      <c r="E24" s="131"/>
    </row>
    <row r="25" spans="1:5" x14ac:dyDescent="0.25">
      <c r="A25" s="92"/>
      <c r="B25" s="17"/>
      <c r="C25" s="17"/>
      <c r="D25" s="126"/>
      <c r="E25" s="652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652"/>
    </row>
    <row r="27" spans="1:5" x14ac:dyDescent="0.25">
      <c r="A27" s="92"/>
      <c r="B27" s="17"/>
      <c r="C27" s="1742"/>
      <c r="D27" s="1743"/>
      <c r="E27" s="652"/>
    </row>
    <row r="28" spans="1:5" x14ac:dyDescent="0.25">
      <c r="A28" s="98" t="s">
        <v>7</v>
      </c>
      <c r="B28" s="649" t="s">
        <v>2087</v>
      </c>
      <c r="C28" s="1744" t="s">
        <v>16</v>
      </c>
      <c r="D28" s="1745"/>
      <c r="E28" s="1730"/>
    </row>
    <row r="29" spans="1:5" x14ac:dyDescent="0.25">
      <c r="A29" s="99" t="s">
        <v>9</v>
      </c>
      <c r="B29" s="650" t="s">
        <v>10</v>
      </c>
      <c r="C29" s="1746" t="s">
        <v>10</v>
      </c>
      <c r="D29" s="1747"/>
      <c r="E29" s="1730"/>
    </row>
    <row r="30" spans="1:5" x14ac:dyDescent="0.25">
      <c r="A30" s="92"/>
      <c r="B30" s="17"/>
      <c r="C30" s="17"/>
      <c r="D30" s="126"/>
      <c r="E30" s="652"/>
    </row>
    <row r="31" spans="1:5" x14ac:dyDescent="0.25">
      <c r="A31" s="93"/>
      <c r="B31" s="7"/>
      <c r="C31" s="7"/>
      <c r="D31" s="128"/>
      <c r="E31" s="132"/>
    </row>
  </sheetData>
  <mergeCells count="16">
    <mergeCell ref="A1:E7"/>
    <mergeCell ref="D10:E10"/>
    <mergeCell ref="A11:E11"/>
    <mergeCell ref="C12:E12"/>
    <mergeCell ref="A13:B13"/>
    <mergeCell ref="C13:E13"/>
    <mergeCell ref="C26:D26"/>
    <mergeCell ref="C27:D27"/>
    <mergeCell ref="C28:E28"/>
    <mergeCell ref="C29:E29"/>
    <mergeCell ref="A14:B14"/>
    <mergeCell ref="C14:E14"/>
    <mergeCell ref="C15:E15"/>
    <mergeCell ref="C16:E16"/>
    <mergeCell ref="A20:D20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32"/>
  <sheetViews>
    <sheetView workbookViewId="0">
      <selection activeCell="I11" sqref="I11"/>
    </sheetView>
  </sheetViews>
  <sheetFormatPr defaultRowHeight="15" x14ac:dyDescent="0.25"/>
  <cols>
    <col min="1" max="1" width="26.570312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207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208</v>
      </c>
      <c r="D12" s="1735"/>
      <c r="E12" s="1736"/>
    </row>
    <row r="13" spans="1:5" x14ac:dyDescent="0.25">
      <c r="A13" s="1763" t="s">
        <v>209</v>
      </c>
      <c r="B13" s="1764"/>
      <c r="C13" s="1737" t="s">
        <v>211</v>
      </c>
      <c r="D13" s="1739"/>
      <c r="E13" s="1738"/>
    </row>
    <row r="14" spans="1:5" x14ac:dyDescent="0.25">
      <c r="A14" s="1737" t="s">
        <v>213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212</v>
      </c>
      <c r="D15" s="1749"/>
      <c r="E15" s="1749"/>
    </row>
    <row r="16" spans="1:5" x14ac:dyDescent="0.25">
      <c r="A16" s="13"/>
      <c r="C16" s="1748" t="s">
        <v>210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214</v>
      </c>
      <c r="B18" s="71" t="s">
        <v>215</v>
      </c>
      <c r="C18" s="35">
        <v>60</v>
      </c>
      <c r="D18" s="30">
        <v>780</v>
      </c>
      <c r="E18" s="30">
        <f>D18*C18</f>
        <v>46800</v>
      </c>
    </row>
    <row r="19" spans="1:5" x14ac:dyDescent="0.25">
      <c r="A19" s="9"/>
      <c r="B19" s="71" t="s">
        <v>216</v>
      </c>
      <c r="C19" s="9"/>
      <c r="D19" s="30"/>
      <c r="E19" s="65" t="s">
        <v>179</v>
      </c>
    </row>
    <row r="20" spans="1:5" x14ac:dyDescent="0.25">
      <c r="A20" s="9"/>
      <c r="B20" s="71" t="s">
        <v>217</v>
      </c>
      <c r="C20" s="9"/>
      <c r="D20" s="69"/>
      <c r="E20" s="65"/>
    </row>
    <row r="21" spans="1:5" x14ac:dyDescent="0.25">
      <c r="A21" s="9"/>
      <c r="B21" s="71" t="s">
        <v>218</v>
      </c>
      <c r="C21" s="35"/>
      <c r="D21" s="70"/>
      <c r="E21" s="45"/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46800</v>
      </c>
    </row>
    <row r="23" spans="1:5" x14ac:dyDescent="0.25">
      <c r="A23" s="73" t="s">
        <v>219</v>
      </c>
      <c r="B23" s="68"/>
      <c r="C23" s="68"/>
      <c r="D23" s="68"/>
      <c r="E23" s="72"/>
    </row>
    <row r="24" spans="1:5" x14ac:dyDescent="0.25">
      <c r="A24" s="1761" t="s">
        <v>220</v>
      </c>
      <c r="B24" s="1757"/>
      <c r="C24" s="1757"/>
      <c r="D24" s="1757"/>
      <c r="E24" s="1752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66" t="s">
        <v>188</v>
      </c>
      <c r="C29" s="1744" t="s">
        <v>16</v>
      </c>
      <c r="D29" s="1745"/>
      <c r="E29" s="1730"/>
    </row>
    <row r="30" spans="1:5" x14ac:dyDescent="0.25">
      <c r="A30" s="25" t="s">
        <v>9</v>
      </c>
      <c r="B30" s="67" t="s">
        <v>10</v>
      </c>
      <c r="C30" s="1746" t="s">
        <v>10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2:D22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E31"/>
  <sheetViews>
    <sheetView topLeftCell="A10" workbookViewId="0">
      <selection activeCell="K26" sqref="K26"/>
    </sheetView>
  </sheetViews>
  <sheetFormatPr defaultRowHeight="15" x14ac:dyDescent="0.25"/>
  <cols>
    <col min="1" max="1" width="24.42578125" customWidth="1"/>
    <col min="2" max="2" width="27.570312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1799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1800</v>
      </c>
      <c r="D12" s="1735"/>
      <c r="E12" s="1736"/>
    </row>
    <row r="13" spans="1:5" x14ac:dyDescent="0.25">
      <c r="A13" s="1737" t="s">
        <v>175</v>
      </c>
      <c r="B13" s="1738"/>
      <c r="C13" s="1737" t="s">
        <v>172</v>
      </c>
      <c r="D13" s="1739"/>
      <c r="E13" s="1738"/>
    </row>
    <row r="14" spans="1:5" x14ac:dyDescent="0.25">
      <c r="A14" s="1737" t="s">
        <v>176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174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1803</v>
      </c>
      <c r="B18" s="35" t="s">
        <v>1804</v>
      </c>
      <c r="C18" s="35">
        <v>1</v>
      </c>
      <c r="D18" s="30">
        <v>1900</v>
      </c>
      <c r="E18" s="157">
        <f>D18*C18</f>
        <v>1900</v>
      </c>
    </row>
    <row r="19" spans="1:5" x14ac:dyDescent="0.25">
      <c r="A19" s="9" t="s">
        <v>280</v>
      </c>
      <c r="B19" s="35" t="s">
        <v>1804</v>
      </c>
      <c r="C19" s="35">
        <v>1</v>
      </c>
      <c r="D19" s="30">
        <v>1300</v>
      </c>
      <c r="E19" s="65">
        <f>D19*C19</f>
        <v>1300</v>
      </c>
    </row>
    <row r="20" spans="1:5" x14ac:dyDescent="0.25">
      <c r="A20" s="9" t="s">
        <v>1805</v>
      </c>
      <c r="B20" s="35" t="s">
        <v>1804</v>
      </c>
      <c r="C20" s="35">
        <v>1</v>
      </c>
      <c r="D20" s="30">
        <v>600</v>
      </c>
      <c r="E20" s="680">
        <f>D20*C20</f>
        <v>600</v>
      </c>
    </row>
    <row r="21" spans="1:5" x14ac:dyDescent="0.25">
      <c r="A21" s="12" t="s">
        <v>182</v>
      </c>
      <c r="B21" s="39"/>
      <c r="C21" s="39">
        <v>1</v>
      </c>
      <c r="D21" s="450">
        <v>1000</v>
      </c>
      <c r="E21" s="450">
        <f>D21*C21</f>
        <v>1000</v>
      </c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4800</v>
      </c>
    </row>
    <row r="23" spans="1:5" x14ac:dyDescent="0.25">
      <c r="A23" s="1761" t="s">
        <v>1801</v>
      </c>
      <c r="B23" s="1757"/>
      <c r="C23" s="1757"/>
      <c r="D23" s="1757"/>
      <c r="E23" s="1752"/>
    </row>
    <row r="24" spans="1:5" x14ac:dyDescent="0.25">
      <c r="A24" s="681" t="s">
        <v>1806</v>
      </c>
      <c r="B24" s="544"/>
      <c r="C24" s="544"/>
      <c r="D24" s="544"/>
      <c r="E24" s="682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662" t="s">
        <v>184</v>
      </c>
      <c r="C28" s="1744" t="s">
        <v>1802</v>
      </c>
      <c r="D28" s="1745"/>
      <c r="E28" s="1730"/>
    </row>
    <row r="29" spans="1:5" x14ac:dyDescent="0.25">
      <c r="A29" s="25" t="s">
        <v>9</v>
      </c>
      <c r="B29" s="663" t="s">
        <v>10</v>
      </c>
      <c r="C29" s="1746" t="s">
        <v>669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2:D22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E33"/>
  <sheetViews>
    <sheetView topLeftCell="A7" workbookViewId="0">
      <selection activeCell="J23" sqref="J23"/>
    </sheetView>
  </sheetViews>
  <sheetFormatPr defaultRowHeight="15" x14ac:dyDescent="0.25"/>
  <cols>
    <col min="1" max="1" width="23" style="673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672"/>
    </row>
    <row r="9" spans="1:5" x14ac:dyDescent="0.25">
      <c r="A9" s="92"/>
      <c r="B9" s="17"/>
      <c r="C9" s="17"/>
      <c r="D9" s="126"/>
      <c r="E9" s="672"/>
    </row>
    <row r="10" spans="1:5" x14ac:dyDescent="0.25">
      <c r="A10" s="92"/>
      <c r="B10" s="17"/>
      <c r="C10" s="17"/>
      <c r="D10" s="1729" t="s">
        <v>1807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1800</v>
      </c>
      <c r="D12" s="1735"/>
      <c r="E12" s="1736"/>
    </row>
    <row r="13" spans="1:5" x14ac:dyDescent="0.25">
      <c r="A13" s="1763" t="s">
        <v>1314</v>
      </c>
      <c r="B13" s="1764"/>
      <c r="C13" s="1737" t="s">
        <v>1317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1315</v>
      </c>
      <c r="B15" s="8"/>
      <c r="C15" s="1753" t="s">
        <v>1318</v>
      </c>
      <c r="D15" s="1749"/>
      <c r="E15" s="1749"/>
    </row>
    <row r="16" spans="1:5" x14ac:dyDescent="0.25">
      <c r="A16" s="93" t="s">
        <v>1316</v>
      </c>
      <c r="C16" s="1748" t="s">
        <v>395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57" t="s">
        <v>1740</v>
      </c>
      <c r="B18" s="56" t="s">
        <v>1741</v>
      </c>
      <c r="C18" s="567">
        <v>150</v>
      </c>
      <c r="D18" s="57">
        <v>35</v>
      </c>
      <c r="E18" s="57">
        <f>D18*C18</f>
        <v>5250</v>
      </c>
    </row>
    <row r="19" spans="1:5" x14ac:dyDescent="0.25">
      <c r="A19" s="1858"/>
      <c r="B19" s="56" t="s">
        <v>1742</v>
      </c>
      <c r="C19" s="562"/>
      <c r="D19" s="57"/>
      <c r="E19" s="57"/>
    </row>
    <row r="20" spans="1:5" x14ac:dyDescent="0.25">
      <c r="A20" s="1858"/>
      <c r="B20" s="56" t="s">
        <v>1322</v>
      </c>
      <c r="C20" s="562"/>
      <c r="D20" s="57"/>
      <c r="E20" s="57"/>
    </row>
    <row r="21" spans="1:5" x14ac:dyDescent="0.25">
      <c r="A21" s="1851"/>
      <c r="B21" s="56" t="s">
        <v>1323</v>
      </c>
      <c r="C21" s="55"/>
      <c r="D21" s="154"/>
      <c r="E21" s="154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SUM(E18:E21)</f>
        <v>5250</v>
      </c>
    </row>
    <row r="23" spans="1:5" x14ac:dyDescent="0.25">
      <c r="A23" s="95" t="s">
        <v>1165</v>
      </c>
      <c r="B23" s="671"/>
      <c r="C23" s="671"/>
      <c r="D23" s="128"/>
      <c r="E23" s="129"/>
    </row>
    <row r="24" spans="1:5" x14ac:dyDescent="0.25">
      <c r="A24" s="95" t="s">
        <v>1743</v>
      </c>
      <c r="B24" s="671"/>
      <c r="C24" s="671"/>
      <c r="D24" s="128"/>
      <c r="E24" s="129"/>
    </row>
    <row r="25" spans="1:5" x14ac:dyDescent="0.25">
      <c r="A25" s="568" t="s">
        <v>1325</v>
      </c>
      <c r="B25" s="668"/>
      <c r="C25" s="668"/>
      <c r="D25" s="126"/>
      <c r="E25" s="569"/>
    </row>
    <row r="26" spans="1:5" x14ac:dyDescent="0.25">
      <c r="A26" s="96"/>
      <c r="B26" s="2"/>
      <c r="C26" s="2"/>
      <c r="D26" s="130"/>
      <c r="E26" s="131"/>
    </row>
    <row r="27" spans="1:5" x14ac:dyDescent="0.25">
      <c r="A27" s="92"/>
      <c r="B27" s="17"/>
      <c r="C27" s="17"/>
      <c r="D27" s="126"/>
      <c r="E27" s="672"/>
    </row>
    <row r="28" spans="1:5" x14ac:dyDescent="0.25">
      <c r="A28" s="97" t="s">
        <v>6</v>
      </c>
      <c r="B28" s="22" t="s">
        <v>18</v>
      </c>
      <c r="C28" s="1740" t="s">
        <v>17</v>
      </c>
      <c r="D28" s="1741"/>
      <c r="E28" s="672"/>
    </row>
    <row r="29" spans="1:5" x14ac:dyDescent="0.25">
      <c r="A29" s="92"/>
      <c r="B29" s="17"/>
      <c r="C29" s="1742"/>
      <c r="D29" s="1743"/>
      <c r="E29" s="672"/>
    </row>
    <row r="30" spans="1:5" x14ac:dyDescent="0.25">
      <c r="A30" s="98" t="s">
        <v>7</v>
      </c>
      <c r="B30" s="669" t="s">
        <v>1744</v>
      </c>
      <c r="C30" s="1744" t="s">
        <v>16</v>
      </c>
      <c r="D30" s="1745"/>
      <c r="E30" s="1730"/>
    </row>
    <row r="31" spans="1:5" x14ac:dyDescent="0.25">
      <c r="A31" s="99" t="s">
        <v>9</v>
      </c>
      <c r="B31" s="670" t="s">
        <v>10</v>
      </c>
      <c r="C31" s="1746" t="s">
        <v>670</v>
      </c>
      <c r="D31" s="1747"/>
      <c r="E31" s="1730"/>
    </row>
    <row r="32" spans="1:5" x14ac:dyDescent="0.25">
      <c r="A32" s="92"/>
      <c r="B32" s="17"/>
      <c r="C32" s="17"/>
      <c r="D32" s="126"/>
      <c r="E32" s="672"/>
    </row>
    <row r="33" spans="1:5" x14ac:dyDescent="0.25">
      <c r="A33" s="93"/>
      <c r="B33" s="7"/>
      <c r="C33" s="7"/>
      <c r="D33" s="128"/>
      <c r="E33" s="132"/>
    </row>
  </sheetData>
  <mergeCells count="16">
    <mergeCell ref="A1:E7"/>
    <mergeCell ref="D10:E10"/>
    <mergeCell ref="A11:E11"/>
    <mergeCell ref="C12:E12"/>
    <mergeCell ref="A13:B13"/>
    <mergeCell ref="C13:E13"/>
    <mergeCell ref="C28:D28"/>
    <mergeCell ref="C29:D29"/>
    <mergeCell ref="C30:E30"/>
    <mergeCell ref="C31:E31"/>
    <mergeCell ref="A14:B14"/>
    <mergeCell ref="C14:E14"/>
    <mergeCell ref="C15:E15"/>
    <mergeCell ref="C16:E16"/>
    <mergeCell ref="A18:A21"/>
    <mergeCell ref="A22:D22"/>
  </mergeCells>
  <pageMargins left="0.7" right="0.7" top="0.75" bottom="0.75" header="0.3" footer="0.3"/>
  <pageSetup orientation="portrait" horizontalDpi="0" verticalDpi="0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E31"/>
  <sheetViews>
    <sheetView topLeftCell="A7" workbookViewId="0">
      <selection activeCell="B19" sqref="B19"/>
    </sheetView>
  </sheetViews>
  <sheetFormatPr defaultRowHeight="15" x14ac:dyDescent="0.25"/>
  <cols>
    <col min="1" max="1" width="23" style="679" customWidth="1"/>
    <col min="2" max="2" width="28.5703125" customWidth="1"/>
    <col min="3" max="3" width="9.85546875" customWidth="1"/>
    <col min="4" max="4" width="11.85546875" style="133" customWidth="1"/>
    <col min="5" max="5" width="11.285156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678"/>
    </row>
    <row r="9" spans="1:5" x14ac:dyDescent="0.25">
      <c r="A9" s="92"/>
      <c r="B9" s="17"/>
      <c r="C9" s="17"/>
      <c r="D9" s="126"/>
      <c r="E9" s="678"/>
    </row>
    <row r="10" spans="1:5" x14ac:dyDescent="0.25">
      <c r="A10" s="92"/>
      <c r="B10" s="17"/>
      <c r="C10" s="17"/>
      <c r="D10" s="1729" t="s">
        <v>1808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2006</v>
      </c>
      <c r="D12" s="1735"/>
      <c r="E12" s="1736"/>
    </row>
    <row r="13" spans="1:5" x14ac:dyDescent="0.25">
      <c r="A13" s="1763" t="s">
        <v>2001</v>
      </c>
      <c r="B13" s="1764"/>
      <c r="C13" s="1737" t="s">
        <v>2003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2002</v>
      </c>
      <c r="B15" s="8"/>
      <c r="C15" s="1753" t="s">
        <v>2004</v>
      </c>
      <c r="D15" s="1749"/>
      <c r="E15" s="1749"/>
    </row>
    <row r="16" spans="1:5" x14ac:dyDescent="0.25">
      <c r="A16" s="93"/>
      <c r="C16" s="1748" t="s">
        <v>1809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s="81" customFormat="1" x14ac:dyDescent="0.25">
      <c r="A18" s="294" t="s">
        <v>1810</v>
      </c>
      <c r="B18" s="776" t="s">
        <v>2007</v>
      </c>
      <c r="C18" s="55">
        <v>200</v>
      </c>
      <c r="D18" s="57">
        <v>1.03</v>
      </c>
      <c r="E18" s="57">
        <f>D18*C18</f>
        <v>206</v>
      </c>
    </row>
    <row r="19" spans="1:5" x14ac:dyDescent="0.25">
      <c r="A19" s="769" t="s">
        <v>1810</v>
      </c>
      <c r="B19" s="776" t="s">
        <v>2008</v>
      </c>
      <c r="C19" s="567">
        <v>100</v>
      </c>
      <c r="D19" s="57">
        <v>3.45</v>
      </c>
      <c r="E19" s="57">
        <f>D19*C19</f>
        <v>345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551</v>
      </c>
    </row>
    <row r="21" spans="1:5" x14ac:dyDescent="0.25">
      <c r="A21" s="95" t="s">
        <v>2005</v>
      </c>
      <c r="B21" s="677"/>
      <c r="C21" s="677"/>
      <c r="D21" s="128"/>
      <c r="E21" s="129"/>
    </row>
    <row r="22" spans="1:5" x14ac:dyDescent="0.25">
      <c r="A22" s="95" t="s">
        <v>2000</v>
      </c>
      <c r="B22" s="677"/>
      <c r="C22" s="677"/>
      <c r="D22" s="128"/>
      <c r="E22" s="129"/>
    </row>
    <row r="23" spans="1:5" x14ac:dyDescent="0.25">
      <c r="A23" s="568" t="s">
        <v>1999</v>
      </c>
      <c r="B23" s="674"/>
      <c r="C23" s="674"/>
      <c r="D23" s="126"/>
      <c r="E23" s="569"/>
    </row>
    <row r="24" spans="1:5" x14ac:dyDescent="0.25">
      <c r="A24" s="96"/>
      <c r="B24" s="2"/>
      <c r="C24" s="2"/>
      <c r="D24" s="130"/>
      <c r="E24" s="131"/>
    </row>
    <row r="25" spans="1:5" x14ac:dyDescent="0.25">
      <c r="A25" s="92"/>
      <c r="B25" s="17"/>
      <c r="C25" s="17"/>
      <c r="D25" s="126"/>
      <c r="E25" s="678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678"/>
    </row>
    <row r="27" spans="1:5" x14ac:dyDescent="0.25">
      <c r="A27" s="92"/>
      <c r="B27" s="17"/>
      <c r="C27" s="1742"/>
      <c r="D27" s="1743"/>
      <c r="E27" s="678"/>
    </row>
    <row r="28" spans="1:5" x14ac:dyDescent="0.25">
      <c r="A28" s="98" t="s">
        <v>7</v>
      </c>
      <c r="B28" s="675" t="s">
        <v>1811</v>
      </c>
      <c r="C28" s="1744" t="s">
        <v>16</v>
      </c>
      <c r="D28" s="1745"/>
      <c r="E28" s="1730"/>
    </row>
    <row r="29" spans="1:5" x14ac:dyDescent="0.25">
      <c r="A29" s="99" t="s">
        <v>9</v>
      </c>
      <c r="B29" s="676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678"/>
    </row>
    <row r="31" spans="1:5" x14ac:dyDescent="0.25">
      <c r="A31" s="93"/>
      <c r="B31" s="7"/>
      <c r="C31" s="7"/>
      <c r="D31" s="128"/>
      <c r="E31" s="132"/>
    </row>
  </sheetData>
  <mergeCells count="15">
    <mergeCell ref="C26:D26"/>
    <mergeCell ref="C27:D27"/>
    <mergeCell ref="C28:E28"/>
    <mergeCell ref="C29:E29"/>
    <mergeCell ref="A14:B14"/>
    <mergeCell ref="C14:E14"/>
    <mergeCell ref="C15:E15"/>
    <mergeCell ref="C16:E16"/>
    <mergeCell ref="A20:D20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L31"/>
  <sheetViews>
    <sheetView topLeftCell="A10" workbookViewId="0">
      <selection activeCell="A35" sqref="A35"/>
    </sheetView>
  </sheetViews>
  <sheetFormatPr defaultRowHeight="15" x14ac:dyDescent="0.25"/>
  <cols>
    <col min="1" max="1" width="26.28515625" customWidth="1"/>
    <col min="2" max="2" width="32" customWidth="1"/>
    <col min="3" max="3" width="7.28515625" customWidth="1"/>
    <col min="4" max="4" width="11.7109375" style="324" customWidth="1"/>
    <col min="5" max="5" width="12.28515625" hidden="1" customWidth="1"/>
    <col min="6" max="6" width="2.5703125" hidden="1" customWidth="1"/>
    <col min="7" max="7" width="13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1812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1813</v>
      </c>
      <c r="E12" s="1757"/>
      <c r="F12" s="1757"/>
      <c r="G12" s="1752"/>
    </row>
    <row r="13" spans="1:9" ht="15" customHeight="1" x14ac:dyDescent="0.25">
      <c r="A13" s="1763" t="s">
        <v>1224</v>
      </c>
      <c r="B13" s="1764"/>
      <c r="C13" s="1849" t="s">
        <v>1225</v>
      </c>
      <c r="D13" s="1739"/>
      <c r="E13" s="1739"/>
      <c r="F13" s="1739"/>
      <c r="G13" s="1738"/>
      <c r="I13" t="s">
        <v>713</v>
      </c>
    </row>
    <row r="14" spans="1:9" x14ac:dyDescent="0.25">
      <c r="A14" s="683" t="s">
        <v>1227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384</v>
      </c>
      <c r="B15" s="689"/>
      <c r="C15" s="690" t="s">
        <v>1226</v>
      </c>
      <c r="D15" s="685"/>
      <c r="E15" s="685"/>
      <c r="F15" s="685"/>
      <c r="G15" s="684"/>
    </row>
    <row r="16" spans="1:9" x14ac:dyDescent="0.25">
      <c r="A16" s="343"/>
      <c r="B16" s="344"/>
      <c r="C16" s="1737" t="s">
        <v>1189</v>
      </c>
      <c r="D16" s="1739"/>
      <c r="E16" s="1739"/>
      <c r="F16" s="1739"/>
      <c r="G16" s="1738"/>
    </row>
    <row r="17" spans="1:12" x14ac:dyDescent="0.25">
      <c r="A17" s="401" t="s">
        <v>3</v>
      </c>
      <c r="B17" s="693" t="s">
        <v>4</v>
      </c>
      <c r="C17" s="692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294" t="s">
        <v>1229</v>
      </c>
      <c r="B18" s="1857" t="s">
        <v>1333</v>
      </c>
      <c r="C18" s="1852">
        <v>1</v>
      </c>
      <c r="D18" s="1854">
        <v>5150</v>
      </c>
      <c r="E18" s="361"/>
      <c r="F18" s="362"/>
      <c r="G18" s="1862">
        <f>D18*C18</f>
        <v>5150</v>
      </c>
    </row>
    <row r="19" spans="1:12" x14ac:dyDescent="0.25">
      <c r="A19" s="400" t="s">
        <v>1230</v>
      </c>
      <c r="B19" s="1851"/>
      <c r="C19" s="1860"/>
      <c r="D19" s="1861"/>
      <c r="E19" s="361"/>
      <c r="F19" s="362"/>
      <c r="G19" s="1863"/>
    </row>
    <row r="20" spans="1:12" x14ac:dyDescent="0.25">
      <c r="A20" s="400"/>
      <c r="B20" s="694"/>
      <c r="C20" s="695"/>
      <c r="D20" s="696"/>
      <c r="E20" s="361"/>
      <c r="F20" s="362"/>
      <c r="G20" s="697"/>
    </row>
    <row r="21" spans="1:12" ht="23.25" x14ac:dyDescent="0.35">
      <c r="A21" s="1762" t="s">
        <v>781</v>
      </c>
      <c r="B21" s="1762"/>
      <c r="C21" s="1762"/>
      <c r="D21" s="1749"/>
      <c r="E21" s="1749"/>
      <c r="F21" s="1749"/>
      <c r="G21" s="308">
        <f>SUM(G18:G19)</f>
        <v>5150</v>
      </c>
      <c r="L21" t="s">
        <v>762</v>
      </c>
    </row>
    <row r="22" spans="1:12" ht="19.5" customHeight="1" x14ac:dyDescent="0.35">
      <c r="A22" s="295" t="s">
        <v>1814</v>
      </c>
      <c r="B22" s="346"/>
      <c r="C22" s="346"/>
      <c r="D22" s="688"/>
      <c r="E22" s="688"/>
      <c r="F22" s="688"/>
      <c r="G22" s="347"/>
    </row>
    <row r="23" spans="1:12" ht="19.5" customHeight="1" x14ac:dyDescent="0.35">
      <c r="A23" s="295" t="s">
        <v>1228</v>
      </c>
      <c r="B23" s="346"/>
      <c r="C23" s="346"/>
      <c r="D23" s="688"/>
      <c r="E23" s="688"/>
      <c r="F23" s="688"/>
      <c r="G23" s="347"/>
    </row>
    <row r="24" spans="1:12" x14ac:dyDescent="0.25">
      <c r="A24" s="1751" t="s">
        <v>1202</v>
      </c>
      <c r="B24" s="1739"/>
      <c r="C24" s="1739"/>
      <c r="D24" s="1739"/>
      <c r="E24" s="1739"/>
      <c r="F24" s="1739"/>
      <c r="G24" s="1738"/>
    </row>
    <row r="25" spans="1:12" x14ac:dyDescent="0.25">
      <c r="A25" s="16"/>
      <c r="B25" s="17"/>
      <c r="C25" s="17"/>
      <c r="D25" s="321"/>
      <c r="E25" s="17"/>
      <c r="F25" s="17"/>
      <c r="G25" s="18"/>
    </row>
    <row r="26" spans="1:12" x14ac:dyDescent="0.25">
      <c r="A26" s="21" t="s">
        <v>6</v>
      </c>
      <c r="B26" s="323" t="s">
        <v>18</v>
      </c>
      <c r="C26" s="1741" t="s">
        <v>17</v>
      </c>
      <c r="D26" s="1743"/>
      <c r="E26" s="1740" t="s">
        <v>17</v>
      </c>
      <c r="F26" s="1740"/>
      <c r="G26" s="18"/>
    </row>
    <row r="27" spans="1:12" ht="15.75" x14ac:dyDescent="0.3">
      <c r="A27" s="16"/>
      <c r="B27" s="17"/>
      <c r="C27" s="17"/>
      <c r="D27" s="330"/>
      <c r="E27" s="1742"/>
      <c r="F27" s="1742"/>
      <c r="G27" s="18"/>
    </row>
    <row r="28" spans="1:12" x14ac:dyDescent="0.25">
      <c r="A28" s="24" t="s">
        <v>7</v>
      </c>
      <c r="B28" s="488" t="s">
        <v>1815</v>
      </c>
      <c r="C28" s="691"/>
      <c r="D28" s="1831" t="s">
        <v>716</v>
      </c>
      <c r="E28" s="1832"/>
      <c r="F28" s="1832"/>
      <c r="G28" s="1833"/>
    </row>
    <row r="29" spans="1:12" x14ac:dyDescent="0.25">
      <c r="A29" s="25" t="s">
        <v>9</v>
      </c>
      <c r="B29" s="489" t="s">
        <v>714</v>
      </c>
      <c r="C29" s="691"/>
      <c r="D29" s="1834" t="s">
        <v>717</v>
      </c>
      <c r="E29" s="1832"/>
      <c r="F29" s="1832"/>
      <c r="G29" s="1833"/>
    </row>
    <row r="30" spans="1:12" x14ac:dyDescent="0.25">
      <c r="A30" s="16"/>
      <c r="B30" s="17"/>
      <c r="C30" s="17"/>
      <c r="D30" s="321"/>
      <c r="E30" s="17"/>
      <c r="F30" s="17"/>
      <c r="G30" s="18"/>
    </row>
    <row r="31" spans="1:12" x14ac:dyDescent="0.25">
      <c r="A31" s="13"/>
      <c r="B31" s="7"/>
      <c r="C31" s="7"/>
      <c r="D31" s="322"/>
      <c r="E31" s="7"/>
      <c r="F31" s="7"/>
      <c r="G31" s="11"/>
    </row>
  </sheetData>
  <mergeCells count="20">
    <mergeCell ref="A1:G7"/>
    <mergeCell ref="D10:G10"/>
    <mergeCell ref="A11:G11"/>
    <mergeCell ref="D12:G12"/>
    <mergeCell ref="A13:B13"/>
    <mergeCell ref="C13:G13"/>
    <mergeCell ref="C14:G14"/>
    <mergeCell ref="C16:G16"/>
    <mergeCell ref="D17:F17"/>
    <mergeCell ref="B18:B19"/>
    <mergeCell ref="C18:C19"/>
    <mergeCell ref="D18:D19"/>
    <mergeCell ref="G18:G19"/>
    <mergeCell ref="D29:G29"/>
    <mergeCell ref="A21:F21"/>
    <mergeCell ref="A24:G24"/>
    <mergeCell ref="C26:D26"/>
    <mergeCell ref="E26:F26"/>
    <mergeCell ref="E27:F27"/>
    <mergeCell ref="D28:G28"/>
  </mergeCells>
  <pageMargins left="0.7" right="0.7" top="0.75" bottom="0.75" header="0.3" footer="0.3"/>
  <pageSetup orientation="portrait" horizontalDpi="0" verticalDpi="0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L31"/>
  <sheetViews>
    <sheetView workbookViewId="0">
      <selection activeCell="K17" sqref="K17"/>
    </sheetView>
  </sheetViews>
  <sheetFormatPr defaultRowHeight="15" x14ac:dyDescent="0.25"/>
  <cols>
    <col min="1" max="1" width="26.28515625" customWidth="1"/>
    <col min="2" max="2" width="32" customWidth="1"/>
    <col min="3" max="3" width="7.28515625" customWidth="1"/>
    <col min="4" max="4" width="11.7109375" style="324" customWidth="1"/>
    <col min="5" max="5" width="12.28515625" hidden="1" customWidth="1"/>
    <col min="6" max="6" width="2.5703125" hidden="1" customWidth="1"/>
    <col min="7" max="7" width="13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1816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1813</v>
      </c>
      <c r="E12" s="1757"/>
      <c r="F12" s="1757"/>
      <c r="G12" s="1752"/>
    </row>
    <row r="13" spans="1:9" ht="15" customHeight="1" x14ac:dyDescent="0.25">
      <c r="A13" s="1763" t="s">
        <v>1817</v>
      </c>
      <c r="B13" s="1764"/>
      <c r="C13" s="1849" t="s">
        <v>1820</v>
      </c>
      <c r="D13" s="1739"/>
      <c r="E13" s="1739"/>
      <c r="F13" s="1739"/>
      <c r="G13" s="1738"/>
      <c r="I13" t="s">
        <v>713</v>
      </c>
    </row>
    <row r="14" spans="1:9" x14ac:dyDescent="0.25">
      <c r="A14" s="683" t="s">
        <v>1818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1819</v>
      </c>
      <c r="B15" s="689"/>
      <c r="C15" s="690" t="s">
        <v>1821</v>
      </c>
      <c r="D15" s="685"/>
      <c r="E15" s="685"/>
      <c r="F15" s="685"/>
      <c r="G15" s="684"/>
    </row>
    <row r="16" spans="1:9" x14ac:dyDescent="0.25">
      <c r="A16" s="343"/>
      <c r="B16" s="344"/>
      <c r="C16" s="1737" t="s">
        <v>757</v>
      </c>
      <c r="D16" s="1739"/>
      <c r="E16" s="1739"/>
      <c r="F16" s="1739"/>
      <c r="G16" s="1738"/>
    </row>
    <row r="17" spans="1:12" x14ac:dyDescent="0.25">
      <c r="A17" s="401" t="s">
        <v>3</v>
      </c>
      <c r="B17" s="693" t="s">
        <v>4</v>
      </c>
      <c r="C17" s="693" t="s">
        <v>272</v>
      </c>
      <c r="D17" s="1846" t="s">
        <v>708</v>
      </c>
      <c r="E17" s="1823"/>
      <c r="F17" s="1824"/>
      <c r="G17" s="401" t="s">
        <v>5</v>
      </c>
    </row>
    <row r="18" spans="1:12" x14ac:dyDescent="0.25">
      <c r="A18" s="94" t="s">
        <v>1822</v>
      </c>
      <c r="B18" s="1887" t="s">
        <v>1825</v>
      </c>
      <c r="C18" s="1889">
        <v>1</v>
      </c>
      <c r="D18" s="1891">
        <v>4200</v>
      </c>
      <c r="E18" s="361"/>
      <c r="F18" s="361"/>
      <c r="G18" s="1892">
        <f>D18*C18</f>
        <v>4200</v>
      </c>
    </row>
    <row r="19" spans="1:12" x14ac:dyDescent="0.25">
      <c r="A19" s="568" t="s">
        <v>1823</v>
      </c>
      <c r="B19" s="1888"/>
      <c r="C19" s="1890"/>
      <c r="D19" s="1890"/>
      <c r="E19" s="361"/>
      <c r="F19" s="361"/>
      <c r="G19" s="1893"/>
    </row>
    <row r="20" spans="1:12" x14ac:dyDescent="0.25">
      <c r="A20" s="95" t="s">
        <v>1824</v>
      </c>
      <c r="B20" s="698"/>
      <c r="C20" s="696"/>
      <c r="D20" s="695"/>
      <c r="E20" s="361"/>
      <c r="F20" s="361"/>
      <c r="G20" s="697"/>
    </row>
    <row r="21" spans="1:12" ht="23.25" x14ac:dyDescent="0.35">
      <c r="A21" s="1847" t="s">
        <v>781</v>
      </c>
      <c r="B21" s="1847"/>
      <c r="C21" s="1847"/>
      <c r="D21" s="1848"/>
      <c r="E21" s="1749"/>
      <c r="F21" s="1749"/>
      <c r="G21" s="411">
        <f>SUM(G18:G19)</f>
        <v>4200</v>
      </c>
      <c r="L21" t="s">
        <v>762</v>
      </c>
    </row>
    <row r="22" spans="1:12" ht="19.5" customHeight="1" x14ac:dyDescent="0.35">
      <c r="A22" s="295" t="s">
        <v>1826</v>
      </c>
      <c r="B22" s="346"/>
      <c r="C22" s="346"/>
      <c r="D22" s="688"/>
      <c r="E22" s="688"/>
      <c r="F22" s="688"/>
      <c r="G22" s="347"/>
    </row>
    <row r="23" spans="1:12" ht="19.5" customHeight="1" x14ac:dyDescent="0.35">
      <c r="A23" s="295" t="s">
        <v>1827</v>
      </c>
      <c r="B23" s="346"/>
      <c r="C23" s="346"/>
      <c r="D23" s="688"/>
      <c r="E23" s="688"/>
      <c r="F23" s="688"/>
      <c r="G23" s="347"/>
    </row>
    <row r="24" spans="1:12" x14ac:dyDescent="0.25">
      <c r="A24" s="1751" t="s">
        <v>1828</v>
      </c>
      <c r="B24" s="1739"/>
      <c r="C24" s="1739"/>
      <c r="D24" s="1739"/>
      <c r="E24" s="1739"/>
      <c r="F24" s="1739"/>
      <c r="G24" s="1738"/>
    </row>
    <row r="25" spans="1:12" x14ac:dyDescent="0.25">
      <c r="A25" s="16"/>
      <c r="B25" s="17"/>
      <c r="C25" s="17"/>
      <c r="D25" s="321"/>
      <c r="E25" s="17"/>
      <c r="F25" s="17"/>
      <c r="G25" s="18"/>
    </row>
    <row r="26" spans="1:12" x14ac:dyDescent="0.25">
      <c r="A26" s="21" t="s">
        <v>6</v>
      </c>
      <c r="B26" s="323" t="s">
        <v>18</v>
      </c>
      <c r="C26" s="1741" t="s">
        <v>17</v>
      </c>
      <c r="D26" s="1743"/>
      <c r="E26" s="1740" t="s">
        <v>17</v>
      </c>
      <c r="F26" s="1740"/>
      <c r="G26" s="18"/>
    </row>
    <row r="27" spans="1:12" ht="15.75" x14ac:dyDescent="0.3">
      <c r="A27" s="16"/>
      <c r="B27" s="17"/>
      <c r="C27" s="17"/>
      <c r="D27" s="330"/>
      <c r="E27" s="1742"/>
      <c r="F27" s="1742"/>
      <c r="G27" s="18"/>
    </row>
    <row r="28" spans="1:12" x14ac:dyDescent="0.25">
      <c r="A28" s="24" t="s">
        <v>7</v>
      </c>
      <c r="B28" s="488" t="s">
        <v>590</v>
      </c>
      <c r="C28" s="691"/>
      <c r="D28" s="1831" t="s">
        <v>716</v>
      </c>
      <c r="E28" s="1832"/>
      <c r="F28" s="1832"/>
      <c r="G28" s="1833"/>
    </row>
    <row r="29" spans="1:12" x14ac:dyDescent="0.25">
      <c r="A29" s="25" t="s">
        <v>9</v>
      </c>
      <c r="B29" s="489" t="s">
        <v>714</v>
      </c>
      <c r="C29" s="691"/>
      <c r="D29" s="1834" t="s">
        <v>717</v>
      </c>
      <c r="E29" s="1832"/>
      <c r="F29" s="1832"/>
      <c r="G29" s="1833"/>
    </row>
    <row r="30" spans="1:12" x14ac:dyDescent="0.25">
      <c r="A30" s="16"/>
      <c r="B30" s="17"/>
      <c r="C30" s="17"/>
      <c r="D30" s="321"/>
      <c r="E30" s="17"/>
      <c r="F30" s="17"/>
      <c r="G30" s="18"/>
    </row>
    <row r="31" spans="1:12" x14ac:dyDescent="0.25">
      <c r="A31" s="13"/>
      <c r="B31" s="7"/>
      <c r="C31" s="7"/>
      <c r="D31" s="322"/>
      <c r="E31" s="7"/>
      <c r="F31" s="7"/>
      <c r="G31" s="11"/>
    </row>
  </sheetData>
  <mergeCells count="20">
    <mergeCell ref="A1:G7"/>
    <mergeCell ref="D10:G10"/>
    <mergeCell ref="A11:G11"/>
    <mergeCell ref="D12:G12"/>
    <mergeCell ref="A13:B13"/>
    <mergeCell ref="C13:G13"/>
    <mergeCell ref="C14:G14"/>
    <mergeCell ref="C16:G16"/>
    <mergeCell ref="D17:F17"/>
    <mergeCell ref="B18:B19"/>
    <mergeCell ref="C18:C19"/>
    <mergeCell ref="D18:D19"/>
    <mergeCell ref="G18:G19"/>
    <mergeCell ref="D29:G29"/>
    <mergeCell ref="A21:F21"/>
    <mergeCell ref="A24:G24"/>
    <mergeCell ref="C26:D26"/>
    <mergeCell ref="E26:F26"/>
    <mergeCell ref="E27:F27"/>
    <mergeCell ref="D28:G28"/>
  </mergeCells>
  <pageMargins left="0.7" right="0.7" top="0.75" bottom="0.75" header="0.3" footer="0.3"/>
  <pageSetup orientation="portrait" horizontalDpi="0" verticalDpi="0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L30"/>
  <sheetViews>
    <sheetView topLeftCell="A7" workbookViewId="0">
      <selection activeCell="M14" sqref="M14"/>
    </sheetView>
  </sheetViews>
  <sheetFormatPr defaultRowHeight="15" x14ac:dyDescent="0.25"/>
  <cols>
    <col min="1" max="1" width="21.140625" customWidth="1"/>
    <col min="2" max="2" width="27.4257812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1829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788</v>
      </c>
      <c r="E12" s="1757"/>
      <c r="F12" s="1757"/>
      <c r="G12" s="1752"/>
    </row>
    <row r="13" spans="1:9" ht="15" customHeight="1" x14ac:dyDescent="0.25">
      <c r="A13" s="1763" t="s">
        <v>808</v>
      </c>
      <c r="B13" s="1764"/>
      <c r="C13" s="1737" t="s">
        <v>805</v>
      </c>
      <c r="D13" s="1739"/>
      <c r="E13" s="1739"/>
      <c r="F13" s="1739"/>
      <c r="G13" s="1738"/>
      <c r="I13" t="s">
        <v>713</v>
      </c>
    </row>
    <row r="14" spans="1:9" x14ac:dyDescent="0.25">
      <c r="A14" s="683" t="s">
        <v>809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810</v>
      </c>
      <c r="B15" s="689"/>
      <c r="C15" s="690" t="s">
        <v>806</v>
      </c>
      <c r="D15" s="685"/>
      <c r="E15" s="685"/>
      <c r="F15" s="685"/>
      <c r="G15" s="684"/>
    </row>
    <row r="16" spans="1:9" x14ac:dyDescent="0.25">
      <c r="A16" s="343"/>
      <c r="B16" s="344"/>
      <c r="C16" s="1737" t="s">
        <v>807</v>
      </c>
      <c r="D16" s="1739"/>
      <c r="E16" s="1739"/>
      <c r="F16" s="1739"/>
      <c r="G16" s="1738"/>
    </row>
    <row r="17" spans="1:12" x14ac:dyDescent="0.25">
      <c r="A17" s="10" t="s">
        <v>3</v>
      </c>
      <c r="B17" s="692" t="s">
        <v>4</v>
      </c>
      <c r="C17" s="692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811</v>
      </c>
      <c r="B18" s="363" t="s">
        <v>1831</v>
      </c>
      <c r="C18" s="349">
        <v>5</v>
      </c>
      <c r="D18" s="360">
        <v>932.4</v>
      </c>
      <c r="E18" s="361"/>
      <c r="F18" s="362"/>
      <c r="G18" s="84">
        <f>D18*C18</f>
        <v>4662</v>
      </c>
    </row>
    <row r="19" spans="1:12" x14ac:dyDescent="0.25">
      <c r="A19" s="56"/>
      <c r="B19" s="363" t="s">
        <v>1832</v>
      </c>
      <c r="C19" s="349"/>
      <c r="D19" s="394"/>
      <c r="E19" s="361"/>
      <c r="F19" s="362"/>
      <c r="G19" s="371"/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4662</v>
      </c>
      <c r="L20" t="s">
        <v>762</v>
      </c>
    </row>
    <row r="21" spans="1:12" ht="19.5" customHeight="1" x14ac:dyDescent="0.35">
      <c r="A21" s="295" t="s">
        <v>994</v>
      </c>
      <c r="B21" s="346"/>
      <c r="C21" s="346"/>
      <c r="D21" s="688"/>
      <c r="E21" s="688"/>
      <c r="F21" s="688"/>
      <c r="G21" s="347"/>
    </row>
    <row r="22" spans="1:12" ht="19.5" customHeight="1" x14ac:dyDescent="0.35">
      <c r="A22" s="295" t="s">
        <v>1830</v>
      </c>
      <c r="B22" s="346"/>
      <c r="C22" s="346"/>
      <c r="D22" s="688"/>
      <c r="E22" s="688"/>
      <c r="F22" s="688"/>
      <c r="G22" s="347"/>
    </row>
    <row r="23" spans="1:12" ht="19.5" customHeight="1" x14ac:dyDescent="0.35">
      <c r="A23" s="295" t="s">
        <v>813</v>
      </c>
      <c r="B23" s="346"/>
      <c r="C23" s="346"/>
      <c r="D23" s="688"/>
      <c r="E23" s="688"/>
      <c r="F23" s="688"/>
      <c r="G23" s="347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687"/>
      <c r="D25" s="686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393" t="s">
        <v>814</v>
      </c>
      <c r="C27" s="691"/>
      <c r="D27" s="1831" t="s">
        <v>716</v>
      </c>
      <c r="E27" s="1832"/>
      <c r="F27" s="1832"/>
      <c r="G27" s="1833"/>
    </row>
    <row r="28" spans="1:12" x14ac:dyDescent="0.25">
      <c r="A28" s="1845" t="s">
        <v>802</v>
      </c>
      <c r="B28" s="1743"/>
      <c r="C28" s="1743"/>
      <c r="D28" s="1834" t="s">
        <v>717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A1:G7"/>
    <mergeCell ref="D10:G10"/>
    <mergeCell ref="A11:G11"/>
    <mergeCell ref="D12:G12"/>
    <mergeCell ref="A13:B13"/>
    <mergeCell ref="C13:G13"/>
    <mergeCell ref="D27:G27"/>
    <mergeCell ref="A28:C28"/>
    <mergeCell ref="D28:G28"/>
    <mergeCell ref="C14:G14"/>
    <mergeCell ref="C16:G16"/>
    <mergeCell ref="D17:F17"/>
    <mergeCell ref="A20:F20"/>
    <mergeCell ref="E25:F25"/>
    <mergeCell ref="E26:F26"/>
  </mergeCells>
  <pageMargins left="0.7" right="0.7" top="0.75" bottom="0.75" header="0.3" footer="0.3"/>
  <pageSetup orientation="portrait" horizontalDpi="0" verticalDpi="0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L29"/>
  <sheetViews>
    <sheetView workbookViewId="0">
      <selection activeCell="J17" sqref="J17"/>
    </sheetView>
  </sheetViews>
  <sheetFormatPr defaultRowHeight="15" x14ac:dyDescent="0.25"/>
  <cols>
    <col min="1" max="1" width="23.42578125" customWidth="1"/>
    <col min="2" max="2" width="27.4257812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1833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788</v>
      </c>
      <c r="E12" s="1757"/>
      <c r="F12" s="1757"/>
      <c r="G12" s="1752"/>
    </row>
    <row r="13" spans="1:9" ht="15" customHeight="1" x14ac:dyDescent="0.25">
      <c r="A13" s="1763" t="s">
        <v>1834</v>
      </c>
      <c r="B13" s="1764"/>
      <c r="C13" s="1737" t="s">
        <v>1836</v>
      </c>
      <c r="D13" s="1739"/>
      <c r="E13" s="1739"/>
      <c r="F13" s="1739"/>
      <c r="G13" s="1738"/>
      <c r="I13" t="s">
        <v>713</v>
      </c>
    </row>
    <row r="14" spans="1:9" x14ac:dyDescent="0.25">
      <c r="A14" s="703" t="s">
        <v>1835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871</v>
      </c>
      <c r="B15" s="707"/>
      <c r="C15" s="708" t="s">
        <v>1837</v>
      </c>
      <c r="D15" s="705"/>
      <c r="E15" s="705"/>
      <c r="F15" s="705"/>
      <c r="G15" s="704"/>
    </row>
    <row r="16" spans="1:9" x14ac:dyDescent="0.25">
      <c r="A16" s="343"/>
      <c r="B16" s="344"/>
      <c r="C16" s="1737" t="s">
        <v>868</v>
      </c>
      <c r="D16" s="1739"/>
      <c r="E16" s="1739"/>
      <c r="F16" s="1739"/>
      <c r="G16" s="1738"/>
    </row>
    <row r="17" spans="1:12" x14ac:dyDescent="0.25">
      <c r="A17" s="10" t="s">
        <v>3</v>
      </c>
      <c r="B17" s="710" t="s">
        <v>4</v>
      </c>
      <c r="C17" s="710" t="s">
        <v>272</v>
      </c>
      <c r="D17" s="1822" t="s">
        <v>708</v>
      </c>
      <c r="E17" s="1823"/>
      <c r="F17" s="1824"/>
      <c r="G17" s="10" t="s">
        <v>5</v>
      </c>
    </row>
    <row r="18" spans="1:12" ht="30" x14ac:dyDescent="0.25">
      <c r="A18" s="297" t="s">
        <v>1840</v>
      </c>
      <c r="B18" s="725" t="s">
        <v>1841</v>
      </c>
      <c r="C18" s="726">
        <v>8</v>
      </c>
      <c r="D18" s="727">
        <v>140</v>
      </c>
      <c r="E18" s="361"/>
      <c r="F18" s="362"/>
      <c r="G18" s="367">
        <f>D18*C18</f>
        <v>1120</v>
      </c>
    </row>
    <row r="19" spans="1:12" x14ac:dyDescent="0.25">
      <c r="A19" s="56"/>
      <c r="B19" s="363"/>
      <c r="C19" s="349"/>
      <c r="D19" s="394"/>
      <c r="E19" s="361"/>
      <c r="F19" s="362"/>
      <c r="G19" s="371"/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1120</v>
      </c>
      <c r="L20" t="s">
        <v>762</v>
      </c>
    </row>
    <row r="21" spans="1:12" ht="19.5" customHeight="1" x14ac:dyDescent="0.35">
      <c r="A21" s="295" t="s">
        <v>1838</v>
      </c>
      <c r="B21" s="346"/>
      <c r="C21" s="346"/>
      <c r="D21" s="706"/>
      <c r="E21" s="706"/>
      <c r="F21" s="706"/>
      <c r="G21" s="347"/>
    </row>
    <row r="22" spans="1:12" ht="19.5" customHeight="1" x14ac:dyDescent="0.35">
      <c r="A22" s="295"/>
      <c r="B22" s="346"/>
      <c r="C22" s="346"/>
      <c r="D22" s="706"/>
      <c r="E22" s="706"/>
      <c r="F22" s="706"/>
      <c r="G22" s="347"/>
    </row>
    <row r="23" spans="1:12" x14ac:dyDescent="0.25">
      <c r="A23" s="16"/>
      <c r="B23" s="17"/>
      <c r="C23" s="17"/>
      <c r="D23" s="321"/>
      <c r="E23" s="17"/>
      <c r="F23" s="17"/>
      <c r="G23" s="18"/>
    </row>
    <row r="24" spans="1:12" x14ac:dyDescent="0.25">
      <c r="A24" s="21" t="s">
        <v>6</v>
      </c>
      <c r="B24" s="323" t="s">
        <v>18</v>
      </c>
      <c r="C24" s="700"/>
      <c r="D24" s="699" t="s">
        <v>17</v>
      </c>
      <c r="E24" s="1740" t="s">
        <v>17</v>
      </c>
      <c r="F24" s="1740"/>
      <c r="G24" s="18"/>
    </row>
    <row r="25" spans="1:12" ht="15.75" x14ac:dyDescent="0.3">
      <c r="A25" s="16"/>
      <c r="B25" s="17"/>
      <c r="C25" s="17"/>
      <c r="D25" s="330"/>
      <c r="E25" s="1742"/>
      <c r="F25" s="1742"/>
      <c r="G25" s="18"/>
    </row>
    <row r="26" spans="1:12" x14ac:dyDescent="0.25">
      <c r="A26" s="24" t="s">
        <v>7</v>
      </c>
      <c r="B26" s="393" t="s">
        <v>1839</v>
      </c>
      <c r="C26" s="709"/>
      <c r="D26" s="1831" t="s">
        <v>716</v>
      </c>
      <c r="E26" s="1832"/>
      <c r="F26" s="1832"/>
      <c r="G26" s="1833"/>
    </row>
    <row r="27" spans="1:12" x14ac:dyDescent="0.25">
      <c r="A27" s="1845" t="s">
        <v>802</v>
      </c>
      <c r="B27" s="1743"/>
      <c r="C27" s="1743"/>
      <c r="D27" s="1834" t="s">
        <v>717</v>
      </c>
      <c r="E27" s="1832"/>
      <c r="F27" s="1832"/>
      <c r="G27" s="1833"/>
    </row>
    <row r="28" spans="1:12" x14ac:dyDescent="0.25">
      <c r="A28" s="16"/>
      <c r="B28" s="17"/>
      <c r="C28" s="17"/>
      <c r="D28" s="321"/>
      <c r="E28" s="17"/>
      <c r="F28" s="17"/>
      <c r="G28" s="18"/>
    </row>
    <row r="29" spans="1:12" x14ac:dyDescent="0.25">
      <c r="A29" s="13"/>
      <c r="B29" s="7"/>
      <c r="C29" s="7"/>
      <c r="D29" s="322"/>
      <c r="E29" s="7"/>
      <c r="F29" s="7"/>
      <c r="G29" s="11"/>
    </row>
  </sheetData>
  <mergeCells count="15">
    <mergeCell ref="D26:G26"/>
    <mergeCell ref="A27:C27"/>
    <mergeCell ref="D27:G27"/>
    <mergeCell ref="C14:G14"/>
    <mergeCell ref="C16:G16"/>
    <mergeCell ref="D17:F17"/>
    <mergeCell ref="A20:F20"/>
    <mergeCell ref="E24:F24"/>
    <mergeCell ref="E25:F25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L29"/>
  <sheetViews>
    <sheetView topLeftCell="A7" workbookViewId="0">
      <selection activeCell="A22" sqref="A22"/>
    </sheetView>
  </sheetViews>
  <sheetFormatPr defaultRowHeight="15" x14ac:dyDescent="0.25"/>
  <cols>
    <col min="1" max="1" width="23.42578125" customWidth="1"/>
    <col min="2" max="2" width="27.4257812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1842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1843</v>
      </c>
      <c r="E12" s="1757"/>
      <c r="F12" s="1757"/>
      <c r="G12" s="1752"/>
    </row>
    <row r="13" spans="1:9" ht="15" customHeight="1" x14ac:dyDescent="0.25">
      <c r="A13" s="1763" t="s">
        <v>1844</v>
      </c>
      <c r="B13" s="1764"/>
      <c r="C13" s="1737" t="s">
        <v>1845</v>
      </c>
      <c r="D13" s="1739"/>
      <c r="E13" s="1739"/>
      <c r="F13" s="1739"/>
      <c r="G13" s="1738"/>
      <c r="I13" t="s">
        <v>713</v>
      </c>
    </row>
    <row r="14" spans="1:9" x14ac:dyDescent="0.25">
      <c r="A14" s="703" t="s">
        <v>1847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384</v>
      </c>
      <c r="B15" s="707"/>
      <c r="C15" s="708" t="s">
        <v>1846</v>
      </c>
      <c r="D15" s="705"/>
      <c r="E15" s="705"/>
      <c r="F15" s="705"/>
      <c r="G15" s="704"/>
    </row>
    <row r="16" spans="1:9" x14ac:dyDescent="0.25">
      <c r="A16" s="343"/>
      <c r="B16" s="344"/>
      <c r="C16" s="1737" t="s">
        <v>1848</v>
      </c>
      <c r="D16" s="1739"/>
      <c r="E16" s="1739"/>
      <c r="F16" s="1739"/>
      <c r="G16" s="1738"/>
    </row>
    <row r="17" spans="1:12" x14ac:dyDescent="0.25">
      <c r="A17" s="10" t="s">
        <v>3</v>
      </c>
      <c r="B17" s="710" t="s">
        <v>4</v>
      </c>
      <c r="C17" s="710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297" t="s">
        <v>1849</v>
      </c>
      <c r="B18" s="725" t="s">
        <v>1850</v>
      </c>
      <c r="C18" s="725">
        <v>1</v>
      </c>
      <c r="D18" s="727">
        <v>2500</v>
      </c>
      <c r="E18" s="361"/>
      <c r="F18" s="362"/>
      <c r="G18" s="367">
        <f>D18*C18</f>
        <v>2500</v>
      </c>
    </row>
    <row r="19" spans="1:12" x14ac:dyDescent="0.25">
      <c r="A19" s="56" t="s">
        <v>1852</v>
      </c>
      <c r="B19" s="349" t="s">
        <v>1851</v>
      </c>
      <c r="C19" s="349"/>
      <c r="D19" s="394"/>
      <c r="E19" s="361"/>
      <c r="F19" s="362"/>
      <c r="G19" s="371"/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2500</v>
      </c>
      <c r="L20" t="s">
        <v>762</v>
      </c>
    </row>
    <row r="21" spans="1:12" ht="19.5" customHeight="1" x14ac:dyDescent="0.35">
      <c r="A21" s="295" t="s">
        <v>1853</v>
      </c>
      <c r="B21" s="346"/>
      <c r="C21" s="346"/>
      <c r="D21" s="706"/>
      <c r="E21" s="706"/>
      <c r="F21" s="706"/>
      <c r="G21" s="347"/>
    </row>
    <row r="22" spans="1:12" ht="19.5" customHeight="1" x14ac:dyDescent="0.35">
      <c r="A22" s="295" t="s">
        <v>1854</v>
      </c>
      <c r="B22" s="346"/>
      <c r="C22" s="346"/>
      <c r="D22" s="706"/>
      <c r="E22" s="706"/>
      <c r="F22" s="706"/>
      <c r="G22" s="347"/>
    </row>
    <row r="23" spans="1:12" x14ac:dyDescent="0.25">
      <c r="A23" s="16"/>
      <c r="B23" s="17"/>
      <c r="C23" s="17"/>
      <c r="D23" s="321"/>
      <c r="E23" s="17"/>
      <c r="F23" s="17"/>
      <c r="G23" s="18"/>
    </row>
    <row r="24" spans="1:12" x14ac:dyDescent="0.25">
      <c r="A24" s="21" t="s">
        <v>6</v>
      </c>
      <c r="B24" s="323" t="s">
        <v>18</v>
      </c>
      <c r="C24" s="700"/>
      <c r="D24" s="699" t="s">
        <v>17</v>
      </c>
      <c r="E24" s="1740" t="s">
        <v>17</v>
      </c>
      <c r="F24" s="1740"/>
      <c r="G24" s="18"/>
    </row>
    <row r="25" spans="1:12" ht="15.75" x14ac:dyDescent="0.3">
      <c r="A25" s="16"/>
      <c r="B25" s="17"/>
      <c r="C25" s="17"/>
      <c r="D25" s="330"/>
      <c r="E25" s="1742"/>
      <c r="F25" s="1742"/>
      <c r="G25" s="18"/>
    </row>
    <row r="26" spans="1:12" x14ac:dyDescent="0.25">
      <c r="A26" s="24" t="s">
        <v>7</v>
      </c>
      <c r="B26" s="393" t="s">
        <v>1839</v>
      </c>
      <c r="C26" s="709"/>
      <c r="D26" s="1831" t="s">
        <v>716</v>
      </c>
      <c r="E26" s="1832"/>
      <c r="F26" s="1832"/>
      <c r="G26" s="1833"/>
    </row>
    <row r="27" spans="1:12" x14ac:dyDescent="0.25">
      <c r="A27" s="1845" t="s">
        <v>802</v>
      </c>
      <c r="B27" s="1743"/>
      <c r="C27" s="1743"/>
      <c r="D27" s="1834" t="s">
        <v>717</v>
      </c>
      <c r="E27" s="1832"/>
      <c r="F27" s="1832"/>
      <c r="G27" s="1833"/>
    </row>
    <row r="28" spans="1:12" x14ac:dyDescent="0.25">
      <c r="A28" s="16"/>
      <c r="B28" s="17"/>
      <c r="C28" s="17"/>
      <c r="D28" s="321"/>
      <c r="E28" s="17"/>
      <c r="F28" s="17"/>
      <c r="G28" s="18"/>
    </row>
    <row r="29" spans="1:12" x14ac:dyDescent="0.25">
      <c r="A29" s="13"/>
      <c r="B29" s="7"/>
      <c r="C29" s="7"/>
      <c r="D29" s="322"/>
      <c r="E29" s="7"/>
      <c r="F29" s="7"/>
      <c r="G29" s="11"/>
    </row>
  </sheetData>
  <mergeCells count="15">
    <mergeCell ref="D26:G26"/>
    <mergeCell ref="A27:C27"/>
    <mergeCell ref="D27:G27"/>
    <mergeCell ref="C14:G14"/>
    <mergeCell ref="C16:G16"/>
    <mergeCell ref="D17:F17"/>
    <mergeCell ref="A20:F20"/>
    <mergeCell ref="E24:F24"/>
    <mergeCell ref="E25:F25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E29"/>
  <sheetViews>
    <sheetView topLeftCell="A10" workbookViewId="0">
      <selection activeCell="A23" sqref="A23"/>
    </sheetView>
  </sheetViews>
  <sheetFormatPr defaultRowHeight="15" x14ac:dyDescent="0.25"/>
  <cols>
    <col min="1" max="1" width="24.42578125" customWidth="1"/>
    <col min="2" max="2" width="27.570312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1855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1856</v>
      </c>
      <c r="D12" s="1735"/>
      <c r="E12" s="1736"/>
    </row>
    <row r="13" spans="1:5" x14ac:dyDescent="0.25">
      <c r="A13" s="1737" t="s">
        <v>1709</v>
      </c>
      <c r="B13" s="1738"/>
      <c r="C13" s="1737" t="s">
        <v>1857</v>
      </c>
      <c r="D13" s="1739"/>
      <c r="E13" s="1738"/>
    </row>
    <row r="14" spans="1:5" x14ac:dyDescent="0.25">
      <c r="A14" s="1737" t="s">
        <v>176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1858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1859</v>
      </c>
      <c r="B18" s="35" t="s">
        <v>1860</v>
      </c>
      <c r="C18" s="35">
        <v>8</v>
      </c>
      <c r="D18" s="30">
        <v>195</v>
      </c>
      <c r="E18" s="157">
        <f>D18*C18</f>
        <v>1560</v>
      </c>
    </row>
    <row r="19" spans="1:5" ht="13.5" customHeight="1" x14ac:dyDescent="0.25">
      <c r="A19" s="9"/>
      <c r="B19" s="35"/>
      <c r="C19" s="35"/>
      <c r="D19" s="30"/>
      <c r="E19" s="65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1560</v>
      </c>
    </row>
    <row r="21" spans="1:5" x14ac:dyDescent="0.25">
      <c r="A21" s="1761" t="s">
        <v>1861</v>
      </c>
      <c r="B21" s="1757"/>
      <c r="C21" s="1757"/>
      <c r="D21" s="1757"/>
      <c r="E21" s="1752"/>
    </row>
    <row r="22" spans="1:5" x14ac:dyDescent="0.25">
      <c r="A22" s="681" t="s">
        <v>2038</v>
      </c>
      <c r="B22" s="544"/>
      <c r="C22" s="544"/>
      <c r="D22" s="544"/>
      <c r="E22" s="682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701" t="s">
        <v>109</v>
      </c>
      <c r="C26" s="1744" t="s">
        <v>1802</v>
      </c>
      <c r="D26" s="1745"/>
      <c r="E26" s="1730"/>
    </row>
    <row r="27" spans="1:5" x14ac:dyDescent="0.25">
      <c r="A27" s="25" t="s">
        <v>9</v>
      </c>
      <c r="B27" s="702" t="s">
        <v>10</v>
      </c>
      <c r="C27" s="1746" t="s">
        <v>669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E32"/>
  <sheetViews>
    <sheetView topLeftCell="A10" workbookViewId="0">
      <selection activeCell="J24" sqref="J24"/>
    </sheetView>
  </sheetViews>
  <sheetFormatPr defaultRowHeight="15" x14ac:dyDescent="0.25"/>
  <cols>
    <col min="1" max="1" width="26.5703125" style="739" customWidth="1"/>
    <col min="2" max="2" width="27.42578125" customWidth="1"/>
    <col min="3" max="3" width="7.28515625" style="735" customWidth="1"/>
    <col min="4" max="4" width="9.85546875" style="87" customWidth="1"/>
    <col min="5" max="5" width="23.42578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288"/>
      <c r="D8" s="88"/>
      <c r="E8" s="18"/>
    </row>
    <row r="9" spans="1:5" x14ac:dyDescent="0.25">
      <c r="A9" s="92"/>
      <c r="B9" s="17"/>
      <c r="C9" s="288"/>
      <c r="D9" s="88"/>
      <c r="E9" s="18"/>
    </row>
    <row r="10" spans="1:5" x14ac:dyDescent="0.25">
      <c r="A10" s="92"/>
      <c r="B10" s="17"/>
      <c r="C10" s="288"/>
      <c r="D10" s="1729" t="s">
        <v>1903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1904</v>
      </c>
      <c r="D12" s="1735"/>
      <c r="E12" s="1736"/>
    </row>
    <row r="13" spans="1:5" x14ac:dyDescent="0.25">
      <c r="A13" s="1737" t="s">
        <v>891</v>
      </c>
      <c r="B13" s="1816"/>
      <c r="C13" s="1737" t="s">
        <v>889</v>
      </c>
      <c r="D13" s="1739"/>
      <c r="E13" s="1738"/>
    </row>
    <row r="14" spans="1:5" x14ac:dyDescent="0.25">
      <c r="A14" s="1737" t="s">
        <v>892</v>
      </c>
      <c r="B14" s="1816"/>
      <c r="C14" s="1737" t="s">
        <v>12</v>
      </c>
      <c r="D14" s="1739"/>
      <c r="E14" s="1738"/>
    </row>
    <row r="15" spans="1:5" x14ac:dyDescent="0.25">
      <c r="A15" s="94"/>
      <c r="B15" s="8"/>
      <c r="C15" s="1753" t="s">
        <v>890</v>
      </c>
      <c r="D15" s="1749"/>
      <c r="E15" s="1749"/>
    </row>
    <row r="16" spans="1:5" x14ac:dyDescent="0.25">
      <c r="A16" s="93"/>
      <c r="C16" s="1748" t="s">
        <v>893</v>
      </c>
      <c r="D16" s="1749"/>
      <c r="E16" s="1749"/>
    </row>
    <row r="17" spans="1:5" x14ac:dyDescent="0.25">
      <c r="A17" s="621" t="s">
        <v>3</v>
      </c>
      <c r="B17" s="401" t="s">
        <v>4</v>
      </c>
      <c r="C17" s="401" t="s">
        <v>272</v>
      </c>
      <c r="D17" s="746" t="s">
        <v>14</v>
      </c>
      <c r="E17" s="401" t="s">
        <v>5</v>
      </c>
    </row>
    <row r="18" spans="1:5" s="81" customFormat="1" x14ac:dyDescent="0.25">
      <c r="A18" s="740" t="s">
        <v>1905</v>
      </c>
      <c r="B18" s="744" t="s">
        <v>1906</v>
      </c>
      <c r="C18" s="745">
        <v>1</v>
      </c>
      <c r="D18" s="741">
        <v>600</v>
      </c>
      <c r="E18" s="742">
        <f>D18*C18</f>
        <v>600</v>
      </c>
    </row>
    <row r="19" spans="1:5" s="81" customFormat="1" x14ac:dyDescent="0.25">
      <c r="A19" s="95" t="s">
        <v>1908</v>
      </c>
      <c r="B19" s="95" t="s">
        <v>1907</v>
      </c>
      <c r="C19" s="406"/>
      <c r="D19" s="747"/>
      <c r="E19" s="655">
        <f>D19*C19</f>
        <v>0</v>
      </c>
    </row>
    <row r="20" spans="1:5" ht="23.25" x14ac:dyDescent="0.35">
      <c r="A20" s="1760" t="s">
        <v>86</v>
      </c>
      <c r="B20" s="1757"/>
      <c r="C20" s="1757"/>
      <c r="D20" s="1757"/>
      <c r="E20" s="748">
        <f>SUM(E18:E19)</f>
        <v>600</v>
      </c>
    </row>
    <row r="21" spans="1:5" ht="15.75" customHeight="1" x14ac:dyDescent="0.25">
      <c r="A21" s="293" t="s">
        <v>894</v>
      </c>
      <c r="B21" s="736"/>
      <c r="C21" s="736"/>
      <c r="D21" s="89"/>
      <c r="E21" s="72"/>
    </row>
    <row r="22" spans="1:5" ht="15.75" customHeight="1" x14ac:dyDescent="0.25">
      <c r="A22" s="293" t="s">
        <v>1909</v>
      </c>
      <c r="B22" s="736"/>
      <c r="C22" s="736"/>
      <c r="D22" s="89"/>
      <c r="E22" s="72"/>
    </row>
    <row r="23" spans="1:5" ht="15.75" customHeight="1" x14ac:dyDescent="0.25">
      <c r="A23" s="295"/>
      <c r="B23" s="736"/>
      <c r="C23" s="736"/>
      <c r="D23" s="89"/>
      <c r="E23" s="72"/>
    </row>
    <row r="24" spans="1:5" x14ac:dyDescent="0.25">
      <c r="A24" s="1751"/>
      <c r="B24" s="1739"/>
      <c r="C24" s="1739"/>
      <c r="D24" s="1739"/>
      <c r="E24" s="1752"/>
    </row>
    <row r="25" spans="1:5" x14ac:dyDescent="0.25">
      <c r="A25" s="96"/>
      <c r="B25" s="2"/>
      <c r="C25" s="743"/>
      <c r="D25" s="90"/>
      <c r="E25" s="3"/>
    </row>
    <row r="26" spans="1:5" x14ac:dyDescent="0.25">
      <c r="A26" s="92"/>
      <c r="B26" s="17"/>
      <c r="C26" s="288"/>
      <c r="D26" s="88"/>
      <c r="E26" s="18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92"/>
      <c r="B28" s="17"/>
      <c r="C28" s="1742"/>
      <c r="D28" s="1743"/>
      <c r="E28" s="18"/>
    </row>
    <row r="29" spans="1:5" x14ac:dyDescent="0.25">
      <c r="A29" s="98" t="s">
        <v>7</v>
      </c>
      <c r="B29" s="733" t="s">
        <v>671</v>
      </c>
      <c r="C29" s="1744" t="s">
        <v>16</v>
      </c>
      <c r="D29" s="1745"/>
      <c r="E29" s="1730"/>
    </row>
    <row r="30" spans="1:5" x14ac:dyDescent="0.25">
      <c r="A30" s="99" t="s">
        <v>9</v>
      </c>
      <c r="B30" s="734" t="s">
        <v>10</v>
      </c>
      <c r="C30" s="1746" t="s">
        <v>670</v>
      </c>
      <c r="D30" s="1747"/>
      <c r="E30" s="1730"/>
    </row>
    <row r="31" spans="1:5" x14ac:dyDescent="0.25">
      <c r="A31" s="92"/>
      <c r="B31" s="17"/>
      <c r="C31" s="288"/>
      <c r="D31" s="88"/>
      <c r="E31" s="18"/>
    </row>
    <row r="32" spans="1:5" x14ac:dyDescent="0.25">
      <c r="A32" s="93"/>
      <c r="B32" s="7"/>
      <c r="C32" s="290"/>
      <c r="D32" s="91"/>
      <c r="E32" s="11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0:D20"/>
    <mergeCell ref="A24:E24"/>
  </mergeCells>
  <pageMargins left="0.25" right="0.25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30"/>
  <sheetViews>
    <sheetView workbookViewId="0">
      <selection activeCell="I9" sqref="I9"/>
    </sheetView>
  </sheetViews>
  <sheetFormatPr defaultRowHeight="15" x14ac:dyDescent="0.25"/>
  <cols>
    <col min="1" max="1" width="24.8554687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233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234</v>
      </c>
      <c r="D12" s="1735"/>
      <c r="E12" s="1736"/>
    </row>
    <row r="13" spans="1:5" x14ac:dyDescent="0.25">
      <c r="A13" s="1763" t="s">
        <v>239</v>
      </c>
      <c r="B13" s="1764"/>
      <c r="C13" s="1737" t="s">
        <v>235</v>
      </c>
      <c r="D13" s="1739"/>
      <c r="E13" s="1738"/>
    </row>
    <row r="14" spans="1:5" x14ac:dyDescent="0.25">
      <c r="A14" s="1737" t="s">
        <v>238</v>
      </c>
      <c r="B14" s="1738"/>
      <c r="C14" s="1737" t="s">
        <v>12</v>
      </c>
      <c r="D14" s="1739"/>
      <c r="E14" s="1738"/>
    </row>
    <row r="15" spans="1:5" x14ac:dyDescent="0.25">
      <c r="A15" s="29" t="s">
        <v>61</v>
      </c>
      <c r="B15" s="8"/>
      <c r="C15" s="1753" t="s">
        <v>236</v>
      </c>
      <c r="D15" s="1749"/>
      <c r="E15" s="1749"/>
    </row>
    <row r="16" spans="1:5" x14ac:dyDescent="0.25">
      <c r="A16" s="13"/>
      <c r="C16" s="1748" t="s">
        <v>237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240</v>
      </c>
      <c r="B18" s="71" t="s">
        <v>241</v>
      </c>
      <c r="C18" s="35">
        <v>10</v>
      </c>
      <c r="D18" s="30">
        <v>45</v>
      </c>
      <c r="E18" s="30">
        <f>D18*C18</f>
        <v>450</v>
      </c>
    </row>
    <row r="19" spans="1:5" x14ac:dyDescent="0.25">
      <c r="A19" s="9"/>
      <c r="B19" s="71" t="s">
        <v>242</v>
      </c>
      <c r="C19" s="9"/>
      <c r="D19" s="30"/>
      <c r="E19" s="65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450</v>
      </c>
    </row>
    <row r="21" spans="1:5" x14ac:dyDescent="0.25">
      <c r="A21" s="73"/>
      <c r="B21" s="76"/>
      <c r="C21" s="76"/>
      <c r="D21" s="76"/>
      <c r="E21" s="72"/>
    </row>
    <row r="22" spans="1:5" x14ac:dyDescent="0.25">
      <c r="A22" s="1761"/>
      <c r="B22" s="1757"/>
      <c r="C22" s="1757"/>
      <c r="D22" s="1757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74" t="s">
        <v>243</v>
      </c>
      <c r="C27" s="1744" t="s">
        <v>16</v>
      </c>
      <c r="D27" s="1745"/>
      <c r="E27" s="1730"/>
    </row>
    <row r="28" spans="1:5" x14ac:dyDescent="0.25">
      <c r="A28" s="25" t="s">
        <v>9</v>
      </c>
      <c r="B28" s="75" t="s">
        <v>10</v>
      </c>
      <c r="C28" s="1746" t="s">
        <v>10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E31"/>
  <sheetViews>
    <sheetView topLeftCell="A4" workbookViewId="0">
      <selection activeCell="H26" sqref="H26"/>
    </sheetView>
  </sheetViews>
  <sheetFormatPr defaultRowHeight="15" x14ac:dyDescent="0.25"/>
  <cols>
    <col min="1" max="1" width="26.28515625" style="724" customWidth="1"/>
    <col min="2" max="2" width="25.7109375" customWidth="1"/>
    <col min="3" max="3" width="7.42578125" customWidth="1"/>
    <col min="4" max="4" width="8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1863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1862</v>
      </c>
      <c r="D12" s="1735"/>
      <c r="E12" s="1736"/>
    </row>
    <row r="13" spans="1:5" x14ac:dyDescent="0.25">
      <c r="A13" s="1763" t="s">
        <v>248</v>
      </c>
      <c r="B13" s="1764"/>
      <c r="C13" s="1737" t="s">
        <v>1092</v>
      </c>
      <c r="D13" s="1739"/>
      <c r="E13" s="1738"/>
    </row>
    <row r="14" spans="1:5" x14ac:dyDescent="0.25">
      <c r="A14" s="1737" t="s">
        <v>249</v>
      </c>
      <c r="B14" s="1738"/>
      <c r="C14" s="1737" t="s">
        <v>12</v>
      </c>
      <c r="D14" s="1739"/>
      <c r="E14" s="1738"/>
    </row>
    <row r="15" spans="1:5" x14ac:dyDescent="0.25">
      <c r="A15" s="94" t="s">
        <v>250</v>
      </c>
      <c r="B15" s="8"/>
      <c r="C15" s="1753" t="s">
        <v>246</v>
      </c>
      <c r="D15" s="1749"/>
      <c r="E15" s="1749"/>
    </row>
    <row r="16" spans="1:5" x14ac:dyDescent="0.25">
      <c r="A16" s="93"/>
      <c r="C16" s="1748" t="s">
        <v>247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x14ac:dyDescent="0.25">
      <c r="A18" s="56" t="s">
        <v>1693</v>
      </c>
      <c r="B18" s="55" t="s">
        <v>1864</v>
      </c>
      <c r="C18" s="55">
        <v>20</v>
      </c>
      <c r="D18" s="84">
        <v>68</v>
      </c>
      <c r="E18" s="84">
        <f>D18*C18</f>
        <v>1360</v>
      </c>
    </row>
    <row r="19" spans="1:5" s="81" customFormat="1" x14ac:dyDescent="0.25">
      <c r="A19" s="56" t="s">
        <v>251</v>
      </c>
      <c r="B19" s="55" t="s">
        <v>1897</v>
      </c>
      <c r="C19" s="55">
        <v>15</v>
      </c>
      <c r="D19" s="84">
        <v>60</v>
      </c>
      <c r="E19" s="84">
        <f>D19*C19</f>
        <v>900</v>
      </c>
    </row>
    <row r="20" spans="1:5" s="81" customFormat="1" x14ac:dyDescent="0.25">
      <c r="A20" s="56" t="s">
        <v>1865</v>
      </c>
      <c r="B20" s="55" t="s">
        <v>121</v>
      </c>
      <c r="C20" s="55">
        <v>5</v>
      </c>
      <c r="D20" s="84">
        <v>78</v>
      </c>
      <c r="E20" s="84">
        <f>D20*C20</f>
        <v>390</v>
      </c>
    </row>
    <row r="21" spans="1:5" ht="24" thickBot="1" x14ac:dyDescent="0.4">
      <c r="A21" s="1762" t="s">
        <v>273</v>
      </c>
      <c r="B21" s="1749"/>
      <c r="C21" s="1749"/>
      <c r="D21" s="1749"/>
      <c r="E21" s="101">
        <f>SUM(E18:E20)</f>
        <v>2650</v>
      </c>
    </row>
    <row r="22" spans="1:5" ht="15.75" thickTop="1" x14ac:dyDescent="0.25">
      <c r="A22" s="95" t="s">
        <v>994</v>
      </c>
      <c r="B22" s="718"/>
      <c r="C22" s="718"/>
      <c r="D22" s="89"/>
      <c r="E22" s="85"/>
    </row>
    <row r="23" spans="1:5" x14ac:dyDescent="0.25">
      <c r="A23" s="1761"/>
      <c r="B23" s="1757"/>
      <c r="C23" s="1757"/>
      <c r="D23" s="1757"/>
      <c r="E23" s="1752"/>
    </row>
    <row r="24" spans="1:5" x14ac:dyDescent="0.25">
      <c r="A24" s="96"/>
      <c r="B24" s="2"/>
      <c r="C24" s="2"/>
      <c r="D24" s="90"/>
      <c r="E24" s="48"/>
    </row>
    <row r="25" spans="1:5" x14ac:dyDescent="0.25">
      <c r="A25" s="92"/>
      <c r="B25" s="17"/>
      <c r="C25" s="17"/>
      <c r="D25" s="88"/>
      <c r="E25" s="82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82"/>
    </row>
    <row r="27" spans="1:5" x14ac:dyDescent="0.25">
      <c r="A27" s="92"/>
      <c r="B27" s="17"/>
      <c r="C27" s="1742"/>
      <c r="D27" s="1743"/>
      <c r="E27" s="82"/>
    </row>
    <row r="28" spans="1:5" x14ac:dyDescent="0.25">
      <c r="A28" s="98" t="s">
        <v>7</v>
      </c>
      <c r="B28" s="716" t="s">
        <v>243</v>
      </c>
      <c r="C28" s="1744" t="s">
        <v>1702</v>
      </c>
      <c r="D28" s="1745"/>
      <c r="E28" s="1730"/>
    </row>
    <row r="29" spans="1:5" x14ac:dyDescent="0.25">
      <c r="A29" s="99" t="s">
        <v>9</v>
      </c>
      <c r="B29" s="717" t="s">
        <v>10</v>
      </c>
      <c r="C29" s="1746" t="s">
        <v>669</v>
      </c>
      <c r="D29" s="1747"/>
      <c r="E29" s="1730"/>
    </row>
    <row r="30" spans="1:5" x14ac:dyDescent="0.25">
      <c r="A30" s="92"/>
      <c r="B30" s="17"/>
      <c r="C30" s="17"/>
      <c r="D30" s="88"/>
      <c r="E30" s="82"/>
    </row>
    <row r="31" spans="1:5" x14ac:dyDescent="0.25">
      <c r="A31" s="93"/>
      <c r="B31" s="7"/>
      <c r="C31" s="7"/>
      <c r="D31" s="91"/>
      <c r="E31" s="86"/>
    </row>
  </sheetData>
  <mergeCells count="16">
    <mergeCell ref="A1:E7"/>
    <mergeCell ref="D10:E10"/>
    <mergeCell ref="A11:E11"/>
    <mergeCell ref="C12:E12"/>
    <mergeCell ref="A13:B13"/>
    <mergeCell ref="C13:E13"/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E32"/>
  <sheetViews>
    <sheetView topLeftCell="A10" workbookViewId="0">
      <selection activeCell="C20" sqref="C20"/>
    </sheetView>
  </sheetViews>
  <sheetFormatPr defaultRowHeight="15" x14ac:dyDescent="0.25"/>
  <cols>
    <col min="1" max="1" width="24.7109375" customWidth="1"/>
    <col min="2" max="2" width="27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1874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1875</v>
      </c>
      <c r="D12" s="1735"/>
      <c r="E12" s="1736"/>
    </row>
    <row r="13" spans="1:5" x14ac:dyDescent="0.25">
      <c r="A13" s="1737" t="s">
        <v>204</v>
      </c>
      <c r="B13" s="1738"/>
      <c r="C13" s="1737" t="s">
        <v>1869</v>
      </c>
      <c r="D13" s="1739"/>
      <c r="E13" s="1738"/>
    </row>
    <row r="14" spans="1:5" x14ac:dyDescent="0.25">
      <c r="A14" s="1737" t="s">
        <v>205</v>
      </c>
      <c r="B14" s="1738"/>
      <c r="C14" s="1737" t="s">
        <v>12</v>
      </c>
      <c r="D14" s="1739"/>
      <c r="E14" s="1738"/>
    </row>
    <row r="15" spans="1:5" x14ac:dyDescent="0.25">
      <c r="A15" s="23" t="s">
        <v>206</v>
      </c>
      <c r="B15" s="8"/>
      <c r="C15" s="1753" t="s">
        <v>1870</v>
      </c>
      <c r="D15" s="1753"/>
      <c r="E15" s="1753"/>
    </row>
    <row r="16" spans="1:5" x14ac:dyDescent="0.25">
      <c r="A16" s="13"/>
      <c r="C16" s="1748" t="s">
        <v>65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56" t="s">
        <v>972</v>
      </c>
      <c r="B18" s="55" t="s">
        <v>1871</v>
      </c>
      <c r="C18" s="55">
        <v>5</v>
      </c>
      <c r="D18" s="57">
        <v>130</v>
      </c>
      <c r="E18" s="58">
        <f>D18*C18</f>
        <v>650</v>
      </c>
    </row>
    <row r="19" spans="1:5" x14ac:dyDescent="0.25">
      <c r="A19" s="56" t="s">
        <v>127</v>
      </c>
      <c r="B19" s="55" t="s">
        <v>128</v>
      </c>
      <c r="C19" s="55">
        <v>10</v>
      </c>
      <c r="D19" s="57">
        <v>110</v>
      </c>
      <c r="E19" s="58">
        <f>D19*C19</f>
        <v>1100</v>
      </c>
    </row>
    <row r="20" spans="1:5" x14ac:dyDescent="0.25">
      <c r="A20" s="56" t="s">
        <v>1867</v>
      </c>
      <c r="B20" s="55" t="s">
        <v>1698</v>
      </c>
      <c r="C20" s="35">
        <v>20</v>
      </c>
      <c r="D20" s="57">
        <v>24</v>
      </c>
      <c r="E20" s="58">
        <f>D20*C20</f>
        <v>480</v>
      </c>
    </row>
    <row r="21" spans="1:5" x14ac:dyDescent="0.25">
      <c r="A21" s="56" t="s">
        <v>1866</v>
      </c>
      <c r="B21" s="55" t="s">
        <v>1698</v>
      </c>
      <c r="C21" s="35">
        <v>5</v>
      </c>
      <c r="D21" s="57">
        <v>29</v>
      </c>
      <c r="E21" s="58">
        <f>D21*C21</f>
        <v>145</v>
      </c>
    </row>
    <row r="22" spans="1:5" ht="15.75" thickBot="1" x14ac:dyDescent="0.3">
      <c r="A22" s="56" t="s">
        <v>1868</v>
      </c>
      <c r="B22" s="55" t="s">
        <v>1698</v>
      </c>
      <c r="C22" s="35">
        <v>5</v>
      </c>
      <c r="D22" s="57">
        <v>29</v>
      </c>
      <c r="E22" s="58">
        <f>D22*C22</f>
        <v>145</v>
      </c>
    </row>
    <row r="23" spans="1:5" ht="24" thickBot="1" x14ac:dyDescent="0.4">
      <c r="A23" s="1750" t="s">
        <v>15</v>
      </c>
      <c r="B23" s="1739"/>
      <c r="C23" s="1739"/>
      <c r="D23" s="1739"/>
      <c r="E23" s="59">
        <f>SUM(E18:E22)</f>
        <v>2520</v>
      </c>
    </row>
    <row r="24" spans="1:5" x14ac:dyDescent="0.25">
      <c r="A24" s="1751" t="s">
        <v>1873</v>
      </c>
      <c r="B24" s="1739"/>
      <c r="C24" s="1739"/>
      <c r="D24" s="1739"/>
      <c r="E24" s="1752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716" t="s">
        <v>981</v>
      </c>
      <c r="C29" s="1744" t="s">
        <v>1872</v>
      </c>
      <c r="D29" s="1745"/>
      <c r="E29" s="1730"/>
    </row>
    <row r="30" spans="1:5" x14ac:dyDescent="0.25">
      <c r="A30" s="25" t="s">
        <v>9</v>
      </c>
      <c r="B30" s="717" t="s">
        <v>10</v>
      </c>
      <c r="C30" s="1746" t="s">
        <v>10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3:D23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L30"/>
  <sheetViews>
    <sheetView workbookViewId="0">
      <selection activeCell="J19" sqref="J19"/>
    </sheetView>
  </sheetViews>
  <sheetFormatPr defaultRowHeight="15" x14ac:dyDescent="0.25"/>
  <cols>
    <col min="1" max="1" width="21.140625" customWidth="1"/>
    <col min="2" max="2" width="26" customWidth="1"/>
    <col min="3" max="3" width="7.28515625" customWidth="1"/>
    <col min="4" max="4" width="13.85546875" style="324" customWidth="1"/>
    <col min="5" max="5" width="12.28515625" hidden="1" customWidth="1"/>
    <col min="6" max="6" width="2.5703125" hidden="1" customWidth="1"/>
    <col min="7" max="7" width="21.855468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1876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1877</v>
      </c>
      <c r="E12" s="1757"/>
      <c r="F12" s="1757"/>
      <c r="G12" s="1752"/>
    </row>
    <row r="13" spans="1:9" ht="15" customHeight="1" x14ac:dyDescent="0.25">
      <c r="A13" s="1763" t="s">
        <v>789</v>
      </c>
      <c r="B13" s="1764"/>
      <c r="C13" s="1737" t="s">
        <v>1878</v>
      </c>
      <c r="D13" s="1739"/>
      <c r="E13" s="1739"/>
      <c r="F13" s="1739"/>
      <c r="G13" s="1738"/>
      <c r="I13" t="s">
        <v>713</v>
      </c>
    </row>
    <row r="14" spans="1:9" x14ac:dyDescent="0.25">
      <c r="A14" s="711" t="s">
        <v>793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384</v>
      </c>
      <c r="B15" s="721"/>
      <c r="C15" s="723" t="s">
        <v>1879</v>
      </c>
      <c r="D15" s="713"/>
      <c r="E15" s="713"/>
      <c r="F15" s="713"/>
      <c r="G15" s="712"/>
    </row>
    <row r="16" spans="1:9" x14ac:dyDescent="0.25">
      <c r="A16" s="343"/>
      <c r="B16" s="344"/>
      <c r="C16" s="1737" t="s">
        <v>1882</v>
      </c>
      <c r="D16" s="1739"/>
      <c r="E16" s="1739"/>
      <c r="F16" s="1739"/>
      <c r="G16" s="1738"/>
    </row>
    <row r="17" spans="1:12" x14ac:dyDescent="0.25">
      <c r="A17" s="10" t="s">
        <v>3</v>
      </c>
      <c r="B17" s="722" t="s">
        <v>4</v>
      </c>
      <c r="C17" s="722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796</v>
      </c>
      <c r="B18" s="363" t="s">
        <v>797</v>
      </c>
      <c r="C18" s="349">
        <v>4</v>
      </c>
      <c r="D18" s="360">
        <v>2700</v>
      </c>
      <c r="E18" s="361"/>
      <c r="F18" s="362"/>
      <c r="G18" s="84">
        <f>D18*C18</f>
        <v>10800</v>
      </c>
    </row>
    <row r="19" spans="1:12" x14ac:dyDescent="0.25">
      <c r="A19" s="56"/>
      <c r="B19" s="363"/>
      <c r="C19" s="349"/>
      <c r="D19" s="394" t="s">
        <v>798</v>
      </c>
      <c r="E19" s="361"/>
      <c r="F19" s="362"/>
      <c r="G19" s="371" t="s">
        <v>179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10800</v>
      </c>
      <c r="L20" t="s">
        <v>762</v>
      </c>
    </row>
    <row r="21" spans="1:12" ht="19.5" customHeight="1" x14ac:dyDescent="0.35">
      <c r="A21" s="295" t="s">
        <v>1880</v>
      </c>
      <c r="B21" s="346"/>
      <c r="C21" s="346"/>
      <c r="D21" s="718"/>
      <c r="E21" s="718"/>
      <c r="F21" s="718"/>
      <c r="G21" s="347"/>
    </row>
    <row r="22" spans="1:12" ht="19.5" customHeight="1" x14ac:dyDescent="0.35">
      <c r="A22" s="295" t="s">
        <v>1881</v>
      </c>
      <c r="B22" s="346"/>
      <c r="C22" s="346"/>
      <c r="D22" s="718"/>
      <c r="E22" s="718"/>
      <c r="F22" s="718"/>
      <c r="G22" s="347"/>
    </row>
    <row r="23" spans="1:12" x14ac:dyDescent="0.25">
      <c r="A23" s="1751" t="s">
        <v>800</v>
      </c>
      <c r="B23" s="1739"/>
      <c r="C23" s="1739"/>
      <c r="D23" s="1739"/>
      <c r="E23" s="1739"/>
      <c r="F23" s="1739"/>
      <c r="G23" s="1738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715"/>
      <c r="D25" s="714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393" t="s">
        <v>803</v>
      </c>
      <c r="C27" s="724"/>
      <c r="D27" s="1831" t="s">
        <v>716</v>
      </c>
      <c r="E27" s="1832"/>
      <c r="F27" s="1832"/>
      <c r="G27" s="1833"/>
    </row>
    <row r="28" spans="1:12" x14ac:dyDescent="0.25">
      <c r="A28" s="1845" t="s">
        <v>802</v>
      </c>
      <c r="B28" s="1743"/>
      <c r="C28" s="1743"/>
      <c r="D28" s="1834" t="s">
        <v>717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6">
    <mergeCell ref="A1:G7"/>
    <mergeCell ref="D10:G10"/>
    <mergeCell ref="A11:G11"/>
    <mergeCell ref="D12:G12"/>
    <mergeCell ref="A13:B13"/>
    <mergeCell ref="C13:G13"/>
    <mergeCell ref="E26:F26"/>
    <mergeCell ref="D27:G27"/>
    <mergeCell ref="A28:C28"/>
    <mergeCell ref="D28:G28"/>
    <mergeCell ref="C14:G14"/>
    <mergeCell ref="C16:G16"/>
    <mergeCell ref="D17:F17"/>
    <mergeCell ref="A20:F20"/>
    <mergeCell ref="A23:G23"/>
    <mergeCell ref="E25:F25"/>
  </mergeCells>
  <pageMargins left="0.7" right="0.7" top="0.75" bottom="0.75" header="0.3" footer="0.3"/>
  <pageSetup orientation="portrait" horizontalDpi="0" verticalDpi="0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E29"/>
  <sheetViews>
    <sheetView topLeftCell="A7" workbookViewId="0">
      <selection activeCell="F13" sqref="F13"/>
    </sheetView>
  </sheetViews>
  <sheetFormatPr defaultRowHeight="15" x14ac:dyDescent="0.25"/>
  <cols>
    <col min="1" max="1" width="24.85546875" style="724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719"/>
    </row>
    <row r="9" spans="1:5" x14ac:dyDescent="0.25">
      <c r="A9" s="92"/>
      <c r="B9" s="17"/>
      <c r="C9" s="17"/>
      <c r="D9" s="126"/>
      <c r="E9" s="719"/>
    </row>
    <row r="10" spans="1:5" x14ac:dyDescent="0.25">
      <c r="A10" s="92"/>
      <c r="B10" s="17"/>
      <c r="C10" s="17"/>
      <c r="D10" s="1729" t="s">
        <v>1883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1862</v>
      </c>
      <c r="D12" s="1735"/>
      <c r="E12" s="1736"/>
    </row>
    <row r="13" spans="1:5" x14ac:dyDescent="0.25">
      <c r="A13" s="1763" t="s">
        <v>1480</v>
      </c>
      <c r="B13" s="1764"/>
      <c r="C13" s="1737" t="s">
        <v>1482</v>
      </c>
      <c r="D13" s="1739"/>
      <c r="E13" s="1738"/>
    </row>
    <row r="14" spans="1:5" x14ac:dyDescent="0.25">
      <c r="A14" s="1737" t="s">
        <v>311</v>
      </c>
      <c r="B14" s="1738"/>
      <c r="C14" s="1737" t="s">
        <v>1481</v>
      </c>
      <c r="D14" s="1739"/>
      <c r="E14" s="1738"/>
    </row>
    <row r="15" spans="1:5" x14ac:dyDescent="0.25">
      <c r="A15" s="94" t="s">
        <v>1478</v>
      </c>
      <c r="B15" s="8"/>
      <c r="C15" s="1753"/>
      <c r="D15" s="1749"/>
      <c r="E15" s="1749"/>
    </row>
    <row r="16" spans="1:5" ht="15.75" x14ac:dyDescent="0.25">
      <c r="A16" s="93" t="s">
        <v>1479</v>
      </c>
      <c r="C16" s="1748" t="s">
        <v>1483</v>
      </c>
      <c r="D16" s="1749"/>
      <c r="E16" s="1749"/>
    </row>
    <row r="17" spans="1:5" x14ac:dyDescent="0.25">
      <c r="A17" s="10" t="s">
        <v>3</v>
      </c>
      <c r="B17" s="10" t="s">
        <v>1497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1485</v>
      </c>
      <c r="B18" s="55" t="s">
        <v>1489</v>
      </c>
      <c r="C18" s="55">
        <v>10</v>
      </c>
      <c r="D18" s="586">
        <v>39</v>
      </c>
      <c r="E18" s="57">
        <f>D18*C18</f>
        <v>390</v>
      </c>
    </row>
    <row r="19" spans="1:5" s="587" customFormat="1" x14ac:dyDescent="0.25">
      <c r="A19" s="56" t="s">
        <v>1885</v>
      </c>
      <c r="B19" s="55" t="s">
        <v>1491</v>
      </c>
      <c r="C19" s="55">
        <v>4</v>
      </c>
      <c r="D19" s="586">
        <v>78</v>
      </c>
      <c r="E19" s="57">
        <f>D19*C19</f>
        <v>312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702</v>
      </c>
    </row>
    <row r="21" spans="1:5" s="8" customFormat="1" x14ac:dyDescent="0.25">
      <c r="A21" s="263" t="s">
        <v>1484</v>
      </c>
      <c r="B21" s="720"/>
      <c r="C21" s="720"/>
      <c r="D21" s="264"/>
      <c r="E21" s="129"/>
    </row>
    <row r="22" spans="1:5" s="8" customFormat="1" x14ac:dyDescent="0.25">
      <c r="A22" s="563" t="s">
        <v>1884</v>
      </c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719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719"/>
    </row>
    <row r="25" spans="1:5" x14ac:dyDescent="0.25">
      <c r="A25" s="92"/>
      <c r="B25" s="17"/>
      <c r="C25" s="1742"/>
      <c r="D25" s="1743"/>
      <c r="E25" s="719"/>
    </row>
    <row r="26" spans="1:5" x14ac:dyDescent="0.25">
      <c r="A26" s="98" t="s">
        <v>7</v>
      </c>
      <c r="B26" s="716" t="s">
        <v>1356</v>
      </c>
      <c r="C26" s="1744" t="s">
        <v>16</v>
      </c>
      <c r="D26" s="1745"/>
      <c r="E26" s="1730"/>
    </row>
    <row r="27" spans="1:5" x14ac:dyDescent="0.25">
      <c r="A27" s="99" t="s">
        <v>9</v>
      </c>
      <c r="B27" s="717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719"/>
    </row>
    <row r="29" spans="1:5" x14ac:dyDescent="0.25">
      <c r="A29" s="93"/>
      <c r="B29" s="7"/>
      <c r="C29" s="7"/>
      <c r="D29" s="128"/>
      <c r="E29" s="132"/>
    </row>
  </sheetData>
  <mergeCells count="15">
    <mergeCell ref="A1:E7"/>
    <mergeCell ref="D10:E10"/>
    <mergeCell ref="A11:E11"/>
    <mergeCell ref="C12:E12"/>
    <mergeCell ref="A13:B13"/>
    <mergeCell ref="C13:E13"/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</mergeCells>
  <pageMargins left="0.7" right="0.7" top="0.75" bottom="0.75" header="0.3" footer="0.3"/>
  <pageSetup orientation="portrait" horizontalDpi="0" verticalDpi="0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E30"/>
  <sheetViews>
    <sheetView topLeftCell="A7" workbookViewId="0">
      <selection activeCell="B31" sqref="B31"/>
    </sheetView>
  </sheetViews>
  <sheetFormatPr defaultRowHeight="15" x14ac:dyDescent="0.25"/>
  <cols>
    <col min="1" max="1" width="25.42578125" style="724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719"/>
    </row>
    <row r="9" spans="1:5" x14ac:dyDescent="0.25">
      <c r="A9" s="92"/>
      <c r="B9" s="17"/>
      <c r="C9" s="17"/>
      <c r="D9" s="126"/>
      <c r="E9" s="719"/>
    </row>
    <row r="10" spans="1:5" x14ac:dyDescent="0.25">
      <c r="A10" s="92"/>
      <c r="B10" s="17"/>
      <c r="C10" s="17"/>
      <c r="D10" s="1729" t="s">
        <v>1886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1862</v>
      </c>
      <c r="D12" s="1735"/>
      <c r="E12" s="1736"/>
    </row>
    <row r="13" spans="1:5" x14ac:dyDescent="0.25">
      <c r="A13" s="1763" t="s">
        <v>1887</v>
      </c>
      <c r="B13" s="1764"/>
      <c r="C13" s="1737" t="s">
        <v>1888</v>
      </c>
      <c r="D13" s="1739"/>
      <c r="E13" s="1738"/>
    </row>
    <row r="14" spans="1:5" x14ac:dyDescent="0.25">
      <c r="A14" s="1737" t="s">
        <v>311</v>
      </c>
      <c r="B14" s="1738"/>
      <c r="C14" s="1737" t="s">
        <v>1889</v>
      </c>
      <c r="D14" s="1739"/>
      <c r="E14" s="1738"/>
    </row>
    <row r="15" spans="1:5" x14ac:dyDescent="0.25">
      <c r="A15" s="94" t="s">
        <v>1890</v>
      </c>
      <c r="B15" s="8"/>
      <c r="C15" s="1753"/>
      <c r="D15" s="1749"/>
      <c r="E15" s="1749"/>
    </row>
    <row r="16" spans="1:5" ht="15.75" x14ac:dyDescent="0.25">
      <c r="A16" s="93"/>
      <c r="C16" s="1748" t="s">
        <v>1483</v>
      </c>
      <c r="D16" s="1749"/>
      <c r="E16" s="1749"/>
    </row>
    <row r="17" spans="1:5" x14ac:dyDescent="0.25">
      <c r="A17" s="10" t="s">
        <v>3</v>
      </c>
      <c r="B17" s="10" t="s">
        <v>1497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1891</v>
      </c>
      <c r="B18" s="55" t="s">
        <v>1892</v>
      </c>
      <c r="C18" s="55">
        <v>3</v>
      </c>
      <c r="D18" s="586">
        <v>169.5</v>
      </c>
      <c r="E18" s="57">
        <f>D18*C18</f>
        <v>508.5</v>
      </c>
    </row>
    <row r="19" spans="1:5" s="587" customFormat="1" x14ac:dyDescent="0.25">
      <c r="A19" s="56" t="s">
        <v>1893</v>
      </c>
      <c r="B19" s="55" t="s">
        <v>1894</v>
      </c>
      <c r="C19" s="55">
        <v>3</v>
      </c>
      <c r="D19" s="586">
        <v>254.86</v>
      </c>
      <c r="E19" s="57">
        <f>D19*C19</f>
        <v>764.58</v>
      </c>
    </row>
    <row r="20" spans="1:5" s="587" customFormat="1" x14ac:dyDescent="0.25">
      <c r="A20" s="56" t="s">
        <v>1895</v>
      </c>
      <c r="B20" s="55" t="s">
        <v>1896</v>
      </c>
      <c r="C20" s="55">
        <v>3</v>
      </c>
      <c r="D20" s="586">
        <v>169.8</v>
      </c>
      <c r="E20" s="57">
        <f>D20*C20</f>
        <v>509.40000000000003</v>
      </c>
    </row>
    <row r="21" spans="1:5" ht="23.25" x14ac:dyDescent="0.35">
      <c r="A21" s="1762" t="s">
        <v>183</v>
      </c>
      <c r="B21" s="1749"/>
      <c r="C21" s="1749"/>
      <c r="D21" s="1749"/>
      <c r="E21" s="134">
        <f>SUM(E18:E20)</f>
        <v>1782.48</v>
      </c>
    </row>
    <row r="22" spans="1:5" s="8" customFormat="1" x14ac:dyDescent="0.25">
      <c r="A22" s="263" t="s">
        <v>1484</v>
      </c>
      <c r="B22" s="720"/>
      <c r="C22" s="720"/>
      <c r="D22" s="264"/>
      <c r="E22" s="129"/>
    </row>
    <row r="23" spans="1:5" s="8" customFormat="1" x14ac:dyDescent="0.25">
      <c r="A23" s="563" t="s">
        <v>1884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719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719"/>
    </row>
    <row r="26" spans="1:5" x14ac:dyDescent="0.25">
      <c r="A26" s="92"/>
      <c r="B26" s="17"/>
      <c r="C26" s="1742"/>
      <c r="D26" s="1743"/>
      <c r="E26" s="719"/>
    </row>
    <row r="27" spans="1:5" x14ac:dyDescent="0.25">
      <c r="A27" s="98" t="s">
        <v>7</v>
      </c>
      <c r="B27" s="716" t="s">
        <v>1356</v>
      </c>
      <c r="C27" s="1744" t="s">
        <v>16</v>
      </c>
      <c r="D27" s="1745"/>
      <c r="E27" s="1730"/>
    </row>
    <row r="28" spans="1:5" x14ac:dyDescent="0.25">
      <c r="A28" s="99" t="s">
        <v>9</v>
      </c>
      <c r="B28" s="717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719"/>
    </row>
    <row r="30" spans="1:5" x14ac:dyDescent="0.25">
      <c r="A30" s="93"/>
      <c r="B30" s="7"/>
      <c r="C30" s="7"/>
      <c r="D30" s="128"/>
      <c r="E30" s="132"/>
    </row>
  </sheetData>
  <mergeCells count="15">
    <mergeCell ref="A1:E7"/>
    <mergeCell ref="D10:E10"/>
    <mergeCell ref="A11:E11"/>
    <mergeCell ref="C12:E12"/>
    <mergeCell ref="A13:B13"/>
    <mergeCell ref="C13:E13"/>
    <mergeCell ref="C26:D26"/>
    <mergeCell ref="C27:E27"/>
    <mergeCell ref="C28:E28"/>
    <mergeCell ref="A14:B14"/>
    <mergeCell ref="C14:E14"/>
    <mergeCell ref="C15:E15"/>
    <mergeCell ref="C16:E16"/>
    <mergeCell ref="A21:D21"/>
    <mergeCell ref="C25:D25"/>
  </mergeCells>
  <pageMargins left="0.7" right="0.7" top="0.75" bottom="0.75" header="0.3" footer="0.3"/>
  <pageSetup orientation="portrait" horizontalDpi="0" verticalDpi="0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E34"/>
  <sheetViews>
    <sheetView topLeftCell="A7" workbookViewId="0">
      <selection activeCell="B19" sqref="B19"/>
    </sheetView>
  </sheetViews>
  <sheetFormatPr defaultRowHeight="15" x14ac:dyDescent="0.25"/>
  <cols>
    <col min="1" max="1" width="23" style="732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730"/>
    </row>
    <row r="9" spans="1:5" x14ac:dyDescent="0.25">
      <c r="A9" s="92"/>
      <c r="B9" s="17"/>
      <c r="C9" s="17"/>
      <c r="D9" s="126"/>
      <c r="E9" s="730"/>
    </row>
    <row r="10" spans="1:5" x14ac:dyDescent="0.25">
      <c r="A10" s="92"/>
      <c r="B10" s="17"/>
      <c r="C10" s="17"/>
      <c r="D10" s="1729" t="s">
        <v>1898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1899</v>
      </c>
      <c r="D12" s="1735"/>
      <c r="E12" s="1736"/>
    </row>
    <row r="13" spans="1:5" x14ac:dyDescent="0.25">
      <c r="A13" s="1763" t="s">
        <v>1400</v>
      </c>
      <c r="B13" s="1764"/>
      <c r="C13" s="1737" t="s">
        <v>1398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1396</v>
      </c>
      <c r="B15" s="8"/>
      <c r="C15" s="1753" t="s">
        <v>1399</v>
      </c>
      <c r="D15" s="1749"/>
      <c r="E15" s="1749"/>
    </row>
    <row r="16" spans="1:5" ht="15.75" x14ac:dyDescent="0.25">
      <c r="A16" s="93" t="s">
        <v>1397</v>
      </c>
      <c r="C16" s="1748" t="s">
        <v>1359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67" t="s">
        <v>1900</v>
      </c>
      <c r="B18" s="56" t="s">
        <v>1360</v>
      </c>
      <c r="C18" s="1870">
        <v>100</v>
      </c>
      <c r="D18" s="1872">
        <v>79</v>
      </c>
      <c r="E18" s="1872">
        <f>D18*C18</f>
        <v>7900</v>
      </c>
    </row>
    <row r="19" spans="1:5" x14ac:dyDescent="0.25">
      <c r="A19" s="1874"/>
      <c r="B19" s="56" t="s">
        <v>1901</v>
      </c>
      <c r="C19" s="1871"/>
      <c r="D19" s="1873"/>
      <c r="E19" s="1873"/>
    </row>
    <row r="20" spans="1:5" x14ac:dyDescent="0.25">
      <c r="A20" s="1874"/>
      <c r="B20" s="56" t="s">
        <v>1362</v>
      </c>
      <c r="C20" s="1871"/>
      <c r="D20" s="1873"/>
      <c r="E20" s="1873"/>
    </row>
    <row r="21" spans="1:5" x14ac:dyDescent="0.25">
      <c r="A21" s="1874"/>
      <c r="B21" s="56" t="s">
        <v>1364</v>
      </c>
      <c r="C21" s="1871"/>
      <c r="D21" s="1873"/>
      <c r="E21" s="1873"/>
    </row>
    <row r="22" spans="1:5" x14ac:dyDescent="0.25">
      <c r="A22" s="1874"/>
      <c r="B22" s="56" t="s">
        <v>1363</v>
      </c>
      <c r="C22" s="1871"/>
      <c r="D22" s="1873"/>
      <c r="E22" s="1873"/>
    </row>
    <row r="23" spans="1:5" x14ac:dyDescent="0.25">
      <c r="A23" s="1875"/>
      <c r="B23" s="580" t="s">
        <v>1365</v>
      </c>
      <c r="C23" s="1860"/>
      <c r="D23" s="1863"/>
      <c r="E23" s="1863"/>
    </row>
    <row r="24" spans="1:5" ht="23.25" x14ac:dyDescent="0.35">
      <c r="A24" s="1762" t="s">
        <v>183</v>
      </c>
      <c r="B24" s="1749"/>
      <c r="C24" s="1749"/>
      <c r="D24" s="1749"/>
      <c r="E24" s="134">
        <f>SUM(E18:E23)</f>
        <v>7900</v>
      </c>
    </row>
    <row r="25" spans="1:5" s="8" customFormat="1" x14ac:dyDescent="0.25">
      <c r="A25" s="263" t="s">
        <v>1902</v>
      </c>
      <c r="B25" s="731"/>
      <c r="C25" s="731"/>
      <c r="D25" s="264"/>
      <c r="E25" s="129"/>
    </row>
    <row r="26" spans="1:5" s="8" customFormat="1" x14ac:dyDescent="0.25">
      <c r="A26" s="263"/>
      <c r="B26" s="731"/>
      <c r="C26" s="731"/>
      <c r="D26" s="264"/>
      <c r="E26" s="129"/>
    </row>
    <row r="27" spans="1:5" s="8" customFormat="1" x14ac:dyDescent="0.25">
      <c r="A27" s="563"/>
      <c r="B27" s="564"/>
      <c r="C27" s="564"/>
      <c r="D27" s="565"/>
      <c r="E27" s="566"/>
    </row>
    <row r="28" spans="1:5" x14ac:dyDescent="0.25">
      <c r="A28" s="92"/>
      <c r="B28" s="17"/>
      <c r="C28" s="17"/>
      <c r="D28" s="126"/>
      <c r="E28" s="730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730"/>
    </row>
    <row r="30" spans="1:5" x14ac:dyDescent="0.25">
      <c r="A30" s="92"/>
      <c r="B30" s="17"/>
      <c r="C30" s="1742"/>
      <c r="D30" s="1743"/>
      <c r="E30" s="730"/>
    </row>
    <row r="31" spans="1:5" x14ac:dyDescent="0.25">
      <c r="A31" s="98" t="s">
        <v>7</v>
      </c>
      <c r="B31" s="728" t="s">
        <v>1368</v>
      </c>
      <c r="C31" s="1744" t="s">
        <v>16</v>
      </c>
      <c r="D31" s="1745"/>
      <c r="E31" s="1730"/>
    </row>
    <row r="32" spans="1:5" x14ac:dyDescent="0.25">
      <c r="A32" s="99" t="s">
        <v>9</v>
      </c>
      <c r="B32" s="729" t="s">
        <v>10</v>
      </c>
      <c r="C32" s="1746" t="s">
        <v>670</v>
      </c>
      <c r="D32" s="1747"/>
      <c r="E32" s="1730"/>
    </row>
    <row r="33" spans="1:5" x14ac:dyDescent="0.25">
      <c r="A33" s="92"/>
      <c r="B33" s="17"/>
      <c r="C33" s="17"/>
      <c r="D33" s="126"/>
      <c r="E33" s="730"/>
    </row>
    <row r="34" spans="1:5" x14ac:dyDescent="0.25">
      <c r="A34" s="93"/>
      <c r="B34" s="7"/>
      <c r="C34" s="7"/>
      <c r="D34" s="128"/>
      <c r="E34" s="132"/>
    </row>
  </sheetData>
  <mergeCells count="19">
    <mergeCell ref="A24:D24"/>
    <mergeCell ref="C29:D29"/>
    <mergeCell ref="C30:D30"/>
    <mergeCell ref="C31:E31"/>
    <mergeCell ref="C32:E32"/>
    <mergeCell ref="A14:B14"/>
    <mergeCell ref="C14:E14"/>
    <mergeCell ref="C15:E15"/>
    <mergeCell ref="C16:E16"/>
    <mergeCell ref="A18:A23"/>
    <mergeCell ref="C18:C23"/>
    <mergeCell ref="D18:D23"/>
    <mergeCell ref="E18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E31"/>
  <sheetViews>
    <sheetView topLeftCell="A10" workbookViewId="0">
      <selection activeCell="H21" sqref="H21"/>
    </sheetView>
  </sheetViews>
  <sheetFormatPr defaultRowHeight="15" x14ac:dyDescent="0.25"/>
  <cols>
    <col min="1" max="1" width="22.85546875" style="739" customWidth="1"/>
    <col min="2" max="2" width="31.855468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737"/>
    </row>
    <row r="9" spans="1:5" x14ac:dyDescent="0.25">
      <c r="A9" s="92"/>
      <c r="B9" s="17"/>
      <c r="C9" s="17"/>
      <c r="D9" s="126"/>
      <c r="E9" s="737"/>
    </row>
    <row r="10" spans="1:5" x14ac:dyDescent="0.25">
      <c r="A10" s="92"/>
      <c r="B10" s="17"/>
      <c r="C10" s="17"/>
      <c r="D10" s="1729" t="s">
        <v>1910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1904</v>
      </c>
      <c r="D12" s="1735"/>
      <c r="E12" s="1736"/>
    </row>
    <row r="13" spans="1:5" x14ac:dyDescent="0.25">
      <c r="A13" s="1763" t="s">
        <v>1911</v>
      </c>
      <c r="B13" s="1764"/>
      <c r="C13" s="1737" t="s">
        <v>1912</v>
      </c>
      <c r="D13" s="1739"/>
      <c r="E13" s="1738"/>
    </row>
    <row r="14" spans="1:5" x14ac:dyDescent="0.25">
      <c r="A14" s="1737" t="s">
        <v>311</v>
      </c>
      <c r="B14" s="1738"/>
      <c r="C14" s="1737" t="s">
        <v>1913</v>
      </c>
      <c r="D14" s="1739"/>
      <c r="E14" s="1738"/>
    </row>
    <row r="15" spans="1:5" x14ac:dyDescent="0.25">
      <c r="A15" s="94" t="s">
        <v>1915</v>
      </c>
      <c r="B15" s="8"/>
      <c r="C15" s="1753"/>
      <c r="D15" s="1749"/>
      <c r="E15" s="1749"/>
    </row>
    <row r="16" spans="1:5" ht="15.75" x14ac:dyDescent="0.25">
      <c r="A16" s="93" t="s">
        <v>384</v>
      </c>
      <c r="C16" s="1748" t="s">
        <v>1914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94" t="s">
        <v>1918</v>
      </c>
      <c r="B18" s="94" t="s">
        <v>1920</v>
      </c>
      <c r="C18" s="404">
        <v>200</v>
      </c>
      <c r="D18" s="749">
        <v>30</v>
      </c>
      <c r="E18" s="437">
        <f>D18*C18</f>
        <v>6000</v>
      </c>
    </row>
    <row r="19" spans="1:5" s="587" customFormat="1" x14ac:dyDescent="0.25">
      <c r="A19" s="568" t="s">
        <v>1922</v>
      </c>
      <c r="B19" s="568" t="s">
        <v>1921</v>
      </c>
      <c r="C19" s="405"/>
      <c r="D19" s="750"/>
      <c r="E19" s="438"/>
    </row>
    <row r="20" spans="1:5" s="587" customFormat="1" x14ac:dyDescent="0.25">
      <c r="A20" s="95"/>
      <c r="B20" s="95"/>
      <c r="C20" s="406"/>
      <c r="D20" s="751"/>
      <c r="E20" s="439"/>
    </row>
    <row r="21" spans="1:5" ht="23.25" x14ac:dyDescent="0.35">
      <c r="A21" s="1847" t="s">
        <v>183</v>
      </c>
      <c r="B21" s="1848"/>
      <c r="C21" s="1848"/>
      <c r="D21" s="1848"/>
      <c r="E21" s="443">
        <f>SUM(E18:E20)</f>
        <v>6000</v>
      </c>
    </row>
    <row r="22" spans="1:5" ht="15.75" x14ac:dyDescent="0.25">
      <c r="A22" s="293" t="s">
        <v>1919</v>
      </c>
      <c r="B22" s="736"/>
      <c r="C22" s="736"/>
      <c r="D22" s="736"/>
      <c r="E22" s="624"/>
    </row>
    <row r="23" spans="1:5" s="8" customFormat="1" x14ac:dyDescent="0.25">
      <c r="A23" s="263" t="s">
        <v>1484</v>
      </c>
      <c r="B23" s="738"/>
      <c r="C23" s="738"/>
      <c r="D23" s="264"/>
      <c r="E23" s="129"/>
    </row>
    <row r="24" spans="1:5" s="8" customFormat="1" x14ac:dyDescent="0.25">
      <c r="A24" s="563" t="s">
        <v>1916</v>
      </c>
      <c r="B24" s="564"/>
      <c r="C24" s="564"/>
      <c r="D24" s="565"/>
      <c r="E24" s="566"/>
    </row>
    <row r="25" spans="1:5" x14ac:dyDescent="0.25">
      <c r="A25" s="92"/>
      <c r="B25" s="17"/>
      <c r="C25" s="17"/>
      <c r="D25" s="126"/>
      <c r="E25" s="737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737"/>
    </row>
    <row r="27" spans="1:5" x14ac:dyDescent="0.25">
      <c r="A27" s="92"/>
      <c r="B27" s="17"/>
      <c r="C27" s="1742"/>
      <c r="D27" s="1743"/>
      <c r="E27" s="737"/>
    </row>
    <row r="28" spans="1:5" x14ac:dyDescent="0.25">
      <c r="A28" s="98" t="s">
        <v>7</v>
      </c>
      <c r="B28" s="733" t="s">
        <v>1917</v>
      </c>
      <c r="C28" s="1744" t="s">
        <v>16</v>
      </c>
      <c r="D28" s="1745"/>
      <c r="E28" s="1730"/>
    </row>
    <row r="29" spans="1:5" x14ac:dyDescent="0.25">
      <c r="A29" s="99" t="s">
        <v>9</v>
      </c>
      <c r="B29" s="734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737"/>
    </row>
    <row r="31" spans="1:5" x14ac:dyDescent="0.25">
      <c r="A31" s="93"/>
      <c r="B31" s="7"/>
      <c r="C31" s="7"/>
      <c r="D31" s="128"/>
      <c r="E31" s="132"/>
    </row>
  </sheetData>
  <mergeCells count="15">
    <mergeCell ref="A1:E7"/>
    <mergeCell ref="D10:E10"/>
    <mergeCell ref="A11:E11"/>
    <mergeCell ref="C12:E12"/>
    <mergeCell ref="A13:B13"/>
    <mergeCell ref="C13:E13"/>
    <mergeCell ref="C27:D27"/>
    <mergeCell ref="C28:E28"/>
    <mergeCell ref="C29:E29"/>
    <mergeCell ref="A14:B14"/>
    <mergeCell ref="C14:E14"/>
    <mergeCell ref="C15:E15"/>
    <mergeCell ref="C16:E16"/>
    <mergeCell ref="A21:D21"/>
    <mergeCell ref="C26:D26"/>
  </mergeCells>
  <pageMargins left="0.7" right="0.7" top="0.75" bottom="0.75" header="0.3" footer="0.3"/>
  <pageSetup orientation="portrait" horizontalDpi="0" verticalDpi="0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E31"/>
  <sheetViews>
    <sheetView topLeftCell="A7" workbookViewId="0">
      <selection activeCell="D32" sqref="D32:D35"/>
    </sheetView>
  </sheetViews>
  <sheetFormatPr defaultRowHeight="15" x14ac:dyDescent="0.25"/>
  <cols>
    <col min="1" max="1" width="22.85546875" style="739" customWidth="1"/>
    <col min="2" max="2" width="31.855468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737"/>
    </row>
    <row r="9" spans="1:5" x14ac:dyDescent="0.25">
      <c r="A9" s="92"/>
      <c r="B9" s="17"/>
      <c r="C9" s="17"/>
      <c r="D9" s="126"/>
      <c r="E9" s="737"/>
    </row>
    <row r="10" spans="1:5" x14ac:dyDescent="0.25">
      <c r="A10" s="92"/>
      <c r="B10" s="17"/>
      <c r="C10" s="17"/>
      <c r="D10" s="1729" t="s">
        <v>1923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1904</v>
      </c>
      <c r="D12" s="1735"/>
      <c r="E12" s="1736"/>
    </row>
    <row r="13" spans="1:5" x14ac:dyDescent="0.25">
      <c r="A13" s="1763" t="s">
        <v>1924</v>
      </c>
      <c r="B13" s="1764"/>
      <c r="C13" s="1737" t="s">
        <v>1925</v>
      </c>
      <c r="D13" s="1739"/>
      <c r="E13" s="1738"/>
    </row>
    <row r="14" spans="1:5" x14ac:dyDescent="0.25">
      <c r="A14" s="1737" t="s">
        <v>311</v>
      </c>
      <c r="B14" s="1738"/>
      <c r="C14" s="1737" t="s">
        <v>1926</v>
      </c>
      <c r="D14" s="1739"/>
      <c r="E14" s="1738"/>
    </row>
    <row r="15" spans="1:5" x14ac:dyDescent="0.25">
      <c r="A15" s="94" t="s">
        <v>1928</v>
      </c>
      <c r="B15" s="8"/>
      <c r="C15" s="1748" t="s">
        <v>1936</v>
      </c>
      <c r="D15" s="1749"/>
      <c r="E15" s="1749"/>
    </row>
    <row r="16" spans="1:5" ht="25.5" customHeight="1" x14ac:dyDescent="0.25">
      <c r="A16" s="93"/>
      <c r="C16" s="1894" t="s">
        <v>1927</v>
      </c>
      <c r="D16" s="1839"/>
      <c r="E16" s="1764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94" t="s">
        <v>1929</v>
      </c>
      <c r="B18" s="404" t="s">
        <v>1931</v>
      </c>
      <c r="C18" s="404">
        <v>1</v>
      </c>
      <c r="D18" s="749">
        <v>650000</v>
      </c>
      <c r="E18" s="437">
        <f>D18*C18</f>
        <v>650000</v>
      </c>
    </row>
    <row r="19" spans="1:5" s="587" customFormat="1" x14ac:dyDescent="0.25">
      <c r="A19" s="568" t="s">
        <v>1930</v>
      </c>
      <c r="B19" s="405" t="s">
        <v>1932</v>
      </c>
      <c r="C19" s="405"/>
      <c r="D19" s="750"/>
      <c r="E19" s="438"/>
    </row>
    <row r="20" spans="1:5" s="587" customFormat="1" x14ac:dyDescent="0.25">
      <c r="A20" s="95"/>
      <c r="B20" s="95"/>
      <c r="C20" s="406"/>
      <c r="D20" s="751"/>
      <c r="E20" s="439"/>
    </row>
    <row r="21" spans="1:5" ht="23.25" x14ac:dyDescent="0.35">
      <c r="A21" s="1847" t="s">
        <v>183</v>
      </c>
      <c r="B21" s="1848"/>
      <c r="C21" s="1848"/>
      <c r="D21" s="1848"/>
      <c r="E21" s="443">
        <f>SUM(E18:E20)</f>
        <v>650000</v>
      </c>
    </row>
    <row r="22" spans="1:5" ht="15.75" x14ac:dyDescent="0.25">
      <c r="A22" s="293" t="s">
        <v>1935</v>
      </c>
      <c r="B22" s="736"/>
      <c r="C22" s="736"/>
      <c r="D22" s="736"/>
      <c r="E22" s="624"/>
    </row>
    <row r="23" spans="1:5" s="8" customFormat="1" x14ac:dyDescent="0.25">
      <c r="A23" s="263" t="s">
        <v>1933</v>
      </c>
      <c r="B23" s="738"/>
      <c r="C23" s="738"/>
      <c r="D23" s="264"/>
      <c r="E23" s="129"/>
    </row>
    <row r="24" spans="1:5" s="8" customFormat="1" x14ac:dyDescent="0.25">
      <c r="A24" s="563" t="s">
        <v>1934</v>
      </c>
      <c r="B24" s="564"/>
      <c r="C24" s="564"/>
      <c r="D24" s="565"/>
      <c r="E24" s="566"/>
    </row>
    <row r="25" spans="1:5" x14ac:dyDescent="0.25">
      <c r="A25" s="92"/>
      <c r="B25" s="17"/>
      <c r="C25" s="17"/>
      <c r="D25" s="126"/>
      <c r="E25" s="737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737"/>
    </row>
    <row r="27" spans="1:5" x14ac:dyDescent="0.25">
      <c r="A27" s="92"/>
      <c r="B27" s="17"/>
      <c r="C27" s="1742"/>
      <c r="D27" s="1743"/>
      <c r="E27" s="737"/>
    </row>
    <row r="28" spans="1:5" x14ac:dyDescent="0.25">
      <c r="A28" s="98" t="s">
        <v>7</v>
      </c>
      <c r="B28" s="733" t="s">
        <v>1300</v>
      </c>
      <c r="C28" s="1744" t="s">
        <v>16</v>
      </c>
      <c r="D28" s="1745"/>
      <c r="E28" s="1730"/>
    </row>
    <row r="29" spans="1:5" x14ac:dyDescent="0.25">
      <c r="A29" s="99" t="s">
        <v>9</v>
      </c>
      <c r="B29" s="734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737"/>
    </row>
    <row r="31" spans="1:5" x14ac:dyDescent="0.25">
      <c r="A31" s="93"/>
      <c r="B31" s="7"/>
      <c r="C31" s="7"/>
      <c r="D31" s="128"/>
      <c r="E31" s="132"/>
    </row>
  </sheetData>
  <mergeCells count="15">
    <mergeCell ref="A1:E7"/>
    <mergeCell ref="D10:E10"/>
    <mergeCell ref="A11:E11"/>
    <mergeCell ref="C12:E12"/>
    <mergeCell ref="A13:B13"/>
    <mergeCell ref="C13:E13"/>
    <mergeCell ref="C27:D27"/>
    <mergeCell ref="C28:E28"/>
    <mergeCell ref="C29:E29"/>
    <mergeCell ref="A14:B14"/>
    <mergeCell ref="C14:E14"/>
    <mergeCell ref="C15:E15"/>
    <mergeCell ref="C16:E16"/>
    <mergeCell ref="A21:D21"/>
    <mergeCell ref="C26:D26"/>
  </mergeCells>
  <pageMargins left="0.7" right="0.7" top="0.75" bottom="0.75" header="0.3" footer="0.3"/>
  <pageSetup orientation="portrait" horizontalDpi="0" verticalDpi="0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E31"/>
  <sheetViews>
    <sheetView workbookViewId="0">
      <selection activeCell="J23" sqref="J23"/>
    </sheetView>
  </sheetViews>
  <sheetFormatPr defaultRowHeight="15" x14ac:dyDescent="0.25"/>
  <cols>
    <col min="1" max="1" width="22.85546875" style="739" customWidth="1"/>
    <col min="2" max="2" width="31.855468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737"/>
    </row>
    <row r="9" spans="1:5" x14ac:dyDescent="0.25">
      <c r="A9" s="92"/>
      <c r="B9" s="17"/>
      <c r="C9" s="17"/>
      <c r="D9" s="126"/>
      <c r="E9" s="737"/>
    </row>
    <row r="10" spans="1:5" x14ac:dyDescent="0.25">
      <c r="A10" s="92"/>
      <c r="B10" s="17"/>
      <c r="C10" s="17"/>
      <c r="D10" s="1729" t="s">
        <v>1937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1904</v>
      </c>
      <c r="D12" s="1735"/>
      <c r="E12" s="1736"/>
    </row>
    <row r="13" spans="1:5" x14ac:dyDescent="0.25">
      <c r="A13" s="1763" t="s">
        <v>1938</v>
      </c>
      <c r="B13" s="1764"/>
      <c r="C13" s="1737" t="s">
        <v>1940</v>
      </c>
      <c r="D13" s="1739"/>
      <c r="E13" s="1738"/>
    </row>
    <row r="14" spans="1:5" x14ac:dyDescent="0.25">
      <c r="A14" s="1737" t="s">
        <v>311</v>
      </c>
      <c r="B14" s="1738"/>
      <c r="C14" s="1737" t="s">
        <v>1941</v>
      </c>
      <c r="D14" s="1739"/>
      <c r="E14" s="1738"/>
    </row>
    <row r="15" spans="1:5" x14ac:dyDescent="0.25">
      <c r="A15" s="94" t="s">
        <v>1939</v>
      </c>
      <c r="B15" s="8"/>
      <c r="C15" s="1753"/>
      <c r="D15" s="1749"/>
      <c r="E15" s="1749"/>
    </row>
    <row r="16" spans="1:5" ht="15.75" x14ac:dyDescent="0.25">
      <c r="A16" s="93" t="s">
        <v>576</v>
      </c>
      <c r="C16" s="1748" t="s">
        <v>1942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94" t="s">
        <v>1943</v>
      </c>
      <c r="B18" s="94" t="s">
        <v>1946</v>
      </c>
      <c r="C18" s="404">
        <v>10000</v>
      </c>
      <c r="D18" s="749">
        <v>3.95</v>
      </c>
      <c r="E18" s="437">
        <f>D18*C18</f>
        <v>39500</v>
      </c>
    </row>
    <row r="19" spans="1:5" s="587" customFormat="1" x14ac:dyDescent="0.25">
      <c r="A19" s="568" t="s">
        <v>1944</v>
      </c>
      <c r="B19" s="568"/>
      <c r="C19" s="405"/>
      <c r="D19" s="750"/>
      <c r="E19" s="438"/>
    </row>
    <row r="20" spans="1:5" s="587" customFormat="1" x14ac:dyDescent="0.25">
      <c r="A20" s="95" t="s">
        <v>1945</v>
      </c>
      <c r="B20" s="95"/>
      <c r="C20" s="406"/>
      <c r="D20" s="751"/>
      <c r="E20" s="439"/>
    </row>
    <row r="21" spans="1:5" ht="23.25" x14ac:dyDescent="0.35">
      <c r="A21" s="1847" t="s">
        <v>183</v>
      </c>
      <c r="B21" s="1848"/>
      <c r="C21" s="1848"/>
      <c r="D21" s="1848"/>
      <c r="E21" s="443">
        <f>SUM(E18:E20)</f>
        <v>39500</v>
      </c>
    </row>
    <row r="22" spans="1:5" ht="15.75" x14ac:dyDescent="0.25">
      <c r="A22" s="293" t="s">
        <v>1325</v>
      </c>
      <c r="B22" s="736"/>
      <c r="C22" s="736"/>
      <c r="D22" s="736"/>
      <c r="E22" s="624"/>
    </row>
    <row r="23" spans="1:5" s="8" customFormat="1" x14ac:dyDescent="0.25">
      <c r="A23" s="263" t="s">
        <v>1948</v>
      </c>
      <c r="B23" s="738"/>
      <c r="C23" s="738"/>
      <c r="D23" s="264"/>
      <c r="E23" s="129"/>
    </row>
    <row r="24" spans="1:5" s="8" customFormat="1" x14ac:dyDescent="0.25">
      <c r="A24" s="563" t="s">
        <v>1947</v>
      </c>
      <c r="B24" s="564"/>
      <c r="C24" s="564"/>
      <c r="D24" s="565"/>
      <c r="E24" s="566"/>
    </row>
    <row r="25" spans="1:5" x14ac:dyDescent="0.25">
      <c r="A25" s="92"/>
      <c r="B25" s="17"/>
      <c r="C25" s="17"/>
      <c r="D25" s="126"/>
      <c r="E25" s="737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737"/>
    </row>
    <row r="27" spans="1:5" x14ac:dyDescent="0.25">
      <c r="A27" s="92"/>
      <c r="B27" s="17"/>
      <c r="C27" s="1742"/>
      <c r="D27" s="1743"/>
      <c r="E27" s="737"/>
    </row>
    <row r="28" spans="1:5" x14ac:dyDescent="0.25">
      <c r="A28" s="98" t="s">
        <v>7</v>
      </c>
      <c r="B28" s="733" t="s">
        <v>1917</v>
      </c>
      <c r="C28" s="1744" t="s">
        <v>16</v>
      </c>
      <c r="D28" s="1745"/>
      <c r="E28" s="1730"/>
    </row>
    <row r="29" spans="1:5" x14ac:dyDescent="0.25">
      <c r="A29" s="99" t="s">
        <v>9</v>
      </c>
      <c r="B29" s="734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737"/>
    </row>
    <row r="31" spans="1:5" x14ac:dyDescent="0.25">
      <c r="A31" s="93"/>
      <c r="B31" s="7"/>
      <c r="C31" s="7"/>
      <c r="D31" s="128"/>
      <c r="E31" s="132"/>
    </row>
  </sheetData>
  <mergeCells count="15">
    <mergeCell ref="A1:E7"/>
    <mergeCell ref="D10:E10"/>
    <mergeCell ref="A11:E11"/>
    <mergeCell ref="C12:E12"/>
    <mergeCell ref="A13:B13"/>
    <mergeCell ref="C13:E13"/>
    <mergeCell ref="C27:D27"/>
    <mergeCell ref="C28:E28"/>
    <mergeCell ref="C29:E29"/>
    <mergeCell ref="A14:B14"/>
    <mergeCell ref="C14:E14"/>
    <mergeCell ref="C15:E15"/>
    <mergeCell ref="C16:E16"/>
    <mergeCell ref="A21:D21"/>
    <mergeCell ref="C26:D26"/>
  </mergeCells>
  <pageMargins left="0.7" right="0.7" top="0.75" bottom="0.75" header="0.3" footer="0.3"/>
  <pageSetup orientation="portrait" horizontalDpi="0" verticalDpi="0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E30"/>
  <sheetViews>
    <sheetView topLeftCell="A10" workbookViewId="0">
      <selection activeCell="G8" sqref="G8"/>
    </sheetView>
  </sheetViews>
  <sheetFormatPr defaultRowHeight="15" x14ac:dyDescent="0.25"/>
  <cols>
    <col min="1" max="1" width="24.5703125" style="756" customWidth="1"/>
    <col min="2" max="2" width="29.7109375" customWidth="1"/>
    <col min="3" max="3" width="7.42578125" customWidth="1"/>
    <col min="4" max="4" width="11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1950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1949</v>
      </c>
      <c r="D12" s="1735"/>
      <c r="E12" s="1736"/>
    </row>
    <row r="13" spans="1:5" x14ac:dyDescent="0.25">
      <c r="A13" s="1763" t="s">
        <v>1106</v>
      </c>
      <c r="B13" s="1764"/>
      <c r="C13" s="1737" t="s">
        <v>1103</v>
      </c>
      <c r="D13" s="1739"/>
      <c r="E13" s="1738"/>
    </row>
    <row r="14" spans="1:5" x14ac:dyDescent="0.25">
      <c r="A14" s="1737" t="s">
        <v>1107</v>
      </c>
      <c r="B14" s="1738"/>
      <c r="C14" s="1737" t="s">
        <v>12</v>
      </c>
      <c r="D14" s="1739"/>
      <c r="E14" s="1738"/>
    </row>
    <row r="15" spans="1:5" x14ac:dyDescent="0.25">
      <c r="A15" s="94" t="s">
        <v>1108</v>
      </c>
      <c r="B15" s="8"/>
      <c r="C15" s="1753" t="s">
        <v>1104</v>
      </c>
      <c r="D15" s="1749"/>
      <c r="E15" s="1749"/>
    </row>
    <row r="16" spans="1:5" x14ac:dyDescent="0.25">
      <c r="A16" s="93"/>
      <c r="C16" s="1748" t="s">
        <v>1105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x14ac:dyDescent="0.25">
      <c r="A18" s="56" t="s">
        <v>1951</v>
      </c>
      <c r="B18" s="297" t="s">
        <v>1952</v>
      </c>
      <c r="C18" s="55">
        <v>1</v>
      </c>
      <c r="D18" s="84">
        <v>3200</v>
      </c>
      <c r="E18" s="84">
        <f>D18*C18</f>
        <v>3200</v>
      </c>
    </row>
    <row r="19" spans="1:5" s="81" customFormat="1" x14ac:dyDescent="0.25">
      <c r="A19" s="56"/>
      <c r="B19" s="56" t="s">
        <v>1953</v>
      </c>
      <c r="C19" s="55"/>
      <c r="D19" s="84"/>
      <c r="E19" s="84">
        <f>D19*C19</f>
        <v>0</v>
      </c>
    </row>
    <row r="20" spans="1:5" ht="24" thickBot="1" x14ac:dyDescent="0.4">
      <c r="A20" s="1762" t="s">
        <v>273</v>
      </c>
      <c r="B20" s="1749"/>
      <c r="C20" s="1749"/>
      <c r="D20" s="1749"/>
      <c r="E20" s="101">
        <f>SUM(E18:E19)</f>
        <v>3200</v>
      </c>
    </row>
    <row r="21" spans="1:5" ht="15.75" thickTop="1" x14ac:dyDescent="0.25">
      <c r="A21" s="95" t="s">
        <v>994</v>
      </c>
      <c r="B21" s="755"/>
      <c r="C21" s="755"/>
      <c r="D21" s="89"/>
      <c r="E21" s="85"/>
    </row>
    <row r="22" spans="1:5" x14ac:dyDescent="0.25">
      <c r="A22" s="1761"/>
      <c r="B22" s="1757"/>
      <c r="C22" s="1757"/>
      <c r="D22" s="1757"/>
      <c r="E22" s="1752"/>
    </row>
    <row r="23" spans="1:5" x14ac:dyDescent="0.25">
      <c r="A23" s="96"/>
      <c r="B23" s="2"/>
      <c r="C23" s="2"/>
      <c r="D23" s="90"/>
      <c r="E23" s="48"/>
    </row>
    <row r="24" spans="1:5" x14ac:dyDescent="0.25">
      <c r="A24" s="92"/>
      <c r="B24" s="17"/>
      <c r="C24" s="17"/>
      <c r="D24" s="88"/>
      <c r="E24" s="82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82"/>
    </row>
    <row r="26" spans="1:5" x14ac:dyDescent="0.25">
      <c r="A26" s="92"/>
      <c r="B26" s="17"/>
      <c r="C26" s="1742"/>
      <c r="D26" s="1743"/>
      <c r="E26" s="82"/>
    </row>
    <row r="27" spans="1:5" x14ac:dyDescent="0.25">
      <c r="A27" s="98" t="s">
        <v>7</v>
      </c>
      <c r="B27" s="753" t="s">
        <v>1113</v>
      </c>
      <c r="C27" s="1744" t="s">
        <v>1981</v>
      </c>
      <c r="D27" s="1745"/>
      <c r="E27" s="1730"/>
    </row>
    <row r="28" spans="1:5" x14ac:dyDescent="0.25">
      <c r="A28" s="99" t="s">
        <v>9</v>
      </c>
      <c r="B28" s="754" t="s">
        <v>10</v>
      </c>
      <c r="C28" s="1746" t="s">
        <v>10</v>
      </c>
      <c r="D28" s="1747"/>
      <c r="E28" s="1730"/>
    </row>
    <row r="29" spans="1:5" x14ac:dyDescent="0.25">
      <c r="A29" s="92"/>
      <c r="B29" s="17"/>
      <c r="C29" s="17"/>
      <c r="D29" s="88"/>
      <c r="E29" s="82"/>
    </row>
    <row r="30" spans="1:5" x14ac:dyDescent="0.25">
      <c r="A30" s="93"/>
      <c r="B30" s="7"/>
      <c r="C30" s="7"/>
      <c r="D30" s="91"/>
      <c r="E30" s="86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40"/>
  <sheetViews>
    <sheetView workbookViewId="0">
      <selection activeCell="J7" sqref="J7"/>
    </sheetView>
  </sheetViews>
  <sheetFormatPr defaultRowHeight="15" x14ac:dyDescent="0.25"/>
  <cols>
    <col min="1" max="1" width="26.28515625" style="100" customWidth="1"/>
    <col min="2" max="2" width="25.7109375" customWidth="1"/>
    <col min="3" max="3" width="7.42578125" customWidth="1"/>
    <col min="4" max="4" width="8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244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234</v>
      </c>
      <c r="D12" s="1735"/>
      <c r="E12" s="1736"/>
    </row>
    <row r="13" spans="1:5" x14ac:dyDescent="0.25">
      <c r="A13" s="1763" t="s">
        <v>248</v>
      </c>
      <c r="B13" s="1764"/>
      <c r="C13" s="1737" t="s">
        <v>245</v>
      </c>
      <c r="D13" s="1739"/>
      <c r="E13" s="1738"/>
    </row>
    <row r="14" spans="1:5" x14ac:dyDescent="0.25">
      <c r="A14" s="1737" t="s">
        <v>249</v>
      </c>
      <c r="B14" s="1738"/>
      <c r="C14" s="1737" t="s">
        <v>12</v>
      </c>
      <c r="D14" s="1739"/>
      <c r="E14" s="1738"/>
    </row>
    <row r="15" spans="1:5" x14ac:dyDescent="0.25">
      <c r="A15" s="94" t="s">
        <v>250</v>
      </c>
      <c r="B15" s="8"/>
      <c r="C15" s="1753" t="s">
        <v>246</v>
      </c>
      <c r="D15" s="1749"/>
      <c r="E15" s="1749"/>
    </row>
    <row r="16" spans="1:5" x14ac:dyDescent="0.25">
      <c r="A16" s="93"/>
      <c r="C16" s="1748" t="s">
        <v>247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x14ac:dyDescent="0.25">
      <c r="A18" s="56" t="s">
        <v>251</v>
      </c>
      <c r="B18" s="55" t="s">
        <v>252</v>
      </c>
      <c r="C18" s="55">
        <v>20</v>
      </c>
      <c r="D18" s="84">
        <v>60</v>
      </c>
      <c r="E18" s="84">
        <f>D18*C18</f>
        <v>1200</v>
      </c>
    </row>
    <row r="19" spans="1:5" s="81" customFormat="1" x14ac:dyDescent="0.25">
      <c r="A19" s="56" t="s">
        <v>253</v>
      </c>
      <c r="B19" s="55" t="s">
        <v>254</v>
      </c>
      <c r="C19" s="55">
        <v>1</v>
      </c>
      <c r="D19" s="84">
        <v>55</v>
      </c>
      <c r="E19" s="84">
        <f t="shared" ref="E19:E29" si="0">D19*C19</f>
        <v>55</v>
      </c>
    </row>
    <row r="20" spans="1:5" s="81" customFormat="1" x14ac:dyDescent="0.25">
      <c r="A20" s="56" t="s">
        <v>255</v>
      </c>
      <c r="B20" s="55" t="s">
        <v>256</v>
      </c>
      <c r="C20" s="55">
        <v>1</v>
      </c>
      <c r="D20" s="84">
        <v>140</v>
      </c>
      <c r="E20" s="84">
        <f t="shared" si="0"/>
        <v>140</v>
      </c>
    </row>
    <row r="21" spans="1:5" s="81" customFormat="1" x14ac:dyDescent="0.25">
      <c r="A21" s="56" t="s">
        <v>257</v>
      </c>
      <c r="B21" s="55" t="s">
        <v>258</v>
      </c>
      <c r="C21" s="55">
        <v>200</v>
      </c>
      <c r="D21" s="84">
        <v>13.5</v>
      </c>
      <c r="E21" s="84">
        <f t="shared" si="0"/>
        <v>2700</v>
      </c>
    </row>
    <row r="22" spans="1:5" s="81" customFormat="1" x14ac:dyDescent="0.25">
      <c r="A22" s="56" t="s">
        <v>259</v>
      </c>
      <c r="B22" s="55" t="s">
        <v>260</v>
      </c>
      <c r="C22" s="55">
        <v>10</v>
      </c>
      <c r="D22" s="84">
        <v>20</v>
      </c>
      <c r="E22" s="84">
        <f t="shared" si="0"/>
        <v>200</v>
      </c>
    </row>
    <row r="23" spans="1:5" s="81" customFormat="1" x14ac:dyDescent="0.25">
      <c r="A23" s="56" t="s">
        <v>261</v>
      </c>
      <c r="B23" s="55" t="s">
        <v>262</v>
      </c>
      <c r="C23" s="55">
        <v>3</v>
      </c>
      <c r="D23" s="84">
        <v>14</v>
      </c>
      <c r="E23" s="84">
        <f t="shared" si="0"/>
        <v>42</v>
      </c>
    </row>
    <row r="24" spans="1:5" s="81" customFormat="1" x14ac:dyDescent="0.25">
      <c r="A24" s="56" t="s">
        <v>263</v>
      </c>
      <c r="B24" s="55"/>
      <c r="C24" s="55">
        <v>10</v>
      </c>
      <c r="D24" s="84">
        <v>68</v>
      </c>
      <c r="E24" s="84">
        <f t="shared" si="0"/>
        <v>680</v>
      </c>
    </row>
    <row r="25" spans="1:5" s="81" customFormat="1" x14ac:dyDescent="0.25">
      <c r="A25" s="56" t="s">
        <v>264</v>
      </c>
      <c r="B25" s="55"/>
      <c r="C25" s="55">
        <v>10</v>
      </c>
      <c r="D25" s="84">
        <v>78</v>
      </c>
      <c r="E25" s="84">
        <f t="shared" si="0"/>
        <v>780</v>
      </c>
    </row>
    <row r="26" spans="1:5" s="81" customFormat="1" x14ac:dyDescent="0.25">
      <c r="A26" s="56" t="s">
        <v>265</v>
      </c>
      <c r="B26" s="55" t="s">
        <v>266</v>
      </c>
      <c r="C26" s="55">
        <v>5</v>
      </c>
      <c r="D26" s="84">
        <v>22</v>
      </c>
      <c r="E26" s="84">
        <f t="shared" si="0"/>
        <v>110</v>
      </c>
    </row>
    <row r="27" spans="1:5" s="81" customFormat="1" x14ac:dyDescent="0.25">
      <c r="A27" s="56" t="s">
        <v>267</v>
      </c>
      <c r="B27" s="55" t="s">
        <v>268</v>
      </c>
      <c r="C27" s="55">
        <v>5</v>
      </c>
      <c r="D27" s="84">
        <v>16</v>
      </c>
      <c r="E27" s="84">
        <f t="shared" si="0"/>
        <v>80</v>
      </c>
    </row>
    <row r="28" spans="1:5" s="81" customFormat="1" x14ac:dyDescent="0.25">
      <c r="A28" s="56" t="s">
        <v>269</v>
      </c>
      <c r="B28" s="55"/>
      <c r="C28" s="55">
        <v>25</v>
      </c>
      <c r="D28" s="84">
        <v>4</v>
      </c>
      <c r="E28" s="84">
        <f t="shared" si="0"/>
        <v>100</v>
      </c>
    </row>
    <row r="29" spans="1:5" s="81" customFormat="1" x14ac:dyDescent="0.25">
      <c r="A29" s="56" t="s">
        <v>270</v>
      </c>
      <c r="B29" s="55" t="s">
        <v>271</v>
      </c>
      <c r="C29" s="55">
        <v>2</v>
      </c>
      <c r="D29" s="84">
        <v>55</v>
      </c>
      <c r="E29" s="84">
        <f t="shared" si="0"/>
        <v>110</v>
      </c>
    </row>
    <row r="30" spans="1:5" ht="24" thickBot="1" x14ac:dyDescent="0.4">
      <c r="A30" s="1762" t="s">
        <v>273</v>
      </c>
      <c r="B30" s="1749"/>
      <c r="C30" s="1749"/>
      <c r="D30" s="1749"/>
      <c r="E30" s="101">
        <f>SUM(E18:E29)</f>
        <v>6197</v>
      </c>
    </row>
    <row r="31" spans="1:5" ht="15.75" thickTop="1" x14ac:dyDescent="0.25">
      <c r="A31" s="95"/>
      <c r="B31" s="76"/>
      <c r="C31" s="76"/>
      <c r="D31" s="89"/>
      <c r="E31" s="85"/>
    </row>
    <row r="32" spans="1:5" x14ac:dyDescent="0.25">
      <c r="A32" s="1761"/>
      <c r="B32" s="1757"/>
      <c r="C32" s="1757"/>
      <c r="D32" s="1757"/>
      <c r="E32" s="1752"/>
    </row>
    <row r="33" spans="1:5" x14ac:dyDescent="0.25">
      <c r="A33" s="96"/>
      <c r="B33" s="2"/>
      <c r="C33" s="2"/>
      <c r="D33" s="90"/>
      <c r="E33" s="48"/>
    </row>
    <row r="34" spans="1:5" x14ac:dyDescent="0.25">
      <c r="A34" s="92"/>
      <c r="B34" s="17"/>
      <c r="C34" s="17"/>
      <c r="D34" s="88"/>
      <c r="E34" s="82"/>
    </row>
    <row r="35" spans="1:5" x14ac:dyDescent="0.25">
      <c r="A35" s="97" t="s">
        <v>6</v>
      </c>
      <c r="B35" s="22" t="s">
        <v>18</v>
      </c>
      <c r="C35" s="1740" t="s">
        <v>17</v>
      </c>
      <c r="D35" s="1741"/>
      <c r="E35" s="82"/>
    </row>
    <row r="36" spans="1:5" x14ac:dyDescent="0.25">
      <c r="A36" s="92"/>
      <c r="B36" s="17"/>
      <c r="C36" s="1742"/>
      <c r="D36" s="1743"/>
      <c r="E36" s="82"/>
    </row>
    <row r="37" spans="1:5" x14ac:dyDescent="0.25">
      <c r="A37" s="98" t="s">
        <v>7</v>
      </c>
      <c r="B37" s="74" t="s">
        <v>243</v>
      </c>
      <c r="C37" s="1744" t="s">
        <v>16</v>
      </c>
      <c r="D37" s="1745"/>
      <c r="E37" s="1730"/>
    </row>
    <row r="38" spans="1:5" x14ac:dyDescent="0.25">
      <c r="A38" s="99" t="s">
        <v>9</v>
      </c>
      <c r="B38" s="75" t="s">
        <v>10</v>
      </c>
      <c r="C38" s="1746" t="s">
        <v>10</v>
      </c>
      <c r="D38" s="1747"/>
      <c r="E38" s="1730"/>
    </row>
    <row r="39" spans="1:5" x14ac:dyDescent="0.25">
      <c r="A39" s="92"/>
      <c r="B39" s="17"/>
      <c r="C39" s="17"/>
      <c r="D39" s="88"/>
      <c r="E39" s="82"/>
    </row>
    <row r="40" spans="1:5" x14ac:dyDescent="0.25">
      <c r="A40" s="93"/>
      <c r="B40" s="7"/>
      <c r="C40" s="7"/>
      <c r="D40" s="91"/>
      <c r="E40" s="86"/>
    </row>
  </sheetData>
  <mergeCells count="16">
    <mergeCell ref="A1:E7"/>
    <mergeCell ref="D10:E10"/>
    <mergeCell ref="A11:E11"/>
    <mergeCell ref="C12:E12"/>
    <mergeCell ref="A13:B13"/>
    <mergeCell ref="C13:E13"/>
    <mergeCell ref="C35:D35"/>
    <mergeCell ref="C36:D36"/>
    <mergeCell ref="C37:E37"/>
    <mergeCell ref="C38:E38"/>
    <mergeCell ref="A14:B14"/>
    <mergeCell ref="C14:E14"/>
    <mergeCell ref="C15:E15"/>
    <mergeCell ref="C16:E16"/>
    <mergeCell ref="A30:D30"/>
    <mergeCell ref="A32:E32"/>
  </mergeCells>
  <pageMargins left="0.7" right="0.7" top="0.75" bottom="0.75" header="0.3" footer="0.3"/>
  <pageSetup orientation="portrait" horizontalDpi="0" verticalDpi="0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E30"/>
  <sheetViews>
    <sheetView topLeftCell="A7" workbookViewId="0">
      <selection activeCell="I25" sqref="I25"/>
    </sheetView>
  </sheetViews>
  <sheetFormatPr defaultRowHeight="15" x14ac:dyDescent="0.25"/>
  <cols>
    <col min="1" max="1" width="25.140625" style="756" customWidth="1"/>
    <col min="2" max="2" width="29.7109375" customWidth="1"/>
    <col min="3" max="3" width="7.42578125" customWidth="1"/>
    <col min="4" max="4" width="11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1954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1949</v>
      </c>
      <c r="D12" s="1735"/>
      <c r="E12" s="1736"/>
    </row>
    <row r="13" spans="1:5" x14ac:dyDescent="0.25">
      <c r="A13" s="1763" t="s">
        <v>1955</v>
      </c>
      <c r="B13" s="1764"/>
      <c r="C13" s="1737" t="s">
        <v>1956</v>
      </c>
      <c r="D13" s="1739"/>
      <c r="E13" s="1738"/>
    </row>
    <row r="14" spans="1:5" x14ac:dyDescent="0.25">
      <c r="A14" s="1737" t="s">
        <v>1958</v>
      </c>
      <c r="B14" s="1738"/>
      <c r="C14" s="1737" t="s">
        <v>12</v>
      </c>
      <c r="D14" s="1739"/>
      <c r="E14" s="1738"/>
    </row>
    <row r="15" spans="1:5" x14ac:dyDescent="0.25">
      <c r="A15" s="94" t="s">
        <v>384</v>
      </c>
      <c r="B15" s="8"/>
      <c r="C15" s="1753" t="s">
        <v>1957</v>
      </c>
      <c r="D15" s="1749"/>
      <c r="E15" s="1749"/>
    </row>
    <row r="16" spans="1:5" x14ac:dyDescent="0.25">
      <c r="A16" s="93"/>
      <c r="C16" s="1748" t="s">
        <v>247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x14ac:dyDescent="0.25">
      <c r="A18" s="56" t="s">
        <v>1961</v>
      </c>
      <c r="B18" s="297" t="s">
        <v>1962</v>
      </c>
      <c r="C18" s="55">
        <v>2</v>
      </c>
      <c r="D18" s="84">
        <v>4475</v>
      </c>
      <c r="E18" s="84">
        <f>D18*C18</f>
        <v>8950</v>
      </c>
    </row>
    <row r="19" spans="1:5" s="81" customFormat="1" x14ac:dyDescent="0.25">
      <c r="A19" s="56"/>
      <c r="B19" s="56" t="s">
        <v>1963</v>
      </c>
      <c r="C19" s="55"/>
      <c r="D19" s="84"/>
      <c r="E19" s="84">
        <f>D19*C19</f>
        <v>0</v>
      </c>
    </row>
    <row r="20" spans="1:5" ht="24" thickBot="1" x14ac:dyDescent="0.4">
      <c r="A20" s="1762" t="s">
        <v>273</v>
      </c>
      <c r="B20" s="1749"/>
      <c r="C20" s="1749"/>
      <c r="D20" s="1749"/>
      <c r="E20" s="101">
        <f>SUM(E18:E19)</f>
        <v>8950</v>
      </c>
    </row>
    <row r="21" spans="1:5" ht="15.75" thickTop="1" x14ac:dyDescent="0.25">
      <c r="A21" s="95" t="s">
        <v>1960</v>
      </c>
      <c r="B21" s="755"/>
      <c r="C21" s="755"/>
      <c r="D21" s="89"/>
      <c r="E21" s="85"/>
    </row>
    <row r="22" spans="1:5" x14ac:dyDescent="0.25">
      <c r="A22" s="1761" t="s">
        <v>1959</v>
      </c>
      <c r="B22" s="1757"/>
      <c r="C22" s="1757"/>
      <c r="D22" s="1757"/>
      <c r="E22" s="1752"/>
    </row>
    <row r="23" spans="1:5" x14ac:dyDescent="0.25">
      <c r="A23" s="96"/>
      <c r="B23" s="2"/>
      <c r="C23" s="2"/>
      <c r="D23" s="90"/>
      <c r="E23" s="48"/>
    </row>
    <row r="24" spans="1:5" x14ac:dyDescent="0.25">
      <c r="A24" s="92"/>
      <c r="B24" s="17"/>
      <c r="C24" s="17"/>
      <c r="D24" s="88"/>
      <c r="E24" s="82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82"/>
    </row>
    <row r="26" spans="1:5" x14ac:dyDescent="0.25">
      <c r="A26" s="92"/>
      <c r="B26" s="17"/>
      <c r="C26" s="1742"/>
      <c r="D26" s="1743"/>
      <c r="E26" s="82"/>
    </row>
    <row r="27" spans="1:5" x14ac:dyDescent="0.25">
      <c r="A27" s="98" t="s">
        <v>7</v>
      </c>
      <c r="B27" s="753" t="s">
        <v>1964</v>
      </c>
      <c r="C27" s="1744" t="s">
        <v>1965</v>
      </c>
      <c r="D27" s="1745"/>
      <c r="E27" s="1730"/>
    </row>
    <row r="28" spans="1:5" x14ac:dyDescent="0.25">
      <c r="A28" s="99" t="s">
        <v>9</v>
      </c>
      <c r="B28" s="754" t="s">
        <v>10</v>
      </c>
      <c r="C28" s="1746" t="s">
        <v>10</v>
      </c>
      <c r="D28" s="1747"/>
      <c r="E28" s="1730"/>
    </row>
    <row r="29" spans="1:5" x14ac:dyDescent="0.25">
      <c r="A29" s="92"/>
      <c r="B29" s="17"/>
      <c r="C29" s="17"/>
      <c r="D29" s="88"/>
      <c r="E29" s="82"/>
    </row>
    <row r="30" spans="1:5" x14ac:dyDescent="0.25">
      <c r="A30" s="93"/>
      <c r="B30" s="7"/>
      <c r="C30" s="7"/>
      <c r="D30" s="91"/>
      <c r="E30" s="86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E34"/>
  <sheetViews>
    <sheetView topLeftCell="A10" workbookViewId="0">
      <selection activeCell="B34" sqref="B34"/>
    </sheetView>
  </sheetViews>
  <sheetFormatPr defaultRowHeight="15" x14ac:dyDescent="0.25"/>
  <cols>
    <col min="1" max="1" width="25.140625" style="756" customWidth="1"/>
    <col min="2" max="2" width="29.7109375" customWidth="1"/>
    <col min="3" max="3" width="7.42578125" customWidth="1"/>
    <col min="4" max="4" width="10" style="87" customWidth="1"/>
    <col min="5" max="5" width="12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1966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1949</v>
      </c>
      <c r="D12" s="1735"/>
      <c r="E12" s="1736"/>
    </row>
    <row r="13" spans="1:5" x14ac:dyDescent="0.25">
      <c r="A13" s="1763" t="s">
        <v>1967</v>
      </c>
      <c r="B13" s="1764"/>
      <c r="C13" s="1737" t="s">
        <v>1969</v>
      </c>
      <c r="D13" s="1739"/>
      <c r="E13" s="1738"/>
    </row>
    <row r="14" spans="1:5" x14ac:dyDescent="0.25">
      <c r="A14" s="1737" t="s">
        <v>1968</v>
      </c>
      <c r="B14" s="1738"/>
      <c r="C14" s="1737" t="s">
        <v>12</v>
      </c>
      <c r="D14" s="1739"/>
      <c r="E14" s="1738"/>
    </row>
    <row r="15" spans="1:5" x14ac:dyDescent="0.25">
      <c r="A15" s="94"/>
      <c r="B15" s="8"/>
      <c r="C15" s="1753" t="s">
        <v>1970</v>
      </c>
      <c r="D15" s="1749"/>
      <c r="E15" s="1749"/>
    </row>
    <row r="16" spans="1:5" x14ac:dyDescent="0.25">
      <c r="A16" s="93"/>
      <c r="C16" s="1748" t="s">
        <v>1809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272</v>
      </c>
      <c r="D17" s="746" t="s">
        <v>14</v>
      </c>
      <c r="E17" s="746" t="s">
        <v>5</v>
      </c>
    </row>
    <row r="18" spans="1:5" s="81" customFormat="1" x14ac:dyDescent="0.25">
      <c r="A18" s="294" t="s">
        <v>1971</v>
      </c>
      <c r="B18" s="402" t="s">
        <v>1975</v>
      </c>
      <c r="C18" s="404">
        <v>1</v>
      </c>
      <c r="D18" s="765">
        <v>2980</v>
      </c>
      <c r="E18" s="408">
        <f>D18*C18</f>
        <v>2980</v>
      </c>
    </row>
    <row r="19" spans="1:5" s="81" customFormat="1" x14ac:dyDescent="0.25">
      <c r="A19" s="399"/>
      <c r="B19" s="762" t="s">
        <v>1978</v>
      </c>
      <c r="C19" s="405"/>
      <c r="D19" s="766"/>
      <c r="E19" s="409"/>
    </row>
    <row r="20" spans="1:5" s="81" customFormat="1" x14ac:dyDescent="0.25">
      <c r="A20" s="399"/>
      <c r="B20" s="764" t="s">
        <v>1976</v>
      </c>
      <c r="C20" s="406"/>
      <c r="D20" s="747"/>
      <c r="E20" s="655"/>
    </row>
    <row r="21" spans="1:5" s="81" customFormat="1" x14ac:dyDescent="0.25">
      <c r="A21" s="399"/>
      <c r="B21" s="763" t="s">
        <v>1977</v>
      </c>
      <c r="C21" s="479">
        <v>3</v>
      </c>
      <c r="D21" s="655">
        <v>700</v>
      </c>
      <c r="E21" s="655">
        <f>D21*C21</f>
        <v>2100</v>
      </c>
    </row>
    <row r="22" spans="1:5" s="81" customFormat="1" x14ac:dyDescent="0.25">
      <c r="A22" s="400"/>
      <c r="B22" s="528" t="s">
        <v>1979</v>
      </c>
      <c r="C22" s="55">
        <v>1</v>
      </c>
      <c r="D22" s="84">
        <v>165</v>
      </c>
      <c r="E22" s="84">
        <f>D22*C22</f>
        <v>165</v>
      </c>
    </row>
    <row r="23" spans="1:5" ht="23.25" x14ac:dyDescent="0.35">
      <c r="A23" s="1895" t="s">
        <v>273</v>
      </c>
      <c r="B23" s="1770"/>
      <c r="C23" s="1770"/>
      <c r="D23" s="1770"/>
      <c r="E23" s="540">
        <f>SUM(E18:E22)</f>
        <v>5245</v>
      </c>
    </row>
    <row r="24" spans="1:5" ht="15.75" x14ac:dyDescent="0.25">
      <c r="A24" s="768" t="s">
        <v>1974</v>
      </c>
      <c r="B24" s="752"/>
      <c r="C24" s="752"/>
      <c r="D24" s="752"/>
      <c r="E24" s="767"/>
    </row>
    <row r="25" spans="1:5" x14ac:dyDescent="0.25">
      <c r="A25" s="95" t="s">
        <v>1972</v>
      </c>
      <c r="B25" s="755"/>
      <c r="C25" s="755"/>
      <c r="D25" s="89"/>
      <c r="E25" s="85"/>
    </row>
    <row r="26" spans="1:5" x14ac:dyDescent="0.25">
      <c r="A26" s="1761" t="s">
        <v>1973</v>
      </c>
      <c r="B26" s="1757"/>
      <c r="C26" s="1757"/>
      <c r="D26" s="1757"/>
      <c r="E26" s="1752"/>
    </row>
    <row r="27" spans="1:5" x14ac:dyDescent="0.25">
      <c r="A27" s="96"/>
      <c r="B27" s="2"/>
      <c r="C27" s="2"/>
      <c r="D27" s="90"/>
      <c r="E27" s="48"/>
    </row>
    <row r="28" spans="1:5" x14ac:dyDescent="0.25">
      <c r="A28" s="92"/>
      <c r="B28" s="17"/>
      <c r="C28" s="17"/>
      <c r="D28" s="88"/>
      <c r="E28" s="82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82"/>
    </row>
    <row r="30" spans="1:5" x14ac:dyDescent="0.25">
      <c r="A30" s="92"/>
      <c r="B30" s="17"/>
      <c r="C30" s="1742"/>
      <c r="D30" s="1743"/>
      <c r="E30" s="82"/>
    </row>
    <row r="31" spans="1:5" x14ac:dyDescent="0.25">
      <c r="A31" s="98" t="s">
        <v>7</v>
      </c>
      <c r="B31" s="753" t="s">
        <v>1980</v>
      </c>
      <c r="C31" s="1744" t="s">
        <v>1965</v>
      </c>
      <c r="D31" s="1745"/>
      <c r="E31" s="1730"/>
    </row>
    <row r="32" spans="1:5" x14ac:dyDescent="0.25">
      <c r="A32" s="99" t="s">
        <v>9</v>
      </c>
      <c r="B32" s="754" t="s">
        <v>10</v>
      </c>
      <c r="C32" s="1746" t="s">
        <v>10</v>
      </c>
      <c r="D32" s="1747"/>
      <c r="E32" s="1730"/>
    </row>
    <row r="33" spans="1:5" x14ac:dyDescent="0.25">
      <c r="A33" s="92"/>
      <c r="B33" s="17"/>
      <c r="C33" s="17"/>
      <c r="D33" s="88"/>
      <c r="E33" s="82"/>
    </row>
    <row r="34" spans="1:5" x14ac:dyDescent="0.25">
      <c r="A34" s="93"/>
      <c r="B34" s="7"/>
      <c r="C34" s="7"/>
      <c r="D34" s="91"/>
      <c r="E34" s="86"/>
    </row>
  </sheetData>
  <mergeCells count="16">
    <mergeCell ref="A1:E7"/>
    <mergeCell ref="D10:E10"/>
    <mergeCell ref="A11:E11"/>
    <mergeCell ref="C12:E12"/>
    <mergeCell ref="A13:B13"/>
    <mergeCell ref="C13:E13"/>
    <mergeCell ref="C29:D29"/>
    <mergeCell ref="C30:D30"/>
    <mergeCell ref="C31:E31"/>
    <mergeCell ref="C32:E32"/>
    <mergeCell ref="A14:B14"/>
    <mergeCell ref="C14:E14"/>
    <mergeCell ref="C15:E15"/>
    <mergeCell ref="C16:E16"/>
    <mergeCell ref="A23:D23"/>
    <mergeCell ref="A26:E26"/>
  </mergeCells>
  <pageMargins left="0.7" right="0.7" top="0.75" bottom="0.75" header="0.3" footer="0.3"/>
  <pageSetup orientation="portrait" horizontalDpi="0" verticalDpi="0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E34"/>
  <sheetViews>
    <sheetView topLeftCell="A16" workbookViewId="0">
      <selection activeCell="I29" sqref="I29"/>
    </sheetView>
  </sheetViews>
  <sheetFormatPr defaultRowHeight="15" x14ac:dyDescent="0.25"/>
  <cols>
    <col min="1" max="1" width="23.28515625" style="761" customWidth="1"/>
    <col min="2" max="2" width="32" customWidth="1"/>
    <col min="3" max="3" width="7.42578125" customWidth="1"/>
    <col min="4" max="4" width="10" style="87" customWidth="1"/>
    <col min="5" max="5" width="12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1982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1983</v>
      </c>
      <c r="D12" s="1735"/>
      <c r="E12" s="1736"/>
    </row>
    <row r="13" spans="1:5" x14ac:dyDescent="0.25">
      <c r="A13" s="1763" t="s">
        <v>1984</v>
      </c>
      <c r="B13" s="1764"/>
      <c r="C13" s="1737" t="s">
        <v>1987</v>
      </c>
      <c r="D13" s="1739"/>
      <c r="E13" s="1738"/>
    </row>
    <row r="14" spans="1:5" x14ac:dyDescent="0.25">
      <c r="A14" s="1737" t="s">
        <v>1985</v>
      </c>
      <c r="B14" s="1738"/>
      <c r="C14" s="1737" t="s">
        <v>12</v>
      </c>
      <c r="D14" s="1739"/>
      <c r="E14" s="1738"/>
    </row>
    <row r="15" spans="1:5" x14ac:dyDescent="0.25">
      <c r="A15" s="94" t="s">
        <v>1986</v>
      </c>
      <c r="B15" s="8"/>
      <c r="C15" s="1753" t="s">
        <v>1988</v>
      </c>
      <c r="D15" s="1749"/>
      <c r="E15" s="1749"/>
    </row>
    <row r="16" spans="1:5" x14ac:dyDescent="0.25">
      <c r="A16" s="93"/>
      <c r="C16" s="1748" t="s">
        <v>1809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272</v>
      </c>
      <c r="D17" s="746" t="s">
        <v>14</v>
      </c>
      <c r="E17" s="746" t="s">
        <v>5</v>
      </c>
    </row>
    <row r="18" spans="1:5" s="81" customFormat="1" x14ac:dyDescent="0.25">
      <c r="A18" s="294" t="s">
        <v>1989</v>
      </c>
      <c r="B18" s="507" t="s">
        <v>1990</v>
      </c>
      <c r="C18" s="404">
        <v>2</v>
      </c>
      <c r="D18" s="765">
        <v>2300</v>
      </c>
      <c r="E18" s="408">
        <f>D18*C18</f>
        <v>4600</v>
      </c>
    </row>
    <row r="19" spans="1:5" s="81" customFormat="1" x14ac:dyDescent="0.25">
      <c r="A19" s="399"/>
      <c r="B19" s="507" t="s">
        <v>1991</v>
      </c>
      <c r="C19" s="405"/>
      <c r="D19" s="766"/>
      <c r="E19" s="409"/>
    </row>
    <row r="20" spans="1:5" s="81" customFormat="1" x14ac:dyDescent="0.25">
      <c r="A20" s="399"/>
      <c r="B20" s="507" t="s">
        <v>1992</v>
      </c>
      <c r="C20" s="405"/>
      <c r="D20" s="766"/>
      <c r="E20" s="409"/>
    </row>
    <row r="21" spans="1:5" s="81" customFormat="1" x14ac:dyDescent="0.25">
      <c r="A21" s="399"/>
      <c r="B21" s="507" t="s">
        <v>1993</v>
      </c>
      <c r="C21" s="405"/>
      <c r="D21" s="766"/>
      <c r="E21" s="409"/>
    </row>
    <row r="22" spans="1:5" s="81" customFormat="1" x14ac:dyDescent="0.25">
      <c r="A22" s="400"/>
      <c r="B22" s="363" t="s">
        <v>1994</v>
      </c>
      <c r="C22" s="406"/>
      <c r="D22" s="747"/>
      <c r="E22" s="655"/>
    </row>
    <row r="23" spans="1:5" ht="23.25" x14ac:dyDescent="0.35">
      <c r="A23" s="1895" t="s">
        <v>273</v>
      </c>
      <c r="B23" s="1770"/>
      <c r="C23" s="1896"/>
      <c r="D23" s="1896"/>
      <c r="E23" s="770">
        <f>SUM(E18:E22)</f>
        <v>4600</v>
      </c>
    </row>
    <row r="24" spans="1:5" ht="15.75" x14ac:dyDescent="0.25">
      <c r="A24" s="768" t="s">
        <v>1995</v>
      </c>
      <c r="B24" s="759"/>
      <c r="C24" s="759"/>
      <c r="D24" s="759"/>
      <c r="E24" s="767"/>
    </row>
    <row r="25" spans="1:5" x14ac:dyDescent="0.25">
      <c r="A25" s="95" t="s">
        <v>1996</v>
      </c>
      <c r="B25" s="760"/>
      <c r="C25" s="760"/>
      <c r="D25" s="89"/>
      <c r="E25" s="85"/>
    </row>
    <row r="26" spans="1:5" x14ac:dyDescent="0.25">
      <c r="A26" s="1761" t="s">
        <v>1997</v>
      </c>
      <c r="B26" s="1757"/>
      <c r="C26" s="1757"/>
      <c r="D26" s="1757"/>
      <c r="E26" s="1752"/>
    </row>
    <row r="27" spans="1:5" x14ac:dyDescent="0.25">
      <c r="A27" s="96"/>
      <c r="B27" s="2"/>
      <c r="C27" s="2"/>
      <c r="D27" s="90"/>
      <c r="E27" s="48"/>
    </row>
    <row r="28" spans="1:5" x14ac:dyDescent="0.25">
      <c r="A28" s="92"/>
      <c r="B28" s="17"/>
      <c r="C28" s="17"/>
      <c r="D28" s="88"/>
      <c r="E28" s="82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82"/>
    </row>
    <row r="30" spans="1:5" x14ac:dyDescent="0.25">
      <c r="A30" s="92"/>
      <c r="B30" s="17"/>
      <c r="C30" s="1742"/>
      <c r="D30" s="1743"/>
      <c r="E30" s="82"/>
    </row>
    <row r="31" spans="1:5" x14ac:dyDescent="0.25">
      <c r="A31" s="98" t="s">
        <v>7</v>
      </c>
      <c r="B31" s="757" t="s">
        <v>1998</v>
      </c>
      <c r="C31" s="1744" t="s">
        <v>1965</v>
      </c>
      <c r="D31" s="1745"/>
      <c r="E31" s="1730"/>
    </row>
    <row r="32" spans="1:5" x14ac:dyDescent="0.25">
      <c r="A32" s="99" t="s">
        <v>9</v>
      </c>
      <c r="B32" s="758" t="s">
        <v>10</v>
      </c>
      <c r="C32" s="1746" t="s">
        <v>10</v>
      </c>
      <c r="D32" s="1747"/>
      <c r="E32" s="1730"/>
    </row>
    <row r="33" spans="1:5" x14ac:dyDescent="0.25">
      <c r="A33" s="92"/>
      <c r="B33" s="17"/>
      <c r="C33" s="17"/>
      <c r="D33" s="88"/>
      <c r="E33" s="82"/>
    </row>
    <row r="34" spans="1:5" x14ac:dyDescent="0.25">
      <c r="A34" s="93"/>
      <c r="B34" s="7"/>
      <c r="C34" s="7"/>
      <c r="D34" s="91"/>
      <c r="E34" s="86"/>
    </row>
  </sheetData>
  <mergeCells count="16">
    <mergeCell ref="C29:D29"/>
    <mergeCell ref="C30:D30"/>
    <mergeCell ref="C31:E31"/>
    <mergeCell ref="C32:E32"/>
    <mergeCell ref="A14:B14"/>
    <mergeCell ref="C14:E14"/>
    <mergeCell ref="C15:E15"/>
    <mergeCell ref="C16:E16"/>
    <mergeCell ref="A23:D23"/>
    <mergeCell ref="A26:E26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E30"/>
  <sheetViews>
    <sheetView topLeftCell="A7" workbookViewId="0">
      <selection activeCell="H21" sqref="H21"/>
    </sheetView>
  </sheetViews>
  <sheetFormatPr defaultRowHeight="15" x14ac:dyDescent="0.25"/>
  <cols>
    <col min="1" max="1" width="23" style="775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773"/>
    </row>
    <row r="9" spans="1:5" x14ac:dyDescent="0.25">
      <c r="A9" s="92"/>
      <c r="B9" s="17"/>
      <c r="C9" s="17"/>
      <c r="D9" s="126"/>
      <c r="E9" s="773"/>
    </row>
    <row r="10" spans="1:5" x14ac:dyDescent="0.25">
      <c r="A10" s="92"/>
      <c r="B10" s="17"/>
      <c r="C10" s="17"/>
      <c r="D10" s="1729" t="s">
        <v>2009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2010</v>
      </c>
      <c r="D12" s="1735"/>
      <c r="E12" s="1736"/>
    </row>
    <row r="13" spans="1:5" x14ac:dyDescent="0.25">
      <c r="A13" s="1763" t="s">
        <v>1292</v>
      </c>
      <c r="B13" s="1764"/>
      <c r="C13" s="1737" t="s">
        <v>2040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1293</v>
      </c>
      <c r="B15" s="8"/>
      <c r="C15" s="1753" t="s">
        <v>2039</v>
      </c>
      <c r="D15" s="1749"/>
      <c r="E15" s="1749"/>
    </row>
    <row r="16" spans="1:5" ht="15.75" x14ac:dyDescent="0.25">
      <c r="A16" s="93"/>
      <c r="C16" s="1748" t="s">
        <v>1299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2073</v>
      </c>
      <c r="B18" s="56" t="s">
        <v>1297</v>
      </c>
      <c r="C18" s="562">
        <v>1</v>
      </c>
      <c r="D18" s="57">
        <v>3959</v>
      </c>
      <c r="E18" s="57">
        <f>D18*C18</f>
        <v>3959</v>
      </c>
    </row>
    <row r="19" spans="1:5" x14ac:dyDescent="0.25">
      <c r="A19" s="56"/>
      <c r="B19" s="56" t="s">
        <v>1298</v>
      </c>
      <c r="C19" s="55"/>
      <c r="D19" s="154"/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3959</v>
      </c>
    </row>
    <row r="21" spans="1:5" s="8" customFormat="1" x14ac:dyDescent="0.25">
      <c r="A21" s="263" t="s">
        <v>863</v>
      </c>
      <c r="B21" s="774"/>
      <c r="C21" s="774"/>
      <c r="D21" s="264"/>
      <c r="E21" s="129"/>
    </row>
    <row r="22" spans="1:5" s="8" customFormat="1" x14ac:dyDescent="0.25">
      <c r="A22" s="263" t="s">
        <v>800</v>
      </c>
      <c r="B22" s="774"/>
      <c r="C22" s="774"/>
      <c r="D22" s="264"/>
      <c r="E22" s="129"/>
    </row>
    <row r="23" spans="1:5" s="8" customFormat="1" x14ac:dyDescent="0.25">
      <c r="A23" s="563" t="s">
        <v>2011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773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773"/>
    </row>
    <row r="26" spans="1:5" x14ac:dyDescent="0.25">
      <c r="A26" s="92"/>
      <c r="B26" s="17"/>
      <c r="C26" s="1742"/>
      <c r="D26" s="1743"/>
      <c r="E26" s="773"/>
    </row>
    <row r="27" spans="1:5" x14ac:dyDescent="0.25">
      <c r="A27" s="98" t="s">
        <v>7</v>
      </c>
      <c r="B27" s="771" t="s">
        <v>1300</v>
      </c>
      <c r="C27" s="1744" t="s">
        <v>16</v>
      </c>
      <c r="D27" s="1745"/>
      <c r="E27" s="1730"/>
    </row>
    <row r="28" spans="1:5" x14ac:dyDescent="0.25">
      <c r="A28" s="99" t="s">
        <v>9</v>
      </c>
      <c r="B28" s="772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773"/>
    </row>
    <row r="30" spans="1:5" x14ac:dyDescent="0.25">
      <c r="A30" s="93"/>
      <c r="B30" s="7"/>
      <c r="C30" s="7"/>
      <c r="D30" s="128"/>
      <c r="E30" s="132"/>
    </row>
  </sheetData>
  <mergeCells count="15">
    <mergeCell ref="C26:D26"/>
    <mergeCell ref="C27:E27"/>
    <mergeCell ref="C28:E28"/>
    <mergeCell ref="A14:B14"/>
    <mergeCell ref="C14:E14"/>
    <mergeCell ref="C15:E15"/>
    <mergeCell ref="C16:E16"/>
    <mergeCell ref="A20:D20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E37"/>
  <sheetViews>
    <sheetView topLeftCell="A4" workbookViewId="0">
      <selection activeCell="I28" sqref="I28"/>
    </sheetView>
  </sheetViews>
  <sheetFormatPr defaultRowHeight="15" x14ac:dyDescent="0.25"/>
  <cols>
    <col min="1" max="1" width="23" style="790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786"/>
    </row>
    <row r="9" spans="1:5" x14ac:dyDescent="0.25">
      <c r="A9" s="92"/>
      <c r="B9" s="17"/>
      <c r="C9" s="17"/>
      <c r="D9" s="126"/>
      <c r="E9" s="786"/>
    </row>
    <row r="10" spans="1:5" x14ac:dyDescent="0.25">
      <c r="A10" s="92"/>
      <c r="B10" s="17"/>
      <c r="C10" s="17"/>
      <c r="D10" s="1729" t="s">
        <v>2030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2031</v>
      </c>
      <c r="D12" s="1735"/>
      <c r="E12" s="1736"/>
    </row>
    <row r="13" spans="1:5" x14ac:dyDescent="0.25">
      <c r="A13" s="1763" t="s">
        <v>1314</v>
      </c>
      <c r="B13" s="1764"/>
      <c r="C13" s="1737" t="s">
        <v>1317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1315</v>
      </c>
      <c r="B15" s="8"/>
      <c r="C15" s="1753" t="s">
        <v>1318</v>
      </c>
      <c r="D15" s="1749"/>
      <c r="E15" s="1749"/>
    </row>
    <row r="16" spans="1:5" x14ac:dyDescent="0.25">
      <c r="A16" s="93" t="s">
        <v>1316</v>
      </c>
      <c r="C16" s="1748" t="s">
        <v>395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792" t="s">
        <v>2032</v>
      </c>
      <c r="B18" s="56" t="s">
        <v>2034</v>
      </c>
      <c r="C18" s="1897">
        <v>150</v>
      </c>
      <c r="D18" s="1872">
        <v>35</v>
      </c>
      <c r="E18" s="1872">
        <f>D18*C18</f>
        <v>5250</v>
      </c>
    </row>
    <row r="19" spans="1:5" x14ac:dyDescent="0.25">
      <c r="A19" s="793" t="s">
        <v>2033</v>
      </c>
      <c r="B19" s="56" t="s">
        <v>1742</v>
      </c>
      <c r="C19" s="1871"/>
      <c r="D19" s="1873"/>
      <c r="E19" s="1873"/>
    </row>
    <row r="20" spans="1:5" x14ac:dyDescent="0.25">
      <c r="A20" s="793"/>
      <c r="B20" s="56" t="s">
        <v>1322</v>
      </c>
      <c r="C20" s="1871"/>
      <c r="D20" s="1873"/>
      <c r="E20" s="1873"/>
    </row>
    <row r="21" spans="1:5" ht="15.75" customHeight="1" x14ac:dyDescent="0.25">
      <c r="A21" s="791"/>
      <c r="B21" s="56" t="s">
        <v>1323</v>
      </c>
      <c r="C21" s="1860"/>
      <c r="D21" s="1863"/>
      <c r="E21" s="1863"/>
    </row>
    <row r="22" spans="1:5" ht="15.75" customHeight="1" x14ac:dyDescent="0.25">
      <c r="A22" s="793" t="s">
        <v>2032</v>
      </c>
      <c r="B22" s="56" t="s">
        <v>1320</v>
      </c>
      <c r="C22" s="1870">
        <v>2500</v>
      </c>
      <c r="D22" s="1872">
        <v>2.5</v>
      </c>
      <c r="E22" s="1872">
        <f>D22*C22</f>
        <v>6250</v>
      </c>
    </row>
    <row r="23" spans="1:5" x14ac:dyDescent="0.25">
      <c r="A23" s="793" t="s">
        <v>2035</v>
      </c>
      <c r="B23" s="56" t="s">
        <v>1321</v>
      </c>
      <c r="C23" s="1871"/>
      <c r="D23" s="1873"/>
      <c r="E23" s="1873"/>
    </row>
    <row r="24" spans="1:5" x14ac:dyDescent="0.25">
      <c r="A24" s="793"/>
      <c r="B24" s="56" t="s">
        <v>1322</v>
      </c>
      <c r="C24" s="1871"/>
      <c r="D24" s="1873"/>
      <c r="E24" s="1873"/>
    </row>
    <row r="25" spans="1:5" x14ac:dyDescent="0.25">
      <c r="A25" s="791"/>
      <c r="B25" s="56" t="s">
        <v>1323</v>
      </c>
      <c r="C25" s="1860"/>
      <c r="D25" s="1863"/>
      <c r="E25" s="1863"/>
    </row>
    <row r="26" spans="1:5" ht="23.25" x14ac:dyDescent="0.35">
      <c r="A26" s="1762" t="s">
        <v>183</v>
      </c>
      <c r="B26" s="1749"/>
      <c r="C26" s="1749"/>
      <c r="D26" s="1749"/>
      <c r="E26" s="134">
        <f>SUM(E18:E25)</f>
        <v>11500</v>
      </c>
    </row>
    <row r="27" spans="1:5" x14ac:dyDescent="0.25">
      <c r="A27" s="95" t="s">
        <v>1165</v>
      </c>
      <c r="B27" s="785"/>
      <c r="C27" s="785"/>
      <c r="D27" s="128"/>
      <c r="E27" s="129"/>
    </row>
    <row r="28" spans="1:5" x14ac:dyDescent="0.25">
      <c r="A28" s="568" t="s">
        <v>1325</v>
      </c>
      <c r="B28" s="781"/>
      <c r="C28" s="781"/>
      <c r="D28" s="126"/>
      <c r="E28" s="569"/>
    </row>
    <row r="29" spans="1:5" x14ac:dyDescent="0.25">
      <c r="A29" s="568" t="s">
        <v>2036</v>
      </c>
      <c r="B29" s="781"/>
      <c r="C29" s="781"/>
      <c r="D29" s="126"/>
      <c r="E29" s="569"/>
    </row>
    <row r="30" spans="1:5" x14ac:dyDescent="0.25">
      <c r="A30" s="96"/>
      <c r="B30" s="2"/>
      <c r="C30" s="2"/>
      <c r="D30" s="130"/>
      <c r="E30" s="131"/>
    </row>
    <row r="31" spans="1:5" x14ac:dyDescent="0.25">
      <c r="A31" s="92"/>
      <c r="B31" s="17"/>
      <c r="C31" s="17"/>
      <c r="D31" s="126"/>
      <c r="E31" s="786"/>
    </row>
    <row r="32" spans="1:5" x14ac:dyDescent="0.25">
      <c r="A32" s="97" t="s">
        <v>6</v>
      </c>
      <c r="B32" s="22" t="s">
        <v>18</v>
      </c>
      <c r="C32" s="1740" t="s">
        <v>17</v>
      </c>
      <c r="D32" s="1741"/>
      <c r="E32" s="786"/>
    </row>
    <row r="33" spans="1:5" x14ac:dyDescent="0.25">
      <c r="A33" s="92"/>
      <c r="B33" s="17"/>
      <c r="C33" s="1742"/>
      <c r="D33" s="1743"/>
      <c r="E33" s="786"/>
    </row>
    <row r="34" spans="1:5" x14ac:dyDescent="0.25">
      <c r="A34" s="98" t="s">
        <v>7</v>
      </c>
      <c r="B34" s="783" t="s">
        <v>2037</v>
      </c>
      <c r="C34" s="1744" t="s">
        <v>16</v>
      </c>
      <c r="D34" s="1745"/>
      <c r="E34" s="1730"/>
    </row>
    <row r="35" spans="1:5" x14ac:dyDescent="0.25">
      <c r="A35" s="99" t="s">
        <v>9</v>
      </c>
      <c r="B35" s="784" t="s">
        <v>10</v>
      </c>
      <c r="C35" s="1746" t="s">
        <v>670</v>
      </c>
      <c r="D35" s="1747"/>
      <c r="E35" s="1730"/>
    </row>
    <row r="36" spans="1:5" x14ac:dyDescent="0.25">
      <c r="A36" s="92"/>
      <c r="B36" s="17"/>
      <c r="C36" s="17"/>
      <c r="D36" s="126"/>
      <c r="E36" s="786"/>
    </row>
    <row r="37" spans="1:5" x14ac:dyDescent="0.25">
      <c r="A37" s="93"/>
      <c r="B37" s="7"/>
      <c r="C37" s="7"/>
      <c r="D37" s="128"/>
      <c r="E37" s="132"/>
    </row>
  </sheetData>
  <mergeCells count="21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6:D26"/>
    <mergeCell ref="C32:D32"/>
    <mergeCell ref="C33:D33"/>
    <mergeCell ref="C34:E34"/>
    <mergeCell ref="C35:E35"/>
    <mergeCell ref="C18:C21"/>
    <mergeCell ref="C22:C25"/>
    <mergeCell ref="D18:D21"/>
    <mergeCell ref="E18:E21"/>
    <mergeCell ref="D22:D25"/>
    <mergeCell ref="E22:E25"/>
  </mergeCells>
  <pageMargins left="0.7" right="0.7" top="0.75" bottom="0.75" header="0.3" footer="0.3"/>
  <pageSetup orientation="portrait" horizontalDpi="0" verticalDpi="0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L40"/>
  <sheetViews>
    <sheetView topLeftCell="A13" workbookViewId="0">
      <selection activeCell="K12" sqref="K12"/>
    </sheetView>
  </sheetViews>
  <sheetFormatPr defaultRowHeight="15" x14ac:dyDescent="0.25"/>
  <cols>
    <col min="1" max="1" width="23.7109375" customWidth="1"/>
    <col min="2" max="2" width="28.140625" customWidth="1"/>
    <col min="3" max="3" width="6.7109375" customWidth="1"/>
    <col min="4" max="4" width="14.14062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2012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2013</v>
      </c>
      <c r="E12" s="1757"/>
      <c r="F12" s="1757"/>
      <c r="G12" s="1752"/>
    </row>
    <row r="13" spans="1:9" ht="15" customHeight="1" x14ac:dyDescent="0.25">
      <c r="A13" s="1763" t="s">
        <v>1790</v>
      </c>
      <c r="B13" s="1764"/>
      <c r="C13" s="1737" t="s">
        <v>2056</v>
      </c>
      <c r="D13" s="1739"/>
      <c r="E13" s="1739"/>
      <c r="F13" s="1739"/>
      <c r="G13" s="1738"/>
      <c r="I13" t="s">
        <v>713</v>
      </c>
    </row>
    <row r="14" spans="1:9" x14ac:dyDescent="0.25">
      <c r="A14" s="777" t="s">
        <v>1797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1792</v>
      </c>
      <c r="B15" s="787"/>
      <c r="C15" s="789" t="s">
        <v>1791</v>
      </c>
      <c r="D15" s="779"/>
      <c r="E15" s="779"/>
      <c r="F15" s="779"/>
      <c r="G15" s="778"/>
    </row>
    <row r="16" spans="1:9" x14ac:dyDescent="0.25">
      <c r="A16" s="343"/>
      <c r="B16" s="344"/>
      <c r="C16" s="1737" t="s">
        <v>757</v>
      </c>
      <c r="D16" s="1739"/>
      <c r="E16" s="1739"/>
      <c r="F16" s="1739"/>
      <c r="G16" s="1738"/>
    </row>
    <row r="17" spans="1:12" x14ac:dyDescent="0.25">
      <c r="A17" s="10" t="s">
        <v>3</v>
      </c>
      <c r="B17" s="788" t="s">
        <v>4</v>
      </c>
      <c r="C17" s="788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2014</v>
      </c>
      <c r="B18" s="349" t="s">
        <v>2015</v>
      </c>
      <c r="C18" s="788">
        <v>32</v>
      </c>
      <c r="D18" s="447">
        <v>245</v>
      </c>
      <c r="E18" s="664"/>
      <c r="F18" s="665"/>
      <c r="G18" s="57">
        <f>D18*C18</f>
        <v>7840</v>
      </c>
    </row>
    <row r="19" spans="1:12" x14ac:dyDescent="0.25">
      <c r="A19" s="56" t="s">
        <v>2016</v>
      </c>
      <c r="B19" s="349" t="s">
        <v>2017</v>
      </c>
      <c r="C19" s="788">
        <v>4</v>
      </c>
      <c r="D19" s="447">
        <v>140</v>
      </c>
      <c r="E19" s="664"/>
      <c r="F19" s="665"/>
      <c r="G19" s="57">
        <f t="shared" ref="G19:G29" si="0">D19*C19</f>
        <v>560</v>
      </c>
    </row>
    <row r="20" spans="1:12" x14ac:dyDescent="0.25">
      <c r="A20" s="56" t="s">
        <v>2018</v>
      </c>
      <c r="B20" s="349" t="s">
        <v>2019</v>
      </c>
      <c r="C20" s="788">
        <v>5</v>
      </c>
      <c r="D20" s="447">
        <v>500</v>
      </c>
      <c r="E20" s="664"/>
      <c r="F20" s="665"/>
      <c r="G20" s="57">
        <f t="shared" si="0"/>
        <v>2500</v>
      </c>
    </row>
    <row r="21" spans="1:12" x14ac:dyDescent="0.25">
      <c r="A21" s="56" t="s">
        <v>2020</v>
      </c>
      <c r="B21" s="349" t="s">
        <v>332</v>
      </c>
      <c r="C21" s="788">
        <v>2</v>
      </c>
      <c r="D21" s="447">
        <v>120</v>
      </c>
      <c r="E21" s="664"/>
      <c r="F21" s="665"/>
      <c r="G21" s="57">
        <f t="shared" si="0"/>
        <v>240</v>
      </c>
    </row>
    <row r="22" spans="1:12" x14ac:dyDescent="0.25">
      <c r="A22" s="56" t="s">
        <v>1793</v>
      </c>
      <c r="B22" s="349"/>
      <c r="C22" s="788">
        <v>2</v>
      </c>
      <c r="D22" s="447">
        <v>50</v>
      </c>
      <c r="E22" s="664"/>
      <c r="F22" s="665"/>
      <c r="G22" s="57">
        <f t="shared" si="0"/>
        <v>100</v>
      </c>
    </row>
    <row r="23" spans="1:12" x14ac:dyDescent="0.25">
      <c r="A23" s="56" t="s">
        <v>2021</v>
      </c>
      <c r="B23" s="349" t="s">
        <v>2022</v>
      </c>
      <c r="C23" s="788">
        <v>15</v>
      </c>
      <c r="D23" s="447">
        <v>20</v>
      </c>
      <c r="E23" s="664"/>
      <c r="F23" s="665"/>
      <c r="G23" s="57">
        <f t="shared" si="0"/>
        <v>300</v>
      </c>
    </row>
    <row r="24" spans="1:12" x14ac:dyDescent="0.25">
      <c r="A24" s="56" t="s">
        <v>2023</v>
      </c>
      <c r="B24" s="349" t="s">
        <v>2022</v>
      </c>
      <c r="C24" s="788">
        <v>1</v>
      </c>
      <c r="D24" s="447">
        <v>65</v>
      </c>
      <c r="E24" s="664"/>
      <c r="F24" s="665"/>
      <c r="G24" s="57">
        <f t="shared" si="0"/>
        <v>65</v>
      </c>
    </row>
    <row r="25" spans="1:12" x14ac:dyDescent="0.25">
      <c r="A25" s="56" t="s">
        <v>2025</v>
      </c>
      <c r="B25" s="667" t="s">
        <v>2024</v>
      </c>
      <c r="C25" s="788">
        <v>1</v>
      </c>
      <c r="D25" s="447">
        <v>85</v>
      </c>
      <c r="E25" s="664"/>
      <c r="F25" s="665"/>
      <c r="G25" s="57">
        <f t="shared" si="0"/>
        <v>85</v>
      </c>
    </row>
    <row r="26" spans="1:12" x14ac:dyDescent="0.25">
      <c r="A26" s="56" t="s">
        <v>2026</v>
      </c>
      <c r="B26" s="667" t="s">
        <v>1490</v>
      </c>
      <c r="C26" s="788">
        <v>2</v>
      </c>
      <c r="D26" s="447">
        <v>155</v>
      </c>
      <c r="E26" s="664"/>
      <c r="F26" s="665"/>
      <c r="G26" s="57">
        <f t="shared" si="0"/>
        <v>310</v>
      </c>
    </row>
    <row r="27" spans="1:12" x14ac:dyDescent="0.25">
      <c r="A27" s="56" t="s">
        <v>2027</v>
      </c>
      <c r="B27" s="667" t="s">
        <v>1490</v>
      </c>
      <c r="C27" s="788">
        <v>2</v>
      </c>
      <c r="D27" s="447">
        <v>105</v>
      </c>
      <c r="E27" s="664"/>
      <c r="F27" s="665"/>
      <c r="G27" s="57">
        <f t="shared" si="0"/>
        <v>210</v>
      </c>
    </row>
    <row r="28" spans="1:12" x14ac:dyDescent="0.25">
      <c r="A28" s="56" t="s">
        <v>2028</v>
      </c>
      <c r="B28" s="667" t="s">
        <v>332</v>
      </c>
      <c r="C28" s="788">
        <v>4</v>
      </c>
      <c r="D28" s="447">
        <v>120</v>
      </c>
      <c r="E28" s="664"/>
      <c r="F28" s="665"/>
      <c r="G28" s="57">
        <f t="shared" si="0"/>
        <v>480</v>
      </c>
    </row>
    <row r="29" spans="1:12" x14ac:dyDescent="0.25">
      <c r="A29" s="56" t="s">
        <v>338</v>
      </c>
      <c r="B29" s="667" t="s">
        <v>2029</v>
      </c>
      <c r="C29" s="788">
        <v>2</v>
      </c>
      <c r="D29" s="447">
        <v>15</v>
      </c>
      <c r="E29" s="664"/>
      <c r="F29" s="665"/>
      <c r="G29" s="57">
        <f t="shared" si="0"/>
        <v>30</v>
      </c>
    </row>
    <row r="30" spans="1:12" ht="23.25" x14ac:dyDescent="0.35">
      <c r="A30" s="1762" t="s">
        <v>781</v>
      </c>
      <c r="B30" s="1762"/>
      <c r="C30" s="1762"/>
      <c r="D30" s="1749"/>
      <c r="E30" s="1749"/>
      <c r="F30" s="1749"/>
      <c r="G30" s="666">
        <f>SUM(G18:G29)</f>
        <v>12720</v>
      </c>
      <c r="L30" t="s">
        <v>762</v>
      </c>
    </row>
    <row r="31" spans="1:12" ht="19.5" customHeight="1" x14ac:dyDescent="0.35">
      <c r="A31" s="295" t="s">
        <v>1794</v>
      </c>
      <c r="B31" s="346"/>
      <c r="C31" s="346"/>
      <c r="D31" s="785"/>
      <c r="E31" s="785"/>
      <c r="F31" s="785"/>
      <c r="G31" s="347"/>
    </row>
    <row r="32" spans="1:12" ht="19.5" customHeight="1" x14ac:dyDescent="0.35">
      <c r="A32" s="295" t="s">
        <v>863</v>
      </c>
      <c r="B32" s="346"/>
      <c r="C32" s="346"/>
      <c r="D32" s="785"/>
      <c r="E32" s="785"/>
      <c r="F32" s="785"/>
      <c r="G32" s="347"/>
    </row>
    <row r="33" spans="1:7" x14ac:dyDescent="0.25">
      <c r="A33" s="1751"/>
      <c r="B33" s="1739"/>
      <c r="C33" s="1739"/>
      <c r="D33" s="1739"/>
      <c r="E33" s="1739"/>
      <c r="F33" s="1739"/>
      <c r="G33" s="1738"/>
    </row>
    <row r="34" spans="1:7" x14ac:dyDescent="0.25">
      <c r="A34" s="16"/>
      <c r="B34" s="17"/>
      <c r="C34" s="17"/>
      <c r="D34" s="321"/>
      <c r="E34" s="17"/>
      <c r="F34" s="17"/>
      <c r="G34" s="18"/>
    </row>
    <row r="35" spans="1:7" x14ac:dyDescent="0.25">
      <c r="A35" s="21" t="s">
        <v>6</v>
      </c>
      <c r="B35" s="323" t="s">
        <v>18</v>
      </c>
      <c r="C35" s="782"/>
      <c r="D35" s="780" t="s">
        <v>17</v>
      </c>
      <c r="E35" s="1740" t="s">
        <v>17</v>
      </c>
      <c r="F35" s="1740"/>
      <c r="G35" s="18"/>
    </row>
    <row r="36" spans="1:7" ht="15.75" x14ac:dyDescent="0.3">
      <c r="A36" s="16"/>
      <c r="B36" s="17"/>
      <c r="C36" s="17"/>
      <c r="D36" s="330"/>
      <c r="E36" s="1742"/>
      <c r="F36" s="1742"/>
      <c r="G36" s="18"/>
    </row>
    <row r="37" spans="1:7" x14ac:dyDescent="0.25">
      <c r="A37" s="24" t="s">
        <v>7</v>
      </c>
      <c r="B37" s="365" t="s">
        <v>1768</v>
      </c>
      <c r="C37" s="790"/>
      <c r="D37" s="1831" t="s">
        <v>716</v>
      </c>
      <c r="E37" s="1832"/>
      <c r="F37" s="1832"/>
      <c r="G37" s="1833"/>
    </row>
    <row r="38" spans="1:7" x14ac:dyDescent="0.25">
      <c r="A38" s="25" t="s">
        <v>9</v>
      </c>
      <c r="B38" s="366" t="s">
        <v>714</v>
      </c>
      <c r="C38" s="790"/>
      <c r="D38" s="1834" t="s">
        <v>717</v>
      </c>
      <c r="E38" s="1832"/>
      <c r="F38" s="1832"/>
      <c r="G38" s="1833"/>
    </row>
    <row r="39" spans="1:7" x14ac:dyDescent="0.25">
      <c r="A39" s="16"/>
      <c r="B39" s="17"/>
      <c r="C39" s="17"/>
      <c r="D39" s="321"/>
      <c r="E39" s="17"/>
      <c r="F39" s="17"/>
      <c r="G39" s="18"/>
    </row>
    <row r="40" spans="1:7" x14ac:dyDescent="0.25">
      <c r="A40" s="13"/>
      <c r="B40" s="7"/>
      <c r="C40" s="7"/>
      <c r="D40" s="322"/>
      <c r="E40" s="7"/>
      <c r="F40" s="7"/>
      <c r="G40" s="11"/>
    </row>
  </sheetData>
  <mergeCells count="15">
    <mergeCell ref="A1:G7"/>
    <mergeCell ref="D10:G10"/>
    <mergeCell ref="A11:G11"/>
    <mergeCell ref="D12:G12"/>
    <mergeCell ref="A13:B13"/>
    <mergeCell ref="C13:G13"/>
    <mergeCell ref="E36:F36"/>
    <mergeCell ref="D37:G37"/>
    <mergeCell ref="D38:G38"/>
    <mergeCell ref="C14:G14"/>
    <mergeCell ref="C16:G16"/>
    <mergeCell ref="D17:F17"/>
    <mergeCell ref="A30:F30"/>
    <mergeCell ref="A33:G33"/>
    <mergeCell ref="E35:F35"/>
  </mergeCells>
  <pageMargins left="0.7" right="0.7" top="0.75" bottom="0.75" header="0.3" footer="0.3"/>
  <pageSetup orientation="portrait" horizontalDpi="0" verticalDpi="0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E35"/>
  <sheetViews>
    <sheetView topLeftCell="A13" workbookViewId="0">
      <selection activeCell="C16" sqref="C16:E16"/>
    </sheetView>
  </sheetViews>
  <sheetFormatPr defaultRowHeight="15" x14ac:dyDescent="0.25"/>
  <cols>
    <col min="1" max="1" width="29.140625" customWidth="1"/>
    <col min="2" max="2" width="24.85546875" customWidth="1"/>
    <col min="3" max="3" width="9.85546875" customWidth="1"/>
    <col min="4" max="4" width="11.85546875" style="107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02"/>
      <c r="E8" s="18"/>
    </row>
    <row r="9" spans="1:5" x14ac:dyDescent="0.25">
      <c r="A9" s="16"/>
      <c r="B9" s="17"/>
      <c r="C9" s="17"/>
      <c r="D9" s="102"/>
      <c r="E9" s="18"/>
    </row>
    <row r="10" spans="1:5" x14ac:dyDescent="0.25">
      <c r="A10" s="16"/>
      <c r="B10" s="17"/>
      <c r="C10" s="17"/>
      <c r="D10" s="1729" t="s">
        <v>2041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2055</v>
      </c>
      <c r="D12" s="1735"/>
      <c r="E12" s="1736"/>
    </row>
    <row r="13" spans="1:5" x14ac:dyDescent="0.25">
      <c r="A13" s="1737" t="s">
        <v>2043</v>
      </c>
      <c r="B13" s="1738"/>
      <c r="C13" s="1737" t="s">
        <v>2042</v>
      </c>
      <c r="D13" s="1739"/>
      <c r="E13" s="1738"/>
    </row>
    <row r="14" spans="1:5" x14ac:dyDescent="0.25">
      <c r="A14" s="1737" t="s">
        <v>2045</v>
      </c>
      <c r="B14" s="1738"/>
      <c r="C14" s="1737" t="s">
        <v>12</v>
      </c>
      <c r="D14" s="1739"/>
      <c r="E14" s="1738"/>
    </row>
    <row r="15" spans="1:5" x14ac:dyDescent="0.25">
      <c r="A15" s="29" t="s">
        <v>384</v>
      </c>
      <c r="B15" s="8"/>
      <c r="C15" s="1753" t="s">
        <v>2044</v>
      </c>
      <c r="D15" s="1749"/>
      <c r="E15" s="1749"/>
    </row>
    <row r="16" spans="1:5" x14ac:dyDescent="0.25">
      <c r="A16" s="13"/>
      <c r="C16" s="1748" t="s">
        <v>740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84" t="s">
        <v>14</v>
      </c>
      <c r="E17" s="10" t="s">
        <v>5</v>
      </c>
    </row>
    <row r="18" spans="1:5" x14ac:dyDescent="0.25">
      <c r="A18" s="56" t="s">
        <v>2046</v>
      </c>
      <c r="B18" s="55" t="s">
        <v>965</v>
      </c>
      <c r="C18" s="55">
        <v>1</v>
      </c>
      <c r="D18" s="84">
        <v>650</v>
      </c>
      <c r="E18" s="84">
        <f>D18*C18</f>
        <v>650</v>
      </c>
    </row>
    <row r="19" spans="1:5" x14ac:dyDescent="0.25">
      <c r="A19" s="56" t="s">
        <v>2047</v>
      </c>
      <c r="B19" s="55" t="s">
        <v>965</v>
      </c>
      <c r="C19" s="55">
        <v>1</v>
      </c>
      <c r="D19" s="84">
        <v>650</v>
      </c>
      <c r="E19" s="84">
        <f t="shared" ref="E19:E24" si="0">D19*C19</f>
        <v>650</v>
      </c>
    </row>
    <row r="20" spans="1:5" x14ac:dyDescent="0.25">
      <c r="A20" s="56" t="s">
        <v>2048</v>
      </c>
      <c r="B20" s="55"/>
      <c r="C20" s="35">
        <v>1</v>
      </c>
      <c r="D20" s="103">
        <v>1300</v>
      </c>
      <c r="E20" s="84">
        <f t="shared" si="0"/>
        <v>1300</v>
      </c>
    </row>
    <row r="21" spans="1:5" x14ac:dyDescent="0.25">
      <c r="A21" s="56" t="s">
        <v>2049</v>
      </c>
      <c r="B21" s="55"/>
      <c r="C21" s="35">
        <v>1</v>
      </c>
      <c r="D21" s="103">
        <v>600</v>
      </c>
      <c r="E21" s="84">
        <f t="shared" si="0"/>
        <v>600</v>
      </c>
    </row>
    <row r="22" spans="1:5" x14ac:dyDescent="0.25">
      <c r="A22" s="56" t="s">
        <v>2050</v>
      </c>
      <c r="B22" s="55"/>
      <c r="C22" s="35">
        <v>1</v>
      </c>
      <c r="D22" s="103">
        <v>1000</v>
      </c>
      <c r="E22" s="84">
        <f t="shared" si="0"/>
        <v>1000</v>
      </c>
    </row>
    <row r="23" spans="1:5" x14ac:dyDescent="0.25">
      <c r="A23" s="56" t="s">
        <v>2051</v>
      </c>
      <c r="B23" s="55"/>
      <c r="C23" s="35">
        <v>1</v>
      </c>
      <c r="D23" s="103">
        <v>1000</v>
      </c>
      <c r="E23" s="84">
        <f t="shared" si="0"/>
        <v>1000</v>
      </c>
    </row>
    <row r="24" spans="1:5" x14ac:dyDescent="0.25">
      <c r="A24" s="12" t="s">
        <v>2052</v>
      </c>
      <c r="B24" s="39"/>
      <c r="C24" s="39">
        <v>1</v>
      </c>
      <c r="D24" s="104">
        <v>800</v>
      </c>
      <c r="E24" s="84">
        <f t="shared" si="0"/>
        <v>800</v>
      </c>
    </row>
    <row r="25" spans="1:5" ht="23.25" x14ac:dyDescent="0.35">
      <c r="A25" s="1762" t="s">
        <v>183</v>
      </c>
      <c r="B25" s="1749"/>
      <c r="C25" s="1749"/>
      <c r="D25" s="1749"/>
      <c r="E25" s="44">
        <f>SUM(E18:E24)</f>
        <v>6000</v>
      </c>
    </row>
    <row r="26" spans="1:5" s="204" customFormat="1" ht="15.75" x14ac:dyDescent="0.25">
      <c r="A26" s="73" t="s">
        <v>2054</v>
      </c>
      <c r="B26" s="453"/>
      <c r="C26" s="453"/>
      <c r="D26" s="453"/>
      <c r="E26" s="454"/>
    </row>
    <row r="27" spans="1:5" x14ac:dyDescent="0.25">
      <c r="A27" s="1761" t="s">
        <v>2053</v>
      </c>
      <c r="B27" s="1757"/>
      <c r="C27" s="1757"/>
      <c r="D27" s="1757"/>
      <c r="E27" s="1752"/>
    </row>
    <row r="28" spans="1:5" x14ac:dyDescent="0.25">
      <c r="A28" s="1"/>
      <c r="B28" s="2"/>
      <c r="C28" s="2"/>
      <c r="D28" s="105"/>
      <c r="E28" s="3"/>
    </row>
    <row r="29" spans="1:5" x14ac:dyDescent="0.25">
      <c r="A29" s="16"/>
      <c r="B29" s="17"/>
      <c r="C29" s="17"/>
      <c r="D29" s="102"/>
      <c r="E29" s="18"/>
    </row>
    <row r="30" spans="1:5" x14ac:dyDescent="0.25">
      <c r="A30" s="21" t="s">
        <v>6</v>
      </c>
      <c r="B30" s="22" t="s">
        <v>18</v>
      </c>
      <c r="C30" s="1740" t="s">
        <v>17</v>
      </c>
      <c r="D30" s="1741"/>
      <c r="E30" s="18"/>
    </row>
    <row r="31" spans="1:5" x14ac:dyDescent="0.25">
      <c r="A31" s="16"/>
      <c r="B31" s="17"/>
      <c r="C31" s="1742"/>
      <c r="D31" s="1743"/>
      <c r="E31" s="18"/>
    </row>
    <row r="32" spans="1:5" x14ac:dyDescent="0.25">
      <c r="A32" s="24" t="s">
        <v>7</v>
      </c>
      <c r="B32" s="794" t="s">
        <v>184</v>
      </c>
      <c r="C32" s="1744" t="s">
        <v>16</v>
      </c>
      <c r="D32" s="1745"/>
      <c r="E32" s="1730"/>
    </row>
    <row r="33" spans="1:5" x14ac:dyDescent="0.25">
      <c r="A33" s="25" t="s">
        <v>9</v>
      </c>
      <c r="B33" s="795" t="s">
        <v>10</v>
      </c>
      <c r="C33" s="1746" t="s">
        <v>10</v>
      </c>
      <c r="D33" s="1747"/>
      <c r="E33" s="1730"/>
    </row>
    <row r="34" spans="1:5" x14ac:dyDescent="0.25">
      <c r="A34" s="16"/>
      <c r="B34" s="17"/>
      <c r="C34" s="17"/>
      <c r="D34" s="102"/>
      <c r="E34" s="18"/>
    </row>
    <row r="35" spans="1:5" x14ac:dyDescent="0.25">
      <c r="A35" s="13"/>
      <c r="B35" s="7"/>
      <c r="C35" s="7"/>
      <c r="D35" s="106"/>
      <c r="E35" s="11"/>
    </row>
  </sheetData>
  <mergeCells count="16">
    <mergeCell ref="C30:D30"/>
    <mergeCell ref="C31:D31"/>
    <mergeCell ref="C32:E32"/>
    <mergeCell ref="C33:E33"/>
    <mergeCell ref="A14:B14"/>
    <mergeCell ref="C14:E14"/>
    <mergeCell ref="C15:E15"/>
    <mergeCell ref="C16:E16"/>
    <mergeCell ref="A25:D25"/>
    <mergeCell ref="A27:E27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E37"/>
  <sheetViews>
    <sheetView topLeftCell="A10" workbookViewId="0">
      <selection activeCell="J27" sqref="J27"/>
    </sheetView>
  </sheetViews>
  <sheetFormatPr defaultRowHeight="15" x14ac:dyDescent="0.25"/>
  <cols>
    <col min="1" max="1" width="23.85546875" style="800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799"/>
    </row>
    <row r="9" spans="1:5" x14ac:dyDescent="0.25">
      <c r="A9" s="92"/>
      <c r="B9" s="17"/>
      <c r="C9" s="17"/>
      <c r="D9" s="126"/>
      <c r="E9" s="799"/>
    </row>
    <row r="10" spans="1:5" x14ac:dyDescent="0.25">
      <c r="A10" s="92"/>
      <c r="B10" s="17"/>
      <c r="C10" s="17"/>
      <c r="D10" s="1729" t="s">
        <v>2057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2058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2059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2060</v>
      </c>
      <c r="B18" s="55" t="s">
        <v>2062</v>
      </c>
      <c r="C18" s="55">
        <v>5</v>
      </c>
      <c r="D18" s="57">
        <v>75</v>
      </c>
      <c r="E18" s="57">
        <f>D18*C18</f>
        <v>375</v>
      </c>
    </row>
    <row r="19" spans="1:5" x14ac:dyDescent="0.25">
      <c r="A19" s="56" t="s">
        <v>2063</v>
      </c>
      <c r="B19" s="55" t="s">
        <v>2061</v>
      </c>
      <c r="C19" s="55">
        <v>15</v>
      </c>
      <c r="D19" s="57">
        <v>2</v>
      </c>
      <c r="E19" s="57">
        <f t="shared" ref="E19:E26" si="0">D19*C19</f>
        <v>30</v>
      </c>
    </row>
    <row r="20" spans="1:5" x14ac:dyDescent="0.25">
      <c r="A20" s="56" t="s">
        <v>2064</v>
      </c>
      <c r="B20" s="55" t="s">
        <v>2061</v>
      </c>
      <c r="C20" s="55">
        <v>3</v>
      </c>
      <c r="D20" s="57">
        <v>15</v>
      </c>
      <c r="E20" s="57">
        <f t="shared" si="0"/>
        <v>45</v>
      </c>
    </row>
    <row r="21" spans="1:5" x14ac:dyDescent="0.25">
      <c r="A21" s="56" t="s">
        <v>2060</v>
      </c>
      <c r="B21" s="55" t="s">
        <v>2065</v>
      </c>
      <c r="C21" s="55">
        <v>3</v>
      </c>
      <c r="D21" s="57">
        <v>180</v>
      </c>
      <c r="E21" s="57">
        <f t="shared" si="0"/>
        <v>540</v>
      </c>
    </row>
    <row r="22" spans="1:5" x14ac:dyDescent="0.25">
      <c r="A22" s="56" t="s">
        <v>2063</v>
      </c>
      <c r="B22" s="55" t="s">
        <v>2067</v>
      </c>
      <c r="C22" s="55">
        <v>10</v>
      </c>
      <c r="D22" s="57">
        <v>25</v>
      </c>
      <c r="E22" s="57">
        <f t="shared" si="0"/>
        <v>250</v>
      </c>
    </row>
    <row r="23" spans="1:5" x14ac:dyDescent="0.25">
      <c r="A23" s="56" t="s">
        <v>2064</v>
      </c>
      <c r="B23" s="55" t="s">
        <v>2066</v>
      </c>
      <c r="C23" s="55">
        <v>3</v>
      </c>
      <c r="D23" s="57">
        <v>30</v>
      </c>
      <c r="E23" s="57">
        <f t="shared" si="0"/>
        <v>90</v>
      </c>
    </row>
    <row r="24" spans="1:5" x14ac:dyDescent="0.25">
      <c r="A24" s="56" t="s">
        <v>2060</v>
      </c>
      <c r="B24" s="55" t="s">
        <v>2068</v>
      </c>
      <c r="C24" s="55">
        <v>3</v>
      </c>
      <c r="D24" s="57">
        <v>55</v>
      </c>
      <c r="E24" s="57">
        <f t="shared" si="0"/>
        <v>165</v>
      </c>
    </row>
    <row r="25" spans="1:5" x14ac:dyDescent="0.25">
      <c r="A25" s="56" t="s">
        <v>2063</v>
      </c>
      <c r="B25" s="55" t="s">
        <v>2069</v>
      </c>
      <c r="C25" s="55">
        <v>12</v>
      </c>
      <c r="D25" s="57">
        <v>1.5</v>
      </c>
      <c r="E25" s="57">
        <f t="shared" si="0"/>
        <v>18</v>
      </c>
    </row>
    <row r="26" spans="1:5" x14ac:dyDescent="0.25">
      <c r="A26" s="56" t="s">
        <v>2064</v>
      </c>
      <c r="B26" s="55" t="s">
        <v>2070</v>
      </c>
      <c r="C26" s="55">
        <v>6</v>
      </c>
      <c r="D26" s="57">
        <v>10</v>
      </c>
      <c r="E26" s="57">
        <f t="shared" si="0"/>
        <v>60</v>
      </c>
    </row>
    <row r="27" spans="1:5" ht="23.25" x14ac:dyDescent="0.35">
      <c r="A27" s="1762" t="s">
        <v>183</v>
      </c>
      <c r="B27" s="1749"/>
      <c r="C27" s="1749"/>
      <c r="D27" s="1749"/>
      <c r="E27" s="134">
        <f>SUM(E18:E26)</f>
        <v>1573</v>
      </c>
    </row>
    <row r="28" spans="1:5" x14ac:dyDescent="0.25">
      <c r="A28" s="95" t="s">
        <v>2071</v>
      </c>
      <c r="B28" s="798"/>
      <c r="C28" s="798"/>
      <c r="D28" s="128"/>
      <c r="E28" s="129"/>
    </row>
    <row r="29" spans="1:5" x14ac:dyDescent="0.25">
      <c r="A29" s="1761"/>
      <c r="B29" s="1757"/>
      <c r="C29" s="1757"/>
      <c r="D29" s="1757"/>
      <c r="E29" s="1752"/>
    </row>
    <row r="30" spans="1:5" x14ac:dyDescent="0.25">
      <c r="A30" s="96"/>
      <c r="B30" s="2"/>
      <c r="C30" s="2"/>
      <c r="D30" s="130"/>
      <c r="E30" s="131"/>
    </row>
    <row r="31" spans="1:5" x14ac:dyDescent="0.25">
      <c r="A31" s="92"/>
      <c r="B31" s="17"/>
      <c r="C31" s="17"/>
      <c r="D31" s="126"/>
      <c r="E31" s="799"/>
    </row>
    <row r="32" spans="1:5" x14ac:dyDescent="0.25">
      <c r="A32" s="97" t="s">
        <v>6</v>
      </c>
      <c r="B32" s="22" t="s">
        <v>18</v>
      </c>
      <c r="C32" s="1740" t="s">
        <v>17</v>
      </c>
      <c r="D32" s="1741"/>
      <c r="E32" s="799"/>
    </row>
    <row r="33" spans="1:5" x14ac:dyDescent="0.25">
      <c r="A33" s="92"/>
      <c r="B33" s="17"/>
      <c r="C33" s="1742"/>
      <c r="D33" s="1743"/>
      <c r="E33" s="799"/>
    </row>
    <row r="34" spans="1:5" x14ac:dyDescent="0.25">
      <c r="A34" s="98" t="s">
        <v>7</v>
      </c>
      <c r="B34" s="796" t="s">
        <v>2072</v>
      </c>
      <c r="C34" s="1744" t="s">
        <v>16</v>
      </c>
      <c r="D34" s="1745"/>
      <c r="E34" s="1730"/>
    </row>
    <row r="35" spans="1:5" x14ac:dyDescent="0.25">
      <c r="A35" s="99" t="s">
        <v>9</v>
      </c>
      <c r="B35" s="797" t="s">
        <v>10</v>
      </c>
      <c r="C35" s="1746" t="s">
        <v>10</v>
      </c>
      <c r="D35" s="1747"/>
      <c r="E35" s="1730"/>
    </row>
    <row r="36" spans="1:5" x14ac:dyDescent="0.25">
      <c r="A36" s="92"/>
      <c r="B36" s="17"/>
      <c r="C36" s="17"/>
      <c r="D36" s="126"/>
      <c r="E36" s="799"/>
    </row>
    <row r="37" spans="1:5" x14ac:dyDescent="0.25">
      <c r="A37" s="93"/>
      <c r="B37" s="7"/>
      <c r="C37" s="7"/>
      <c r="D37" s="128"/>
      <c r="E37" s="132"/>
    </row>
  </sheetData>
  <mergeCells count="16">
    <mergeCell ref="C32:D32"/>
    <mergeCell ref="C33:D33"/>
    <mergeCell ref="C34:E34"/>
    <mergeCell ref="C35:E35"/>
    <mergeCell ref="A14:B14"/>
    <mergeCell ref="C14:E14"/>
    <mergeCell ref="C15:E15"/>
    <mergeCell ref="C16:E16"/>
    <mergeCell ref="A27:D27"/>
    <mergeCell ref="A29:E29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E44"/>
  <sheetViews>
    <sheetView topLeftCell="A10" workbookViewId="0">
      <selection activeCell="I14" sqref="I14"/>
    </sheetView>
  </sheetViews>
  <sheetFormatPr defaultRowHeight="15" x14ac:dyDescent="0.25"/>
  <cols>
    <col min="1" max="1" width="31.28515625" style="807" customWidth="1"/>
    <col min="2" max="2" width="30.42578125" customWidth="1"/>
    <col min="3" max="3" width="7.28515625" customWidth="1"/>
    <col min="4" max="4" width="9" style="133" customWidth="1"/>
    <col min="5" max="5" width="12.42578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805"/>
    </row>
    <row r="9" spans="1:5" x14ac:dyDescent="0.25">
      <c r="A9" s="92"/>
      <c r="B9" s="17"/>
      <c r="C9" s="17"/>
      <c r="D9" s="126"/>
      <c r="E9" s="805"/>
    </row>
    <row r="10" spans="1:5" x14ac:dyDescent="0.25">
      <c r="A10" s="92"/>
      <c r="B10" s="17"/>
      <c r="C10" s="17"/>
      <c r="D10" s="1729" t="s">
        <v>2093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2090</v>
      </c>
      <c r="D12" s="1735"/>
      <c r="E12" s="1736"/>
    </row>
    <row r="13" spans="1:5" x14ac:dyDescent="0.25">
      <c r="A13" s="1763" t="s">
        <v>2099</v>
      </c>
      <c r="B13" s="1764"/>
      <c r="C13" s="1737" t="s">
        <v>2094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2100</v>
      </c>
      <c r="B15" s="8"/>
      <c r="C15" s="1753" t="s">
        <v>2095</v>
      </c>
      <c r="D15" s="1749"/>
      <c r="E15" s="1749"/>
    </row>
    <row r="16" spans="1:5" x14ac:dyDescent="0.25">
      <c r="A16" s="93" t="s">
        <v>2101</v>
      </c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125" t="s">
        <v>14</v>
      </c>
      <c r="E17" s="125" t="s">
        <v>5</v>
      </c>
    </row>
    <row r="18" spans="1:5" x14ac:dyDescent="0.25">
      <c r="A18" s="816" t="s">
        <v>2105</v>
      </c>
      <c r="B18" s="56" t="s">
        <v>2121</v>
      </c>
      <c r="C18" s="818">
        <v>1</v>
      </c>
      <c r="D18" s="819">
        <v>788</v>
      </c>
      <c r="E18" s="819">
        <f>D18*C18</f>
        <v>788</v>
      </c>
    </row>
    <row r="19" spans="1:5" x14ac:dyDescent="0.25">
      <c r="A19" s="815" t="s">
        <v>2104</v>
      </c>
      <c r="B19" s="56" t="s">
        <v>2102</v>
      </c>
      <c r="C19" s="820">
        <v>1</v>
      </c>
      <c r="D19" s="821">
        <v>788</v>
      </c>
      <c r="E19" s="819">
        <f>D19*C19</f>
        <v>788</v>
      </c>
    </row>
    <row r="20" spans="1:5" x14ac:dyDescent="0.25">
      <c r="A20" s="822" t="s">
        <v>2103</v>
      </c>
      <c r="B20" s="56" t="s">
        <v>2107</v>
      </c>
      <c r="C20" s="820">
        <v>1</v>
      </c>
      <c r="D20" s="821">
        <v>1188</v>
      </c>
      <c r="E20" s="819">
        <f t="shared" ref="E20:E31" si="0">D20*C20</f>
        <v>1188</v>
      </c>
    </row>
    <row r="21" spans="1:5" x14ac:dyDescent="0.25">
      <c r="A21" s="817" t="s">
        <v>2106</v>
      </c>
      <c r="B21" s="56" t="s">
        <v>2108</v>
      </c>
      <c r="C21" s="820">
        <v>1</v>
      </c>
      <c r="D21" s="821">
        <v>1188</v>
      </c>
      <c r="E21" s="819">
        <f t="shared" si="0"/>
        <v>1188</v>
      </c>
    </row>
    <row r="22" spans="1:5" x14ac:dyDescent="0.25">
      <c r="A22" s="817"/>
      <c r="B22" s="56" t="s">
        <v>2109</v>
      </c>
      <c r="C22" s="820">
        <v>1</v>
      </c>
      <c r="D22" s="821">
        <v>1188</v>
      </c>
      <c r="E22" s="819">
        <f t="shared" si="0"/>
        <v>1188</v>
      </c>
    </row>
    <row r="23" spans="1:5" x14ac:dyDescent="0.25">
      <c r="A23" s="815"/>
      <c r="B23" s="56" t="s">
        <v>2110</v>
      </c>
      <c r="C23" s="820">
        <v>1</v>
      </c>
      <c r="D23" s="821">
        <v>1188</v>
      </c>
      <c r="E23" s="819">
        <f t="shared" si="0"/>
        <v>1188</v>
      </c>
    </row>
    <row r="24" spans="1:5" x14ac:dyDescent="0.25">
      <c r="A24" s="822" t="s">
        <v>2111</v>
      </c>
      <c r="B24" s="56" t="s">
        <v>2113</v>
      </c>
      <c r="C24" s="820">
        <v>1</v>
      </c>
      <c r="D24" s="821">
        <v>788</v>
      </c>
      <c r="E24" s="819">
        <f t="shared" si="0"/>
        <v>788</v>
      </c>
    </row>
    <row r="25" spans="1:5" x14ac:dyDescent="0.25">
      <c r="A25" s="817" t="s">
        <v>2112</v>
      </c>
      <c r="B25" s="56" t="s">
        <v>2114</v>
      </c>
      <c r="C25" s="820">
        <v>1</v>
      </c>
      <c r="D25" s="821">
        <v>788</v>
      </c>
      <c r="E25" s="819">
        <f t="shared" si="0"/>
        <v>788</v>
      </c>
    </row>
    <row r="26" spans="1:5" x14ac:dyDescent="0.25">
      <c r="A26" s="817"/>
      <c r="B26" s="56" t="s">
        <v>2115</v>
      </c>
      <c r="C26" s="820">
        <v>1</v>
      </c>
      <c r="D26" s="821">
        <v>788</v>
      </c>
      <c r="E26" s="819">
        <f t="shared" si="0"/>
        <v>788</v>
      </c>
    </row>
    <row r="27" spans="1:5" x14ac:dyDescent="0.25">
      <c r="A27" s="817"/>
      <c r="B27" s="56" t="s">
        <v>2116</v>
      </c>
      <c r="C27" s="820">
        <v>1</v>
      </c>
      <c r="D27" s="821">
        <v>788</v>
      </c>
      <c r="E27" s="819">
        <f t="shared" si="0"/>
        <v>788</v>
      </c>
    </row>
    <row r="28" spans="1:5" x14ac:dyDescent="0.25">
      <c r="A28" s="817"/>
      <c r="B28" s="56" t="s">
        <v>2122</v>
      </c>
      <c r="C28" s="820">
        <v>1</v>
      </c>
      <c r="D28" s="821">
        <v>788</v>
      </c>
      <c r="E28" s="819">
        <f t="shared" si="0"/>
        <v>788</v>
      </c>
    </row>
    <row r="29" spans="1:5" x14ac:dyDescent="0.25">
      <c r="A29" s="817"/>
      <c r="B29" s="56" t="s">
        <v>2123</v>
      </c>
      <c r="C29" s="820">
        <v>1</v>
      </c>
      <c r="D29" s="821">
        <v>788</v>
      </c>
      <c r="E29" s="819">
        <f t="shared" si="0"/>
        <v>788</v>
      </c>
    </row>
    <row r="30" spans="1:5" x14ac:dyDescent="0.25">
      <c r="A30" s="815"/>
      <c r="B30" s="56" t="s">
        <v>2124</v>
      </c>
      <c r="C30" s="820">
        <v>1</v>
      </c>
      <c r="D30" s="821">
        <v>788</v>
      </c>
      <c r="E30" s="819">
        <f t="shared" si="0"/>
        <v>788</v>
      </c>
    </row>
    <row r="31" spans="1:5" x14ac:dyDescent="0.25">
      <c r="A31" s="808" t="s">
        <v>2117</v>
      </c>
      <c r="B31" s="56" t="s">
        <v>2125</v>
      </c>
      <c r="C31" s="820">
        <v>1</v>
      </c>
      <c r="D31" s="821">
        <v>1600</v>
      </c>
      <c r="E31" s="819">
        <f t="shared" si="0"/>
        <v>1600</v>
      </c>
    </row>
    <row r="32" spans="1:5" ht="23.25" x14ac:dyDescent="0.35">
      <c r="A32" s="1762" t="s">
        <v>2120</v>
      </c>
      <c r="B32" s="1749"/>
      <c r="C32" s="1749"/>
      <c r="D32" s="1749"/>
      <c r="E32" s="824">
        <f>SUM(E18:E31)</f>
        <v>13444</v>
      </c>
    </row>
    <row r="33" spans="1:5" x14ac:dyDescent="0.25">
      <c r="A33" s="263" t="s">
        <v>2119</v>
      </c>
      <c r="B33" s="804"/>
      <c r="C33" s="804"/>
      <c r="D33" s="128"/>
      <c r="E33" s="129"/>
    </row>
    <row r="34" spans="1:5" ht="36" customHeight="1" x14ac:dyDescent="0.25">
      <c r="A34" s="1898" t="s">
        <v>2126</v>
      </c>
      <c r="B34" s="1899"/>
      <c r="C34" s="1899"/>
      <c r="D34" s="1899"/>
      <c r="E34" s="1900"/>
    </row>
    <row r="35" spans="1:5" x14ac:dyDescent="0.25">
      <c r="A35" s="363" t="s">
        <v>2096</v>
      </c>
      <c r="B35" s="810"/>
      <c r="C35" s="810"/>
      <c r="D35" s="823"/>
      <c r="E35" s="566"/>
    </row>
    <row r="36" spans="1:5" x14ac:dyDescent="0.25">
      <c r="A36" s="363" t="s">
        <v>2097</v>
      </c>
      <c r="B36" s="810"/>
      <c r="C36" s="810"/>
      <c r="D36" s="823"/>
      <c r="E36" s="566"/>
    </row>
    <row r="37" spans="1:5" x14ac:dyDescent="0.25">
      <c r="A37" s="568" t="s">
        <v>2098</v>
      </c>
      <c r="B37" s="801"/>
      <c r="C37" s="801"/>
      <c r="D37" s="126"/>
      <c r="E37" s="569"/>
    </row>
    <row r="38" spans="1:5" x14ac:dyDescent="0.25">
      <c r="A38" s="96"/>
      <c r="B38" s="2"/>
      <c r="C38" s="2"/>
      <c r="D38" s="130"/>
      <c r="E38" s="131"/>
    </row>
    <row r="39" spans="1:5" x14ac:dyDescent="0.25">
      <c r="A39" s="92"/>
      <c r="B39" s="17"/>
      <c r="C39" s="17"/>
      <c r="D39" s="126"/>
      <c r="E39" s="805"/>
    </row>
    <row r="40" spans="1:5" x14ac:dyDescent="0.25">
      <c r="A40" s="97" t="s">
        <v>6</v>
      </c>
      <c r="B40" s="22" t="s">
        <v>18</v>
      </c>
      <c r="C40" s="1740" t="s">
        <v>17</v>
      </c>
      <c r="D40" s="1741"/>
      <c r="E40" s="805"/>
    </row>
    <row r="41" spans="1:5" x14ac:dyDescent="0.25">
      <c r="A41" s="92"/>
      <c r="B41" s="17"/>
      <c r="C41" s="1742"/>
      <c r="D41" s="1743"/>
      <c r="E41" s="805"/>
    </row>
    <row r="42" spans="1:5" x14ac:dyDescent="0.25">
      <c r="A42" s="98" t="s">
        <v>7</v>
      </c>
      <c r="B42" s="802" t="s">
        <v>2118</v>
      </c>
      <c r="C42" s="1744" t="s">
        <v>16</v>
      </c>
      <c r="D42" s="1745"/>
      <c r="E42" s="1730"/>
    </row>
    <row r="43" spans="1:5" x14ac:dyDescent="0.25">
      <c r="A43" s="99" t="s">
        <v>9</v>
      </c>
      <c r="B43" s="803" t="s">
        <v>10</v>
      </c>
      <c r="C43" s="1746" t="s">
        <v>670</v>
      </c>
      <c r="D43" s="1747"/>
      <c r="E43" s="1730"/>
    </row>
    <row r="44" spans="1:5" x14ac:dyDescent="0.25">
      <c r="A44" s="93"/>
      <c r="B44" s="7"/>
      <c r="C44" s="7"/>
      <c r="D44" s="128"/>
      <c r="E44" s="132"/>
    </row>
  </sheetData>
  <mergeCells count="16">
    <mergeCell ref="A14:B14"/>
    <mergeCell ref="C14:E14"/>
    <mergeCell ref="C15:E15"/>
    <mergeCell ref="C16:E16"/>
    <mergeCell ref="A1:E7"/>
    <mergeCell ref="D10:E10"/>
    <mergeCell ref="A11:E11"/>
    <mergeCell ref="C12:E12"/>
    <mergeCell ref="A13:B13"/>
    <mergeCell ref="C13:E13"/>
    <mergeCell ref="C42:E42"/>
    <mergeCell ref="C43:E43"/>
    <mergeCell ref="A32:D32"/>
    <mergeCell ref="C40:D40"/>
    <mergeCell ref="C41:D41"/>
    <mergeCell ref="A34:E34"/>
  </mergeCells>
  <pageMargins left="0.7" right="0.7" top="0.75" bottom="0.75" header="0.3" footer="0.3"/>
  <pageSetup orientation="portrait" horizontalDpi="0" verticalDpi="0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E28"/>
  <sheetViews>
    <sheetView workbookViewId="0">
      <selection activeCell="B25" sqref="B25"/>
    </sheetView>
  </sheetViews>
  <sheetFormatPr defaultRowHeight="15" x14ac:dyDescent="0.25"/>
  <cols>
    <col min="1" max="1" width="23" style="807" customWidth="1"/>
    <col min="2" max="2" width="26.140625" customWidth="1"/>
    <col min="3" max="3" width="9.85546875" customWidth="1"/>
    <col min="4" max="4" width="11.85546875" style="133" customWidth="1"/>
    <col min="5" max="5" width="25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805"/>
    </row>
    <row r="9" spans="1:5" x14ac:dyDescent="0.25">
      <c r="A9" s="92"/>
      <c r="B9" s="17"/>
      <c r="C9" s="17"/>
      <c r="D9" s="126"/>
      <c r="E9" s="805"/>
    </row>
    <row r="10" spans="1:5" x14ac:dyDescent="0.25">
      <c r="A10" s="92"/>
      <c r="B10" s="17"/>
      <c r="C10" s="17"/>
      <c r="D10" s="1729" t="s">
        <v>2075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2074</v>
      </c>
      <c r="D12" s="1735"/>
      <c r="E12" s="1736"/>
    </row>
    <row r="13" spans="1:5" x14ac:dyDescent="0.25">
      <c r="A13" s="1763" t="s">
        <v>2128</v>
      </c>
      <c r="B13" s="1764"/>
      <c r="C13" s="1737" t="s">
        <v>2127</v>
      </c>
      <c r="D13" s="1739"/>
      <c r="E13" s="1738"/>
    </row>
    <row r="14" spans="1:5" x14ac:dyDescent="0.25">
      <c r="A14" s="1737" t="s">
        <v>2130</v>
      </c>
      <c r="B14" s="1738"/>
      <c r="C14" s="1737" t="s">
        <v>12</v>
      </c>
      <c r="D14" s="1739"/>
      <c r="E14" s="1738"/>
    </row>
    <row r="15" spans="1:5" x14ac:dyDescent="0.25">
      <c r="A15" s="94" t="s">
        <v>2129</v>
      </c>
      <c r="B15" s="8"/>
      <c r="C15" s="1753" t="s">
        <v>2131</v>
      </c>
      <c r="D15" s="1749"/>
      <c r="E15" s="1749"/>
    </row>
    <row r="16" spans="1:5" ht="15.75" x14ac:dyDescent="0.25">
      <c r="A16" s="93" t="s">
        <v>384</v>
      </c>
      <c r="C16" s="1748" t="s">
        <v>1341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1345</v>
      </c>
      <c r="B18" s="56" t="s">
        <v>2076</v>
      </c>
      <c r="C18" s="562">
        <v>1</v>
      </c>
      <c r="D18" s="57">
        <v>13500</v>
      </c>
      <c r="E18" s="57">
        <f>D18*C18</f>
        <v>13500</v>
      </c>
    </row>
    <row r="19" spans="1:5" ht="23.25" x14ac:dyDescent="0.35">
      <c r="A19" s="1762" t="s">
        <v>183</v>
      </c>
      <c r="B19" s="1749"/>
      <c r="C19" s="1749"/>
      <c r="D19" s="1749"/>
      <c r="E19" s="134">
        <f>SUM(E18:E18)</f>
        <v>13500</v>
      </c>
    </row>
    <row r="20" spans="1:5" s="8" customFormat="1" x14ac:dyDescent="0.25">
      <c r="A20" s="263" t="s">
        <v>863</v>
      </c>
      <c r="B20" s="806"/>
      <c r="C20" s="806"/>
      <c r="D20" s="264"/>
      <c r="E20" s="129"/>
    </row>
    <row r="21" spans="1:5" s="8" customFormat="1" x14ac:dyDescent="0.25">
      <c r="A21" s="563" t="s">
        <v>2077</v>
      </c>
      <c r="B21" s="564"/>
      <c r="C21" s="564"/>
      <c r="D21" s="565"/>
      <c r="E21" s="566"/>
    </row>
    <row r="22" spans="1:5" x14ac:dyDescent="0.25">
      <c r="A22" s="92"/>
      <c r="B22" s="17"/>
      <c r="C22" s="17"/>
      <c r="D22" s="126"/>
      <c r="E22" s="805"/>
    </row>
    <row r="23" spans="1:5" x14ac:dyDescent="0.25">
      <c r="A23" s="97" t="s">
        <v>6</v>
      </c>
      <c r="B23" s="22" t="s">
        <v>18</v>
      </c>
      <c r="C23" s="1740" t="s">
        <v>17</v>
      </c>
      <c r="D23" s="1741"/>
      <c r="E23" s="805"/>
    </row>
    <row r="24" spans="1:5" x14ac:dyDescent="0.25">
      <c r="A24" s="92"/>
      <c r="B24" s="17"/>
      <c r="C24" s="1742"/>
      <c r="D24" s="1743"/>
      <c r="E24" s="805"/>
    </row>
    <row r="25" spans="1:5" x14ac:dyDescent="0.25">
      <c r="A25" s="98" t="s">
        <v>7</v>
      </c>
      <c r="B25" s="802" t="s">
        <v>1744</v>
      </c>
      <c r="C25" s="1744" t="s">
        <v>16</v>
      </c>
      <c r="D25" s="1745"/>
      <c r="E25" s="1730"/>
    </row>
    <row r="26" spans="1:5" x14ac:dyDescent="0.25">
      <c r="A26" s="99" t="s">
        <v>9</v>
      </c>
      <c r="B26" s="803" t="s">
        <v>10</v>
      </c>
      <c r="C26" s="1746" t="s">
        <v>670</v>
      </c>
      <c r="D26" s="1747"/>
      <c r="E26" s="1730"/>
    </row>
    <row r="27" spans="1:5" x14ac:dyDescent="0.25">
      <c r="A27" s="92"/>
      <c r="B27" s="17"/>
      <c r="C27" s="17"/>
      <c r="D27" s="126"/>
      <c r="E27" s="805"/>
    </row>
    <row r="28" spans="1:5" x14ac:dyDescent="0.25">
      <c r="A28" s="93"/>
      <c r="B28" s="7"/>
      <c r="C28" s="7"/>
      <c r="D28" s="128"/>
      <c r="E28" s="132"/>
    </row>
  </sheetData>
  <mergeCells count="15">
    <mergeCell ref="A1:E7"/>
    <mergeCell ref="D10:E10"/>
    <mergeCell ref="A11:E11"/>
    <mergeCell ref="C12:E12"/>
    <mergeCell ref="A13:B13"/>
    <mergeCell ref="C13:E13"/>
    <mergeCell ref="C24:D24"/>
    <mergeCell ref="C25:E25"/>
    <mergeCell ref="C26:E26"/>
    <mergeCell ref="A14:B14"/>
    <mergeCell ref="C14:E14"/>
    <mergeCell ref="C15:E15"/>
    <mergeCell ref="C16:E16"/>
    <mergeCell ref="A19:D19"/>
    <mergeCell ref="C23:D23"/>
  </mergeCells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34"/>
  <sheetViews>
    <sheetView workbookViewId="0">
      <selection sqref="A1:E7"/>
    </sheetView>
  </sheetViews>
  <sheetFormatPr defaultRowHeight="15" x14ac:dyDescent="0.25"/>
  <cols>
    <col min="1" max="1" width="24" customWidth="1"/>
    <col min="2" max="2" width="27.5703125" customWidth="1"/>
    <col min="3" max="3" width="9.85546875" customWidth="1"/>
    <col min="4" max="4" width="11.85546875" style="107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02"/>
      <c r="E8" s="18"/>
    </row>
    <row r="9" spans="1:5" x14ac:dyDescent="0.25">
      <c r="A9" s="16"/>
      <c r="B9" s="17"/>
      <c r="C9" s="17"/>
      <c r="D9" s="102"/>
      <c r="E9" s="18"/>
    </row>
    <row r="10" spans="1:5" x14ac:dyDescent="0.25">
      <c r="A10" s="16"/>
      <c r="B10" s="17"/>
      <c r="C10" s="17"/>
      <c r="D10" s="1729" t="s">
        <v>274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275</v>
      </c>
      <c r="D12" s="1735"/>
      <c r="E12" s="1736"/>
    </row>
    <row r="13" spans="1:5" x14ac:dyDescent="0.25">
      <c r="A13" s="1737" t="s">
        <v>175</v>
      </c>
      <c r="B13" s="1738"/>
      <c r="C13" s="1737" t="s">
        <v>172</v>
      </c>
      <c r="D13" s="1739"/>
      <c r="E13" s="1738"/>
    </row>
    <row r="14" spans="1:5" x14ac:dyDescent="0.25">
      <c r="A14" s="1737" t="s">
        <v>176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174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84" t="s">
        <v>14</v>
      </c>
      <c r="E17" s="10" t="s">
        <v>5</v>
      </c>
    </row>
    <row r="18" spans="1:5" x14ac:dyDescent="0.25">
      <c r="A18" s="56" t="s">
        <v>278</v>
      </c>
      <c r="B18" s="55"/>
      <c r="C18" s="55">
        <v>1</v>
      </c>
      <c r="D18" s="84">
        <v>750</v>
      </c>
      <c r="E18" s="84">
        <f>D18*C18</f>
        <v>750</v>
      </c>
    </row>
    <row r="19" spans="1:5" x14ac:dyDescent="0.25">
      <c r="A19" s="56" t="s">
        <v>279</v>
      </c>
      <c r="B19" s="55"/>
      <c r="C19" s="55">
        <v>1</v>
      </c>
      <c r="D19" s="84">
        <v>750</v>
      </c>
      <c r="E19" s="84">
        <f t="shared" ref="E19:E24" si="0">D19*C19</f>
        <v>750</v>
      </c>
    </row>
    <row r="20" spans="1:5" x14ac:dyDescent="0.25">
      <c r="A20" s="56" t="s">
        <v>280</v>
      </c>
      <c r="B20" s="55" t="s">
        <v>284</v>
      </c>
      <c r="C20" s="35">
        <v>1</v>
      </c>
      <c r="D20" s="103">
        <v>1600</v>
      </c>
      <c r="E20" s="84">
        <f t="shared" si="0"/>
        <v>1600</v>
      </c>
    </row>
    <row r="21" spans="1:5" x14ac:dyDescent="0.25">
      <c r="A21" s="56" t="s">
        <v>281</v>
      </c>
      <c r="B21" s="55"/>
      <c r="C21" s="35">
        <v>1</v>
      </c>
      <c r="D21" s="103">
        <v>750</v>
      </c>
      <c r="E21" s="84">
        <f t="shared" si="0"/>
        <v>750</v>
      </c>
    </row>
    <row r="22" spans="1:5" x14ac:dyDescent="0.25">
      <c r="A22" s="56" t="s">
        <v>282</v>
      </c>
      <c r="B22" s="55"/>
      <c r="C22" s="35">
        <v>1</v>
      </c>
      <c r="D22" s="103">
        <v>750</v>
      </c>
      <c r="E22" s="84">
        <f t="shared" si="0"/>
        <v>750</v>
      </c>
    </row>
    <row r="23" spans="1:5" x14ac:dyDescent="0.25">
      <c r="A23" s="56" t="s">
        <v>283</v>
      </c>
      <c r="B23" s="55"/>
      <c r="C23" s="35">
        <v>1</v>
      </c>
      <c r="D23" s="103">
        <v>200</v>
      </c>
      <c r="E23" s="84">
        <f t="shared" si="0"/>
        <v>200</v>
      </c>
    </row>
    <row r="24" spans="1:5" x14ac:dyDescent="0.25">
      <c r="A24" s="12" t="s">
        <v>182</v>
      </c>
      <c r="B24" s="39"/>
      <c r="C24" s="39">
        <v>1</v>
      </c>
      <c r="D24" s="104">
        <v>1500</v>
      </c>
      <c r="E24" s="84">
        <f t="shared" si="0"/>
        <v>1500</v>
      </c>
    </row>
    <row r="25" spans="1:5" ht="23.25" x14ac:dyDescent="0.35">
      <c r="A25" s="1762" t="s">
        <v>183</v>
      </c>
      <c r="B25" s="1749"/>
      <c r="C25" s="1749"/>
      <c r="D25" s="1749"/>
      <c r="E25" s="44">
        <f>SUM(E18:E24)</f>
        <v>6300</v>
      </c>
    </row>
    <row r="26" spans="1:5" x14ac:dyDescent="0.25">
      <c r="A26" s="1761" t="s">
        <v>277</v>
      </c>
      <c r="B26" s="1757"/>
      <c r="C26" s="1757"/>
      <c r="D26" s="1757"/>
      <c r="E26" s="1752"/>
    </row>
    <row r="27" spans="1:5" x14ac:dyDescent="0.25">
      <c r="A27" s="1"/>
      <c r="B27" s="2"/>
      <c r="C27" s="2"/>
      <c r="D27" s="105"/>
      <c r="E27" s="3"/>
    </row>
    <row r="28" spans="1:5" x14ac:dyDescent="0.25">
      <c r="A28" s="16"/>
      <c r="B28" s="17"/>
      <c r="C28" s="17"/>
      <c r="D28" s="102"/>
      <c r="E28" s="18"/>
    </row>
    <row r="29" spans="1:5" x14ac:dyDescent="0.25">
      <c r="A29" s="21" t="s">
        <v>6</v>
      </c>
      <c r="B29" s="22" t="s">
        <v>18</v>
      </c>
      <c r="C29" s="1740" t="s">
        <v>17</v>
      </c>
      <c r="D29" s="1741"/>
      <c r="E29" s="18"/>
    </row>
    <row r="30" spans="1:5" x14ac:dyDescent="0.25">
      <c r="A30" s="16"/>
      <c r="B30" s="17"/>
      <c r="C30" s="1742"/>
      <c r="D30" s="1743"/>
      <c r="E30" s="18"/>
    </row>
    <row r="31" spans="1:5" x14ac:dyDescent="0.25">
      <c r="A31" s="24" t="s">
        <v>7</v>
      </c>
      <c r="B31" s="79" t="s">
        <v>184</v>
      </c>
      <c r="C31" s="1744" t="s">
        <v>16</v>
      </c>
      <c r="D31" s="1745"/>
      <c r="E31" s="1730"/>
    </row>
    <row r="32" spans="1:5" x14ac:dyDescent="0.25">
      <c r="A32" s="25" t="s">
        <v>9</v>
      </c>
      <c r="B32" s="80" t="s">
        <v>10</v>
      </c>
      <c r="C32" s="1746" t="s">
        <v>10</v>
      </c>
      <c r="D32" s="1747"/>
      <c r="E32" s="1730"/>
    </row>
    <row r="33" spans="1:5" x14ac:dyDescent="0.25">
      <c r="A33" s="16"/>
      <c r="B33" s="17"/>
      <c r="C33" s="17"/>
      <c r="D33" s="102"/>
      <c r="E33" s="18"/>
    </row>
    <row r="34" spans="1:5" x14ac:dyDescent="0.25">
      <c r="A34" s="13"/>
      <c r="B34" s="7"/>
      <c r="C34" s="7"/>
      <c r="D34" s="106"/>
      <c r="E34" s="11"/>
    </row>
  </sheetData>
  <mergeCells count="16">
    <mergeCell ref="C29:D29"/>
    <mergeCell ref="C30:D30"/>
    <mergeCell ref="C31:E31"/>
    <mergeCell ref="C32:E32"/>
    <mergeCell ref="A14:B14"/>
    <mergeCell ref="C14:E14"/>
    <mergeCell ref="C15:E15"/>
    <mergeCell ref="C16:E16"/>
    <mergeCell ref="A25:D25"/>
    <mergeCell ref="A26:E26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E33"/>
  <sheetViews>
    <sheetView topLeftCell="A13" workbookViewId="0">
      <selection activeCell="D10" sqref="D10:E10"/>
    </sheetView>
  </sheetViews>
  <sheetFormatPr defaultRowHeight="15" x14ac:dyDescent="0.25"/>
  <cols>
    <col min="1" max="1" width="22.85546875" style="837" customWidth="1"/>
    <col min="2" max="2" width="35" customWidth="1"/>
    <col min="3" max="3" width="9.85546875" customWidth="1"/>
    <col min="4" max="4" width="11.85546875" style="133" customWidth="1"/>
    <col min="5" max="5" width="11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833"/>
    </row>
    <row r="9" spans="1:5" x14ac:dyDescent="0.25">
      <c r="A9" s="92"/>
      <c r="B9" s="17"/>
      <c r="C9" s="17"/>
      <c r="D9" s="126"/>
      <c r="E9" s="833"/>
    </row>
    <row r="10" spans="1:5" x14ac:dyDescent="0.25">
      <c r="A10" s="92"/>
      <c r="B10" s="17"/>
      <c r="C10" s="17"/>
      <c r="D10" s="1729" t="s">
        <v>2238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2132</v>
      </c>
      <c r="D12" s="1735"/>
      <c r="E12" s="1736"/>
    </row>
    <row r="13" spans="1:5" x14ac:dyDescent="0.25">
      <c r="A13" s="1763" t="s">
        <v>1911</v>
      </c>
      <c r="B13" s="1764"/>
      <c r="C13" s="1737" t="s">
        <v>1912</v>
      </c>
      <c r="D13" s="1739"/>
      <c r="E13" s="1738"/>
    </row>
    <row r="14" spans="1:5" x14ac:dyDescent="0.25">
      <c r="A14" s="1737" t="s">
        <v>311</v>
      </c>
      <c r="B14" s="1738"/>
      <c r="C14" s="1737" t="s">
        <v>1913</v>
      </c>
      <c r="D14" s="1739"/>
      <c r="E14" s="1738"/>
    </row>
    <row r="15" spans="1:5" x14ac:dyDescent="0.25">
      <c r="A15" s="94" t="s">
        <v>1915</v>
      </c>
      <c r="B15" s="8"/>
      <c r="C15" s="1753"/>
      <c r="D15" s="1749"/>
      <c r="E15" s="1749"/>
    </row>
    <row r="16" spans="1:5" ht="15.75" x14ac:dyDescent="0.25">
      <c r="A16" s="93" t="s">
        <v>384</v>
      </c>
      <c r="C16" s="1748" t="s">
        <v>2133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94" t="s">
        <v>2134</v>
      </c>
      <c r="B18" s="94" t="s">
        <v>2135</v>
      </c>
      <c r="C18" s="404">
        <v>250</v>
      </c>
      <c r="D18" s="749">
        <v>80</v>
      </c>
      <c r="E18" s="437">
        <f>D18*C18</f>
        <v>20000</v>
      </c>
    </row>
    <row r="19" spans="1:5" s="587" customFormat="1" x14ac:dyDescent="0.25">
      <c r="A19" s="568"/>
      <c r="B19" s="568" t="s">
        <v>2136</v>
      </c>
      <c r="C19" s="405"/>
      <c r="D19" s="750"/>
      <c r="E19" s="438"/>
    </row>
    <row r="20" spans="1:5" s="587" customFormat="1" x14ac:dyDescent="0.25">
      <c r="A20" s="568"/>
      <c r="B20" s="568" t="s">
        <v>2137</v>
      </c>
      <c r="C20" s="405"/>
      <c r="D20" s="750"/>
      <c r="E20" s="438"/>
    </row>
    <row r="21" spans="1:5" s="587" customFormat="1" x14ac:dyDescent="0.25">
      <c r="A21" s="568"/>
      <c r="B21" s="568" t="s">
        <v>2138</v>
      </c>
      <c r="C21" s="405"/>
      <c r="D21" s="750"/>
      <c r="E21" s="438"/>
    </row>
    <row r="22" spans="1:5" s="587" customFormat="1" x14ac:dyDescent="0.25">
      <c r="A22" s="95"/>
      <c r="B22" s="95" t="s">
        <v>2139</v>
      </c>
      <c r="C22" s="406"/>
      <c r="D22" s="751"/>
      <c r="E22" s="439"/>
    </row>
    <row r="23" spans="1:5" ht="23.25" x14ac:dyDescent="0.35">
      <c r="A23" s="1847" t="s">
        <v>183</v>
      </c>
      <c r="B23" s="1848"/>
      <c r="C23" s="1848"/>
      <c r="D23" s="1848"/>
      <c r="E23" s="443">
        <f>SUM(E18:E22)</f>
        <v>20000</v>
      </c>
    </row>
    <row r="24" spans="1:5" ht="15.75" x14ac:dyDescent="0.25">
      <c r="A24" s="293" t="s">
        <v>2140</v>
      </c>
      <c r="B24" s="832"/>
      <c r="C24" s="832"/>
      <c r="D24" s="832"/>
      <c r="E24" s="624"/>
    </row>
    <row r="25" spans="1:5" s="8" customFormat="1" x14ac:dyDescent="0.25">
      <c r="A25" s="263" t="s">
        <v>1484</v>
      </c>
      <c r="B25" s="834"/>
      <c r="C25" s="834"/>
      <c r="D25" s="264"/>
      <c r="E25" s="129"/>
    </row>
    <row r="26" spans="1:5" s="8" customFormat="1" ht="30" customHeight="1" x14ac:dyDescent="0.25">
      <c r="A26" s="1901" t="s">
        <v>2141</v>
      </c>
      <c r="B26" s="1839"/>
      <c r="C26" s="1839"/>
      <c r="D26" s="1839"/>
      <c r="E26" s="1764"/>
    </row>
    <row r="27" spans="1:5" x14ac:dyDescent="0.25">
      <c r="A27" s="92"/>
      <c r="B27" s="17"/>
      <c r="C27" s="17"/>
      <c r="D27" s="126"/>
      <c r="E27" s="833"/>
    </row>
    <row r="28" spans="1:5" x14ac:dyDescent="0.25">
      <c r="A28" s="97" t="s">
        <v>6</v>
      </c>
      <c r="B28" s="22" t="s">
        <v>18</v>
      </c>
      <c r="C28" s="1740" t="s">
        <v>17</v>
      </c>
      <c r="D28" s="1741"/>
      <c r="E28" s="833"/>
    </row>
    <row r="29" spans="1:5" x14ac:dyDescent="0.25">
      <c r="A29" s="92"/>
      <c r="B29" s="17"/>
      <c r="C29" s="1742"/>
      <c r="D29" s="1743"/>
      <c r="E29" s="833"/>
    </row>
    <row r="30" spans="1:5" x14ac:dyDescent="0.25">
      <c r="A30" s="98" t="s">
        <v>7</v>
      </c>
      <c r="B30" s="830" t="s">
        <v>1917</v>
      </c>
      <c r="C30" s="1744" t="s">
        <v>16</v>
      </c>
      <c r="D30" s="1745"/>
      <c r="E30" s="1730"/>
    </row>
    <row r="31" spans="1:5" x14ac:dyDescent="0.25">
      <c r="A31" s="99" t="s">
        <v>9</v>
      </c>
      <c r="B31" s="831" t="s">
        <v>10</v>
      </c>
      <c r="C31" s="1746" t="s">
        <v>670</v>
      </c>
      <c r="D31" s="1747"/>
      <c r="E31" s="1730"/>
    </row>
    <row r="32" spans="1:5" x14ac:dyDescent="0.25">
      <c r="A32" s="92"/>
      <c r="B32" s="17"/>
      <c r="C32" s="17"/>
      <c r="D32" s="126"/>
      <c r="E32" s="833"/>
    </row>
    <row r="33" spans="1:5" x14ac:dyDescent="0.25">
      <c r="A33" s="93"/>
      <c r="B33" s="7"/>
      <c r="C33" s="7"/>
      <c r="D33" s="128"/>
      <c r="E33" s="132"/>
    </row>
  </sheetData>
  <mergeCells count="16">
    <mergeCell ref="A1:E7"/>
    <mergeCell ref="D10:E10"/>
    <mergeCell ref="A11:E11"/>
    <mergeCell ref="C12:E12"/>
    <mergeCell ref="A13:B13"/>
    <mergeCell ref="C13:E13"/>
    <mergeCell ref="C29:D29"/>
    <mergeCell ref="C30:E30"/>
    <mergeCell ref="C31:E31"/>
    <mergeCell ref="A26:E26"/>
    <mergeCell ref="A14:B14"/>
    <mergeCell ref="C14:E14"/>
    <mergeCell ref="C15:E15"/>
    <mergeCell ref="C16:E16"/>
    <mergeCell ref="A23:D23"/>
    <mergeCell ref="C28:D28"/>
  </mergeCells>
  <pageMargins left="0.7" right="0.7" top="0.75" bottom="0.75" header="0.3" footer="0.3"/>
  <pageSetup orientation="portrait" horizontalDpi="0" verticalDpi="0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L29"/>
  <sheetViews>
    <sheetView topLeftCell="A10" workbookViewId="0">
      <selection activeCell="I18" sqref="I18"/>
    </sheetView>
  </sheetViews>
  <sheetFormatPr defaultRowHeight="15" x14ac:dyDescent="0.25"/>
  <cols>
    <col min="1" max="1" width="23.42578125" customWidth="1"/>
    <col min="2" max="2" width="25.8554687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2253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2257</v>
      </c>
      <c r="E12" s="1757"/>
      <c r="F12" s="1757"/>
      <c r="G12" s="1752"/>
    </row>
    <row r="13" spans="1:9" ht="15" customHeight="1" x14ac:dyDescent="0.25">
      <c r="A13" s="1763" t="s">
        <v>1844</v>
      </c>
      <c r="B13" s="1764"/>
      <c r="C13" s="1737" t="s">
        <v>1845</v>
      </c>
      <c r="D13" s="1739"/>
      <c r="E13" s="1739"/>
      <c r="F13" s="1739"/>
      <c r="G13" s="1738"/>
      <c r="I13" t="s">
        <v>713</v>
      </c>
    </row>
    <row r="14" spans="1:9" x14ac:dyDescent="0.25">
      <c r="A14" s="825" t="s">
        <v>1847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384</v>
      </c>
      <c r="B15" s="835"/>
      <c r="C15" s="836" t="s">
        <v>1846</v>
      </c>
      <c r="D15" s="827"/>
      <c r="E15" s="827"/>
      <c r="F15" s="827"/>
      <c r="G15" s="826"/>
    </row>
    <row r="16" spans="1:9" x14ac:dyDescent="0.25">
      <c r="A16" s="343"/>
      <c r="B16" s="344"/>
      <c r="C16" s="1737" t="s">
        <v>868</v>
      </c>
      <c r="D16" s="1739"/>
      <c r="E16" s="1739"/>
      <c r="F16" s="1739"/>
      <c r="G16" s="1738"/>
    </row>
    <row r="17" spans="1:12" x14ac:dyDescent="0.25">
      <c r="A17" s="10" t="s">
        <v>3</v>
      </c>
      <c r="B17" s="838" t="s">
        <v>4</v>
      </c>
      <c r="C17" s="838" t="s">
        <v>272</v>
      </c>
      <c r="D17" s="1822" t="s">
        <v>708</v>
      </c>
      <c r="E17" s="1902"/>
      <c r="F17" s="1903"/>
      <c r="G17" s="10" t="s">
        <v>5</v>
      </c>
    </row>
    <row r="18" spans="1:12" ht="30" x14ac:dyDescent="0.25">
      <c r="A18" s="433" t="s">
        <v>2254</v>
      </c>
      <c r="B18" s="856" t="s">
        <v>2258</v>
      </c>
      <c r="C18" s="857">
        <v>1</v>
      </c>
      <c r="D18" s="858">
        <v>600</v>
      </c>
      <c r="E18" s="859"/>
      <c r="F18" s="860"/>
      <c r="G18" s="300">
        <f>D18*C18</f>
        <v>600</v>
      </c>
    </row>
    <row r="19" spans="1:12" x14ac:dyDescent="0.25">
      <c r="A19" s="297"/>
      <c r="B19" s="725"/>
      <c r="C19" s="725"/>
      <c r="D19" s="727"/>
      <c r="E19" s="361"/>
      <c r="F19" s="362"/>
      <c r="G19" s="434" t="s">
        <v>179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83">
        <f>SUM(G18:G19)</f>
        <v>600</v>
      </c>
      <c r="L20" t="s">
        <v>762</v>
      </c>
    </row>
    <row r="21" spans="1:12" ht="19.5" customHeight="1" x14ac:dyDescent="0.35">
      <c r="A21" s="295" t="s">
        <v>2255</v>
      </c>
      <c r="B21" s="346"/>
      <c r="C21" s="346"/>
      <c r="D21" s="832"/>
      <c r="E21" s="832"/>
      <c r="F21" s="832"/>
      <c r="G21" s="347"/>
    </row>
    <row r="22" spans="1:12" ht="19.5" customHeight="1" x14ac:dyDescent="0.35">
      <c r="A22" s="295" t="s">
        <v>2256</v>
      </c>
      <c r="B22" s="346"/>
      <c r="C22" s="346"/>
      <c r="D22" s="832"/>
      <c r="E22" s="832"/>
      <c r="F22" s="832"/>
      <c r="G22" s="347"/>
    </row>
    <row r="23" spans="1:12" x14ac:dyDescent="0.25">
      <c r="A23" s="16"/>
      <c r="B23" s="17"/>
      <c r="C23" s="17"/>
      <c r="D23" s="321"/>
      <c r="E23" s="17"/>
      <c r="F23" s="17"/>
      <c r="G23" s="18"/>
    </row>
    <row r="24" spans="1:12" x14ac:dyDescent="0.25">
      <c r="A24" s="21" t="s">
        <v>6</v>
      </c>
      <c r="B24" s="323" t="s">
        <v>18</v>
      </c>
      <c r="C24" s="829"/>
      <c r="D24" s="828" t="s">
        <v>17</v>
      </c>
      <c r="E24" s="1740" t="s">
        <v>17</v>
      </c>
      <c r="F24" s="1740"/>
      <c r="G24" s="18"/>
    </row>
    <row r="25" spans="1:12" ht="15.75" x14ac:dyDescent="0.3">
      <c r="A25" s="16"/>
      <c r="B25" s="17"/>
      <c r="C25" s="17"/>
      <c r="D25" s="330"/>
      <c r="E25" s="1742"/>
      <c r="F25" s="1742"/>
      <c r="G25" s="18"/>
    </row>
    <row r="26" spans="1:12" x14ac:dyDescent="0.25">
      <c r="A26" s="24" t="s">
        <v>7</v>
      </c>
      <c r="B26" s="393" t="s">
        <v>814</v>
      </c>
      <c r="C26" s="837"/>
      <c r="D26" s="1831" t="s">
        <v>716</v>
      </c>
      <c r="E26" s="1832"/>
      <c r="F26" s="1832"/>
      <c r="G26" s="1833"/>
    </row>
    <row r="27" spans="1:12" x14ac:dyDescent="0.25">
      <c r="A27" s="1845" t="s">
        <v>2259</v>
      </c>
      <c r="B27" s="1743"/>
      <c r="C27" s="1743"/>
      <c r="D27" s="1834" t="s">
        <v>717</v>
      </c>
      <c r="E27" s="1832"/>
      <c r="F27" s="1832"/>
      <c r="G27" s="1833"/>
    </row>
    <row r="28" spans="1:12" x14ac:dyDescent="0.25">
      <c r="A28" s="16"/>
      <c r="B28" s="17"/>
      <c r="C28" s="17"/>
      <c r="D28" s="321"/>
      <c r="E28" s="17"/>
      <c r="F28" s="17"/>
      <c r="G28" s="18"/>
    </row>
    <row r="29" spans="1:12" x14ac:dyDescent="0.25">
      <c r="A29" s="13"/>
      <c r="B29" s="7"/>
      <c r="C29" s="7"/>
      <c r="D29" s="322"/>
      <c r="E29" s="7"/>
      <c r="F29" s="7"/>
      <c r="G29" s="11"/>
    </row>
  </sheetData>
  <mergeCells count="15">
    <mergeCell ref="A1:G7"/>
    <mergeCell ref="D10:G10"/>
    <mergeCell ref="A11:G11"/>
    <mergeCell ref="D12:G12"/>
    <mergeCell ref="A13:B13"/>
    <mergeCell ref="C13:G13"/>
    <mergeCell ref="D26:G26"/>
    <mergeCell ref="A27:C27"/>
    <mergeCell ref="D27:G27"/>
    <mergeCell ref="C14:G14"/>
    <mergeCell ref="C16:G16"/>
    <mergeCell ref="D17:F17"/>
    <mergeCell ref="A20:F20"/>
    <mergeCell ref="E24:F24"/>
    <mergeCell ref="E25:F25"/>
  </mergeCells>
  <pageMargins left="0.7" right="0.7" top="0.75" bottom="0.75" header="0.3" footer="0.3"/>
  <pageSetup orientation="portrait" horizontalDpi="0" verticalDpi="0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L31"/>
  <sheetViews>
    <sheetView topLeftCell="A10" workbookViewId="0">
      <selection activeCell="C40" sqref="C40"/>
    </sheetView>
  </sheetViews>
  <sheetFormatPr defaultRowHeight="15" x14ac:dyDescent="0.25"/>
  <cols>
    <col min="1" max="1" width="21.140625" customWidth="1"/>
    <col min="2" max="2" width="32" customWidth="1"/>
    <col min="3" max="3" width="7.28515625" customWidth="1"/>
    <col min="4" max="4" width="13.7109375" style="324" customWidth="1"/>
    <col min="5" max="5" width="12.28515625" hidden="1" customWidth="1"/>
    <col min="6" max="6" width="2.5703125" hidden="1" customWidth="1"/>
    <col min="7" max="7" width="13.855468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2270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2260</v>
      </c>
      <c r="E12" s="1757"/>
      <c r="F12" s="1757"/>
      <c r="G12" s="1752"/>
    </row>
    <row r="13" spans="1:9" ht="15" customHeight="1" x14ac:dyDescent="0.25">
      <c r="A13" s="1763" t="s">
        <v>2261</v>
      </c>
      <c r="B13" s="1764"/>
      <c r="C13" s="1737" t="s">
        <v>2262</v>
      </c>
      <c r="D13" s="1739"/>
      <c r="E13" s="1739"/>
      <c r="F13" s="1739"/>
      <c r="G13" s="1738"/>
      <c r="I13" t="s">
        <v>713</v>
      </c>
    </row>
    <row r="14" spans="1:9" x14ac:dyDescent="0.25">
      <c r="A14" s="841" t="s">
        <v>2264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2265</v>
      </c>
      <c r="B15" s="845"/>
      <c r="C15" s="846" t="s">
        <v>2263</v>
      </c>
      <c r="D15" s="843"/>
      <c r="E15" s="843"/>
      <c r="F15" s="843"/>
      <c r="G15" s="842"/>
    </row>
    <row r="16" spans="1:9" x14ac:dyDescent="0.25">
      <c r="A16" s="343"/>
      <c r="B16" s="344"/>
      <c r="C16" s="1737" t="s">
        <v>2266</v>
      </c>
      <c r="D16" s="1739"/>
      <c r="E16" s="1739"/>
      <c r="F16" s="1739"/>
      <c r="G16" s="1738"/>
    </row>
    <row r="17" spans="1:12" x14ac:dyDescent="0.25">
      <c r="A17" s="10" t="s">
        <v>3</v>
      </c>
      <c r="B17" s="848" t="s">
        <v>4</v>
      </c>
      <c r="C17" s="848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758</v>
      </c>
      <c r="B18" s="349" t="s">
        <v>759</v>
      </c>
      <c r="C18" s="349">
        <v>7</v>
      </c>
      <c r="D18" s="360">
        <v>30</v>
      </c>
      <c r="E18" s="361"/>
      <c r="F18" s="362"/>
      <c r="G18" s="84">
        <f>D18*C18</f>
        <v>210</v>
      </c>
    </row>
    <row r="19" spans="1:12" x14ac:dyDescent="0.25">
      <c r="A19" s="56" t="s">
        <v>758</v>
      </c>
      <c r="B19" s="349" t="s">
        <v>2267</v>
      </c>
      <c r="C19" s="349">
        <v>3</v>
      </c>
      <c r="D19" s="360">
        <v>20</v>
      </c>
      <c r="E19" s="361"/>
      <c r="F19" s="362"/>
      <c r="G19" s="84">
        <f>D19*C19</f>
        <v>60</v>
      </c>
    </row>
    <row r="20" spans="1:12" x14ac:dyDescent="0.25">
      <c r="A20" s="56" t="s">
        <v>2271</v>
      </c>
      <c r="B20" s="349" t="s">
        <v>759</v>
      </c>
      <c r="C20" s="349">
        <v>17</v>
      </c>
      <c r="D20" s="360">
        <v>20</v>
      </c>
      <c r="E20" s="361"/>
      <c r="F20" s="362"/>
      <c r="G20" s="84">
        <f>D20*C20</f>
        <v>340</v>
      </c>
    </row>
    <row r="21" spans="1:12" ht="15.75" customHeight="1" x14ac:dyDescent="0.25">
      <c r="A21" s="348" t="s">
        <v>2271</v>
      </c>
      <c r="B21" s="849" t="s">
        <v>2267</v>
      </c>
      <c r="C21" s="849">
        <v>3</v>
      </c>
      <c r="D21" s="1840">
        <v>16</v>
      </c>
      <c r="E21" s="1841"/>
      <c r="F21" s="1842"/>
      <c r="G21" s="367">
        <f>D21*C21</f>
        <v>48</v>
      </c>
    </row>
    <row r="22" spans="1:12" ht="23.25" x14ac:dyDescent="0.35">
      <c r="A22" s="1762" t="s">
        <v>781</v>
      </c>
      <c r="B22" s="1762"/>
      <c r="C22" s="1762"/>
      <c r="D22" s="1749"/>
      <c r="E22" s="1749"/>
      <c r="F22" s="1749"/>
      <c r="G22" s="308">
        <f>SUM(G18:G21)</f>
        <v>658</v>
      </c>
      <c r="L22" t="s">
        <v>762</v>
      </c>
    </row>
    <row r="23" spans="1:12" ht="21" customHeight="1" x14ac:dyDescent="0.35">
      <c r="A23" s="295" t="s">
        <v>2268</v>
      </c>
      <c r="B23" s="346"/>
      <c r="C23" s="346"/>
      <c r="D23" s="844"/>
      <c r="E23" s="844"/>
      <c r="F23" s="844"/>
      <c r="G23" s="347"/>
    </row>
    <row r="24" spans="1:12" x14ac:dyDescent="0.25">
      <c r="A24" s="1751" t="s">
        <v>2269</v>
      </c>
      <c r="B24" s="1739"/>
      <c r="C24" s="1739"/>
      <c r="D24" s="1739"/>
      <c r="E24" s="1739"/>
      <c r="F24" s="1739"/>
      <c r="G24" s="1738"/>
    </row>
    <row r="25" spans="1:12" x14ac:dyDescent="0.25">
      <c r="A25" s="16"/>
      <c r="B25" s="17"/>
      <c r="C25" s="17"/>
      <c r="D25" s="321"/>
      <c r="E25" s="17"/>
      <c r="F25" s="17"/>
      <c r="G25" s="18"/>
    </row>
    <row r="26" spans="1:12" x14ac:dyDescent="0.25">
      <c r="A26" s="21" t="s">
        <v>6</v>
      </c>
      <c r="B26" s="323" t="s">
        <v>18</v>
      </c>
      <c r="C26" s="840"/>
      <c r="D26" s="839" t="s">
        <v>17</v>
      </c>
      <c r="E26" s="1740" t="s">
        <v>17</v>
      </c>
      <c r="F26" s="1740"/>
      <c r="G26" s="18"/>
    </row>
    <row r="27" spans="1:12" ht="15.75" x14ac:dyDescent="0.3">
      <c r="A27" s="16"/>
      <c r="B27" s="17"/>
      <c r="C27" s="17"/>
      <c r="D27" s="330"/>
      <c r="E27" s="1742"/>
      <c r="F27" s="1742"/>
      <c r="G27" s="18"/>
    </row>
    <row r="28" spans="1:12" x14ac:dyDescent="0.25">
      <c r="A28" s="24" t="s">
        <v>7</v>
      </c>
      <c r="B28" s="365" t="s">
        <v>749</v>
      </c>
      <c r="C28" s="847"/>
      <c r="D28" s="1831" t="s">
        <v>716</v>
      </c>
      <c r="E28" s="1832"/>
      <c r="F28" s="1832"/>
      <c r="G28" s="1833"/>
    </row>
    <row r="29" spans="1:12" x14ac:dyDescent="0.25">
      <c r="A29" s="25" t="s">
        <v>9</v>
      </c>
      <c r="B29" s="366" t="s">
        <v>714</v>
      </c>
      <c r="C29" s="847"/>
      <c r="D29" s="1834" t="s">
        <v>717</v>
      </c>
      <c r="E29" s="1832"/>
      <c r="F29" s="1832"/>
      <c r="G29" s="1833"/>
    </row>
    <row r="30" spans="1:12" x14ac:dyDescent="0.25">
      <c r="A30" s="16"/>
      <c r="B30" s="17"/>
      <c r="C30" s="17"/>
      <c r="D30" s="321"/>
      <c r="E30" s="17"/>
      <c r="F30" s="17"/>
      <c r="G30" s="18"/>
    </row>
    <row r="31" spans="1:12" x14ac:dyDescent="0.25">
      <c r="A31" s="13"/>
      <c r="B31" s="7"/>
      <c r="C31" s="7"/>
      <c r="D31" s="322"/>
      <c r="E31" s="7"/>
      <c r="F31" s="7"/>
      <c r="G31" s="11"/>
    </row>
  </sheetData>
  <mergeCells count="16">
    <mergeCell ref="D29:G29"/>
    <mergeCell ref="C14:G14"/>
    <mergeCell ref="C16:G16"/>
    <mergeCell ref="D17:F17"/>
    <mergeCell ref="D21:F21"/>
    <mergeCell ref="A22:F22"/>
    <mergeCell ref="A24:G24"/>
    <mergeCell ref="E26:F26"/>
    <mergeCell ref="E27:F27"/>
    <mergeCell ref="D28:G28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E32"/>
  <sheetViews>
    <sheetView topLeftCell="A16" workbookViewId="0">
      <selection activeCell="H20" sqref="H20:H21"/>
    </sheetView>
  </sheetViews>
  <sheetFormatPr defaultRowHeight="15" x14ac:dyDescent="0.25"/>
  <cols>
    <col min="1" max="1" width="22.8554687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2272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2273</v>
      </c>
      <c r="D12" s="1735"/>
      <c r="E12" s="1736"/>
    </row>
    <row r="13" spans="1:5" x14ac:dyDescent="0.25">
      <c r="A13" s="1763" t="s">
        <v>195</v>
      </c>
      <c r="B13" s="1764"/>
      <c r="C13" s="1737" t="s">
        <v>197</v>
      </c>
      <c r="D13" s="1739"/>
      <c r="E13" s="1738"/>
    </row>
    <row r="14" spans="1:5" x14ac:dyDescent="0.25">
      <c r="A14" s="1737" t="s">
        <v>196</v>
      </c>
      <c r="B14" s="1738"/>
      <c r="C14" s="1737" t="s">
        <v>12</v>
      </c>
      <c r="D14" s="1739"/>
      <c r="E14" s="1738"/>
    </row>
    <row r="15" spans="1:5" x14ac:dyDescent="0.25">
      <c r="A15" s="29" t="s">
        <v>186</v>
      </c>
      <c r="B15" s="8"/>
      <c r="C15" s="1753" t="s">
        <v>185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200</v>
      </c>
      <c r="B18" s="9" t="s">
        <v>633</v>
      </c>
      <c r="C18" s="35">
        <v>43</v>
      </c>
      <c r="D18" s="30">
        <v>1000</v>
      </c>
      <c r="E18" s="30">
        <f>D18*C18</f>
        <v>43000</v>
      </c>
    </row>
    <row r="19" spans="1:5" x14ac:dyDescent="0.25">
      <c r="A19" s="9" t="s">
        <v>200</v>
      </c>
      <c r="B19" s="9" t="s">
        <v>634</v>
      </c>
      <c r="C19" s="35">
        <v>64</v>
      </c>
      <c r="D19" s="30">
        <v>500</v>
      </c>
      <c r="E19" s="45">
        <f>D19*C19</f>
        <v>32000</v>
      </c>
    </row>
    <row r="20" spans="1:5" x14ac:dyDescent="0.25">
      <c r="A20" s="9" t="s">
        <v>200</v>
      </c>
      <c r="B20" s="9" t="s">
        <v>635</v>
      </c>
      <c r="C20" s="35">
        <v>4</v>
      </c>
      <c r="D20" s="30">
        <v>100</v>
      </c>
      <c r="E20" s="65">
        <f>D20*C20</f>
        <v>400</v>
      </c>
    </row>
    <row r="21" spans="1:5" ht="30" x14ac:dyDescent="0.25">
      <c r="A21" s="9"/>
      <c r="B21" s="9"/>
      <c r="C21" s="9"/>
      <c r="D21" s="69" t="s">
        <v>198</v>
      </c>
      <c r="E21" s="65">
        <f>SUM(E18:E20)*0.01</f>
        <v>754</v>
      </c>
    </row>
    <row r="22" spans="1:5" x14ac:dyDescent="0.25">
      <c r="A22" s="9"/>
      <c r="B22" s="35"/>
      <c r="C22" s="35"/>
      <c r="D22" s="70" t="s">
        <v>199</v>
      </c>
      <c r="E22" s="45">
        <f>E21*0.12</f>
        <v>90.47999999999999</v>
      </c>
    </row>
    <row r="23" spans="1:5" ht="23.25" x14ac:dyDescent="0.35">
      <c r="A23" s="1762" t="s">
        <v>183</v>
      </c>
      <c r="B23" s="1749"/>
      <c r="C23" s="1749"/>
      <c r="D23" s="1749"/>
      <c r="E23" s="44">
        <f>SUM(E18:E22)</f>
        <v>76244.479999999996</v>
      </c>
    </row>
    <row r="24" spans="1:5" x14ac:dyDescent="0.25">
      <c r="A24" s="1761" t="s">
        <v>2274</v>
      </c>
      <c r="B24" s="1757"/>
      <c r="C24" s="1757"/>
      <c r="D24" s="1757"/>
      <c r="E24" s="1752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866" t="s">
        <v>636</v>
      </c>
      <c r="C29" s="1744" t="s">
        <v>16</v>
      </c>
      <c r="D29" s="1745"/>
      <c r="E29" s="1730"/>
    </row>
    <row r="30" spans="1:5" x14ac:dyDescent="0.25">
      <c r="A30" s="25" t="s">
        <v>9</v>
      </c>
      <c r="B30" s="867" t="s">
        <v>10</v>
      </c>
      <c r="C30" s="1746" t="s">
        <v>669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3:D23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E31"/>
  <sheetViews>
    <sheetView topLeftCell="A10" workbookViewId="0">
      <selection activeCell="I16" sqref="I16"/>
    </sheetView>
  </sheetViews>
  <sheetFormatPr defaultRowHeight="15" x14ac:dyDescent="0.25"/>
  <cols>
    <col min="1" max="1" width="22.8554687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2275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2273</v>
      </c>
      <c r="D12" s="1735"/>
      <c r="E12" s="1736"/>
    </row>
    <row r="13" spans="1:5" x14ac:dyDescent="0.25">
      <c r="A13" s="1763" t="s">
        <v>195</v>
      </c>
      <c r="B13" s="1764"/>
      <c r="C13" s="1737" t="s">
        <v>197</v>
      </c>
      <c r="D13" s="1739"/>
      <c r="E13" s="1738"/>
    </row>
    <row r="14" spans="1:5" x14ac:dyDescent="0.25">
      <c r="A14" s="1737" t="s">
        <v>196</v>
      </c>
      <c r="B14" s="1738"/>
      <c r="C14" s="1737" t="s">
        <v>12</v>
      </c>
      <c r="D14" s="1739"/>
      <c r="E14" s="1738"/>
    </row>
    <row r="15" spans="1:5" x14ac:dyDescent="0.25">
      <c r="A15" s="29" t="s">
        <v>186</v>
      </c>
      <c r="B15" s="8"/>
      <c r="C15" s="1753" t="s">
        <v>185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200</v>
      </c>
      <c r="B18" s="9" t="s">
        <v>633</v>
      </c>
      <c r="C18" s="35">
        <v>8</v>
      </c>
      <c r="D18" s="30">
        <v>1000</v>
      </c>
      <c r="E18" s="890">
        <f>D18*C18</f>
        <v>8000</v>
      </c>
    </row>
    <row r="19" spans="1:5" ht="30" x14ac:dyDescent="0.25">
      <c r="A19" s="9"/>
      <c r="B19" s="9"/>
      <c r="C19" s="9"/>
      <c r="D19" s="69" t="s">
        <v>198</v>
      </c>
      <c r="E19" s="889">
        <f>SUM(E18:E18)*0.01</f>
        <v>80</v>
      </c>
    </row>
    <row r="20" spans="1:5" x14ac:dyDescent="0.25">
      <c r="A20" s="9"/>
      <c r="B20" s="9"/>
      <c r="C20" s="9"/>
      <c r="D20" s="69" t="s">
        <v>199</v>
      </c>
      <c r="E20" s="890">
        <f>E19*0.12</f>
        <v>9.6</v>
      </c>
    </row>
    <row r="21" spans="1:5" x14ac:dyDescent="0.25">
      <c r="A21" s="9"/>
      <c r="B21" s="35"/>
      <c r="C21" s="1904" t="s">
        <v>595</v>
      </c>
      <c r="D21" s="1824"/>
      <c r="E21" s="892">
        <v>300</v>
      </c>
    </row>
    <row r="22" spans="1:5" ht="23.25" x14ac:dyDescent="0.35">
      <c r="A22" s="1762" t="s">
        <v>183</v>
      </c>
      <c r="B22" s="1749"/>
      <c r="C22" s="1749"/>
      <c r="D22" s="1749"/>
      <c r="E22" s="891">
        <f>SUM(E18:E21)</f>
        <v>8389.6</v>
      </c>
    </row>
    <row r="23" spans="1:5" x14ac:dyDescent="0.25">
      <c r="A23" s="1761" t="s">
        <v>2276</v>
      </c>
      <c r="B23" s="1757"/>
      <c r="C23" s="1757"/>
      <c r="D23" s="1757"/>
      <c r="E23" s="1752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866" t="s">
        <v>1471</v>
      </c>
      <c r="C28" s="1744" t="s">
        <v>16</v>
      </c>
      <c r="D28" s="1745"/>
      <c r="E28" s="1730"/>
    </row>
    <row r="29" spans="1:5" x14ac:dyDescent="0.25">
      <c r="A29" s="25" t="s">
        <v>9</v>
      </c>
      <c r="B29" s="867" t="s">
        <v>10</v>
      </c>
      <c r="C29" s="1746" t="s">
        <v>669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7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2:D22"/>
    <mergeCell ref="C26:D26"/>
    <mergeCell ref="C27:D27"/>
    <mergeCell ref="C28:E28"/>
    <mergeCell ref="C29:E29"/>
    <mergeCell ref="C21:D21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L29"/>
  <sheetViews>
    <sheetView workbookViewId="0">
      <selection activeCell="L11" sqref="L11"/>
    </sheetView>
  </sheetViews>
  <sheetFormatPr defaultRowHeight="15" x14ac:dyDescent="0.25"/>
  <cols>
    <col min="1" max="1" width="23.42578125" customWidth="1"/>
    <col min="2" max="2" width="25.8554687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2277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2278</v>
      </c>
      <c r="E12" s="1757"/>
      <c r="F12" s="1757"/>
      <c r="G12" s="1752"/>
    </row>
    <row r="13" spans="1:9" ht="15" customHeight="1" x14ac:dyDescent="0.25">
      <c r="A13" s="1763" t="s">
        <v>2279</v>
      </c>
      <c r="B13" s="1764"/>
      <c r="C13" s="1737" t="s">
        <v>2282</v>
      </c>
      <c r="D13" s="1739"/>
      <c r="E13" s="1739"/>
      <c r="F13" s="1739"/>
      <c r="G13" s="1738"/>
      <c r="I13" t="s">
        <v>713</v>
      </c>
    </row>
    <row r="14" spans="1:9" x14ac:dyDescent="0.25">
      <c r="A14" s="861" t="s">
        <v>2280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2281</v>
      </c>
      <c r="B15" s="869"/>
      <c r="C15" s="871" t="s">
        <v>1431</v>
      </c>
      <c r="D15" s="863"/>
      <c r="E15" s="863"/>
      <c r="F15" s="863"/>
      <c r="G15" s="862"/>
    </row>
    <row r="16" spans="1:9" x14ac:dyDescent="0.25">
      <c r="A16" s="343"/>
      <c r="B16" s="344"/>
      <c r="C16" s="1737" t="s">
        <v>2283</v>
      </c>
      <c r="D16" s="1739"/>
      <c r="E16" s="1739"/>
      <c r="F16" s="1739"/>
      <c r="G16" s="1738"/>
    </row>
    <row r="17" spans="1:12" x14ac:dyDescent="0.25">
      <c r="A17" s="10" t="s">
        <v>3</v>
      </c>
      <c r="B17" s="870" t="s">
        <v>4</v>
      </c>
      <c r="C17" s="870" t="s">
        <v>272</v>
      </c>
      <c r="D17" s="1822" t="s">
        <v>708</v>
      </c>
      <c r="E17" s="1902"/>
      <c r="F17" s="1903"/>
      <c r="G17" s="10" t="s">
        <v>5</v>
      </c>
    </row>
    <row r="18" spans="1:12" ht="30" x14ac:dyDescent="0.25">
      <c r="A18" s="433" t="s">
        <v>2284</v>
      </c>
      <c r="B18" s="856" t="s">
        <v>2285</v>
      </c>
      <c r="C18" s="857">
        <v>110</v>
      </c>
      <c r="D18" s="858">
        <v>660</v>
      </c>
      <c r="E18" s="894"/>
      <c r="F18" s="895"/>
      <c r="G18" s="300">
        <f>D18*C18</f>
        <v>72600</v>
      </c>
    </row>
    <row r="19" spans="1:12" x14ac:dyDescent="0.25">
      <c r="A19" s="297" t="s">
        <v>2286</v>
      </c>
      <c r="B19" s="725" t="s">
        <v>2287</v>
      </c>
      <c r="C19" s="893">
        <v>1</v>
      </c>
      <c r="D19" s="727">
        <v>490</v>
      </c>
      <c r="E19" s="361"/>
      <c r="F19" s="362"/>
      <c r="G19" s="300">
        <f>D19*C19</f>
        <v>490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83">
        <f>SUM(G18:G19)</f>
        <v>73090</v>
      </c>
      <c r="L20" t="s">
        <v>762</v>
      </c>
    </row>
    <row r="21" spans="1:12" ht="19.5" customHeight="1" x14ac:dyDescent="0.35">
      <c r="A21" s="295" t="s">
        <v>2288</v>
      </c>
      <c r="B21" s="346"/>
      <c r="C21" s="346"/>
      <c r="D21" s="868"/>
      <c r="E21" s="868"/>
      <c r="F21" s="868"/>
      <c r="G21" s="347"/>
    </row>
    <row r="22" spans="1:12" ht="19.5" customHeight="1" x14ac:dyDescent="0.35">
      <c r="A22" s="295"/>
      <c r="B22" s="346"/>
      <c r="C22" s="346"/>
      <c r="D22" s="868"/>
      <c r="E22" s="868"/>
      <c r="F22" s="868"/>
      <c r="G22" s="347"/>
    </row>
    <row r="23" spans="1:12" x14ac:dyDescent="0.25">
      <c r="A23" s="16"/>
      <c r="B23" s="17"/>
      <c r="C23" s="17"/>
      <c r="D23" s="321"/>
      <c r="E23" s="17"/>
      <c r="F23" s="17"/>
      <c r="G23" s="18"/>
    </row>
    <row r="24" spans="1:12" x14ac:dyDescent="0.25">
      <c r="A24" s="21" t="s">
        <v>6</v>
      </c>
      <c r="B24" s="323" t="s">
        <v>18</v>
      </c>
      <c r="C24" s="865"/>
      <c r="D24" s="864" t="s">
        <v>17</v>
      </c>
      <c r="E24" s="1740" t="s">
        <v>17</v>
      </c>
      <c r="F24" s="1740"/>
      <c r="G24" s="18"/>
    </row>
    <row r="25" spans="1:12" ht="15.75" x14ac:dyDescent="0.3">
      <c r="A25" s="16"/>
      <c r="B25" s="17"/>
      <c r="C25" s="17"/>
      <c r="D25" s="330"/>
      <c r="E25" s="1742"/>
      <c r="F25" s="1742"/>
      <c r="G25" s="18"/>
    </row>
    <row r="26" spans="1:12" x14ac:dyDescent="0.25">
      <c r="A26" s="24" t="s">
        <v>7</v>
      </c>
      <c r="B26" s="393" t="s">
        <v>2289</v>
      </c>
      <c r="C26" s="872"/>
      <c r="D26" s="1831" t="s">
        <v>716</v>
      </c>
      <c r="E26" s="1832"/>
      <c r="F26" s="1832"/>
      <c r="G26" s="1833"/>
    </row>
    <row r="27" spans="1:12" x14ac:dyDescent="0.25">
      <c r="A27" s="1845" t="s">
        <v>2259</v>
      </c>
      <c r="B27" s="1743"/>
      <c r="C27" s="1743"/>
      <c r="D27" s="1834" t="s">
        <v>717</v>
      </c>
      <c r="E27" s="1832"/>
      <c r="F27" s="1832"/>
      <c r="G27" s="1833"/>
    </row>
    <row r="28" spans="1:12" x14ac:dyDescent="0.25">
      <c r="A28" s="16"/>
      <c r="B28" s="17"/>
      <c r="C28" s="17"/>
      <c r="D28" s="321"/>
      <c r="E28" s="17"/>
      <c r="F28" s="17"/>
      <c r="G28" s="18"/>
    </row>
    <row r="29" spans="1:12" x14ac:dyDescent="0.25">
      <c r="A29" s="13"/>
      <c r="B29" s="7"/>
      <c r="C29" s="7"/>
      <c r="D29" s="322"/>
      <c r="E29" s="7"/>
      <c r="F29" s="7"/>
      <c r="G29" s="11"/>
    </row>
  </sheetData>
  <mergeCells count="15">
    <mergeCell ref="A1:G7"/>
    <mergeCell ref="D10:G10"/>
    <mergeCell ref="A11:G11"/>
    <mergeCell ref="D12:G12"/>
    <mergeCell ref="A13:B13"/>
    <mergeCell ref="C13:G13"/>
    <mergeCell ref="D26:G26"/>
    <mergeCell ref="A27:C27"/>
    <mergeCell ref="D27:G27"/>
    <mergeCell ref="C14:G14"/>
    <mergeCell ref="C16:G16"/>
    <mergeCell ref="D17:F17"/>
    <mergeCell ref="A20:F20"/>
    <mergeCell ref="E24:F24"/>
    <mergeCell ref="E25:F25"/>
  </mergeCells>
  <pageMargins left="0.7" right="0.7" top="0.75" bottom="0.75" header="0.3" footer="0.3"/>
  <pageSetup orientation="portrait" horizontalDpi="0" verticalDpi="0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L29"/>
  <sheetViews>
    <sheetView topLeftCell="A7" workbookViewId="0">
      <selection activeCell="I17" sqref="I17"/>
    </sheetView>
  </sheetViews>
  <sheetFormatPr defaultRowHeight="15" x14ac:dyDescent="0.25"/>
  <cols>
    <col min="1" max="1" width="23.42578125" customWidth="1"/>
    <col min="2" max="2" width="25.8554687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2290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2278</v>
      </c>
      <c r="E12" s="1757"/>
      <c r="F12" s="1757"/>
      <c r="G12" s="1752"/>
    </row>
    <row r="13" spans="1:9" ht="15" customHeight="1" x14ac:dyDescent="0.25">
      <c r="A13" s="1763" t="s">
        <v>2291</v>
      </c>
      <c r="B13" s="1764"/>
      <c r="C13" s="1737" t="s">
        <v>2293</v>
      </c>
      <c r="D13" s="1739"/>
      <c r="E13" s="1739"/>
      <c r="F13" s="1739"/>
      <c r="G13" s="1738"/>
      <c r="I13" t="s">
        <v>713</v>
      </c>
    </row>
    <row r="14" spans="1:9" x14ac:dyDescent="0.25">
      <c r="A14" s="861" t="s">
        <v>2292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206</v>
      </c>
      <c r="B15" s="869"/>
      <c r="C15" s="871" t="s">
        <v>705</v>
      </c>
      <c r="D15" s="863"/>
      <c r="E15" s="863"/>
      <c r="F15" s="863"/>
      <c r="G15" s="862"/>
    </row>
    <row r="16" spans="1:9" x14ac:dyDescent="0.25">
      <c r="A16" s="343"/>
      <c r="B16" s="344"/>
      <c r="C16" s="1737" t="s">
        <v>2283</v>
      </c>
      <c r="D16" s="1739"/>
      <c r="E16" s="1739"/>
      <c r="F16" s="1739"/>
      <c r="G16" s="1738"/>
    </row>
    <row r="17" spans="1:12" x14ac:dyDescent="0.25">
      <c r="A17" s="10" t="s">
        <v>3</v>
      </c>
      <c r="B17" s="870" t="s">
        <v>4</v>
      </c>
      <c r="C17" s="870" t="s">
        <v>272</v>
      </c>
      <c r="D17" s="1822" t="s">
        <v>708</v>
      </c>
      <c r="E17" s="1902"/>
      <c r="F17" s="1903"/>
      <c r="G17" s="10" t="s">
        <v>5</v>
      </c>
    </row>
    <row r="18" spans="1:12" x14ac:dyDescent="0.25">
      <c r="A18" s="433" t="s">
        <v>56</v>
      </c>
      <c r="B18" s="856" t="s">
        <v>2294</v>
      </c>
      <c r="C18" s="857">
        <v>2</v>
      </c>
      <c r="D18" s="858">
        <v>1100</v>
      </c>
      <c r="E18" s="894"/>
      <c r="F18" s="895"/>
      <c r="G18" s="300">
        <f>D18*C18</f>
        <v>2200</v>
      </c>
    </row>
    <row r="19" spans="1:12" x14ac:dyDescent="0.25">
      <c r="A19" s="297" t="s">
        <v>2295</v>
      </c>
      <c r="B19" s="725" t="s">
        <v>2296</v>
      </c>
      <c r="C19" s="893">
        <v>2</v>
      </c>
      <c r="D19" s="727">
        <v>650</v>
      </c>
      <c r="E19" s="361"/>
      <c r="F19" s="362"/>
      <c r="G19" s="300">
        <f>D19*C19</f>
        <v>1300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83">
        <f>SUM(G18:G19)</f>
        <v>3500</v>
      </c>
      <c r="L20" t="s">
        <v>762</v>
      </c>
    </row>
    <row r="21" spans="1:12" ht="19.5" customHeight="1" x14ac:dyDescent="0.35">
      <c r="A21" s="295" t="s">
        <v>2288</v>
      </c>
      <c r="B21" s="346"/>
      <c r="C21" s="346"/>
      <c r="D21" s="868"/>
      <c r="E21" s="868"/>
      <c r="F21" s="868"/>
      <c r="G21" s="347"/>
      <c r="K21" t="s">
        <v>713</v>
      </c>
    </row>
    <row r="22" spans="1:12" ht="19.5" customHeight="1" x14ac:dyDescent="0.35">
      <c r="A22" s="295"/>
      <c r="B22" s="346"/>
      <c r="C22" s="346"/>
      <c r="D22" s="868"/>
      <c r="E22" s="868"/>
      <c r="F22" s="868"/>
      <c r="G22" s="347"/>
    </row>
    <row r="23" spans="1:12" x14ac:dyDescent="0.25">
      <c r="A23" s="16"/>
      <c r="B23" s="17"/>
      <c r="C23" s="17"/>
      <c r="D23" s="321"/>
      <c r="E23" s="17"/>
      <c r="F23" s="17"/>
      <c r="G23" s="18"/>
    </row>
    <row r="24" spans="1:12" x14ac:dyDescent="0.25">
      <c r="A24" s="21" t="s">
        <v>6</v>
      </c>
      <c r="B24" s="323" t="s">
        <v>18</v>
      </c>
      <c r="C24" s="865"/>
      <c r="D24" s="864" t="s">
        <v>17</v>
      </c>
      <c r="E24" s="1740" t="s">
        <v>17</v>
      </c>
      <c r="F24" s="1740"/>
      <c r="G24" s="18"/>
    </row>
    <row r="25" spans="1:12" ht="15.75" x14ac:dyDescent="0.3">
      <c r="A25" s="16"/>
      <c r="B25" s="17"/>
      <c r="C25" s="17"/>
      <c r="D25" s="330"/>
      <c r="E25" s="1742"/>
      <c r="F25" s="1742"/>
      <c r="G25" s="18"/>
    </row>
    <row r="26" spans="1:12" x14ac:dyDescent="0.25">
      <c r="A26" s="24" t="s">
        <v>7</v>
      </c>
      <c r="B26" s="393" t="s">
        <v>2289</v>
      </c>
      <c r="C26" s="872"/>
      <c r="D26" s="1831" t="s">
        <v>716</v>
      </c>
      <c r="E26" s="1832"/>
      <c r="F26" s="1832"/>
      <c r="G26" s="1833"/>
    </row>
    <row r="27" spans="1:12" x14ac:dyDescent="0.25">
      <c r="A27" s="1845" t="s">
        <v>2259</v>
      </c>
      <c r="B27" s="1743"/>
      <c r="C27" s="1743"/>
      <c r="D27" s="1834" t="s">
        <v>717</v>
      </c>
      <c r="E27" s="1832"/>
      <c r="F27" s="1832"/>
      <c r="G27" s="1833"/>
    </row>
    <row r="28" spans="1:12" x14ac:dyDescent="0.25">
      <c r="A28" s="16"/>
      <c r="B28" s="17"/>
      <c r="C28" s="17"/>
      <c r="D28" s="321"/>
      <c r="E28" s="17"/>
      <c r="F28" s="17"/>
      <c r="G28" s="18"/>
    </row>
    <row r="29" spans="1:12" x14ac:dyDescent="0.25">
      <c r="A29" s="13"/>
      <c r="B29" s="7"/>
      <c r="C29" s="7"/>
      <c r="D29" s="322"/>
      <c r="E29" s="7"/>
      <c r="F29" s="7"/>
      <c r="G29" s="11"/>
    </row>
  </sheetData>
  <mergeCells count="15">
    <mergeCell ref="A1:G7"/>
    <mergeCell ref="D10:G10"/>
    <mergeCell ref="A11:G11"/>
    <mergeCell ref="D12:G12"/>
    <mergeCell ref="A13:B13"/>
    <mergeCell ref="C13:G13"/>
    <mergeCell ref="D26:G26"/>
    <mergeCell ref="A27:C27"/>
    <mergeCell ref="D27:G27"/>
    <mergeCell ref="C14:G14"/>
    <mergeCell ref="C16:G16"/>
    <mergeCell ref="D17:F17"/>
    <mergeCell ref="A20:F20"/>
    <mergeCell ref="E24:F24"/>
    <mergeCell ref="E25:F25"/>
  </mergeCells>
  <pageMargins left="0.7" right="0.7" top="0.75" bottom="0.75" header="0.3" footer="0.3"/>
  <pageSetup orientation="portrait" horizontalDpi="0" verticalDpi="0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E34"/>
  <sheetViews>
    <sheetView topLeftCell="A10" workbookViewId="0">
      <selection activeCell="J21" sqref="J21"/>
    </sheetView>
  </sheetViews>
  <sheetFormatPr defaultRowHeight="15" x14ac:dyDescent="0.25"/>
  <cols>
    <col min="1" max="1" width="23" style="884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881"/>
    </row>
    <row r="9" spans="1:5" x14ac:dyDescent="0.25">
      <c r="A9" s="92"/>
      <c r="B9" s="17"/>
      <c r="C9" s="17"/>
      <c r="D9" s="126"/>
      <c r="E9" s="881"/>
    </row>
    <row r="10" spans="1:5" x14ac:dyDescent="0.25">
      <c r="A10" s="92"/>
      <c r="B10" s="17"/>
      <c r="C10" s="17"/>
      <c r="D10" s="1729" t="s">
        <v>2297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2429</v>
      </c>
      <c r="D12" s="1735"/>
      <c r="E12" s="1736"/>
    </row>
    <row r="13" spans="1:5" x14ac:dyDescent="0.25">
      <c r="A13" s="1763" t="s">
        <v>1400</v>
      </c>
      <c r="B13" s="1764"/>
      <c r="C13" s="1737" t="s">
        <v>1398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1396</v>
      </c>
      <c r="B15" s="8"/>
      <c r="C15" s="1753" t="s">
        <v>1399</v>
      </c>
      <c r="D15" s="1749"/>
      <c r="E15" s="1749"/>
    </row>
    <row r="16" spans="1:5" ht="15.75" x14ac:dyDescent="0.25">
      <c r="A16" s="93" t="s">
        <v>1397</v>
      </c>
      <c r="C16" s="1748" t="s">
        <v>1359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67" t="s">
        <v>2299</v>
      </c>
      <c r="B18" s="56" t="s">
        <v>1360</v>
      </c>
      <c r="C18" s="943">
        <v>100</v>
      </c>
      <c r="D18" s="945">
        <v>68</v>
      </c>
      <c r="E18" s="1872">
        <f>D18*C18</f>
        <v>6800</v>
      </c>
    </row>
    <row r="19" spans="1:5" x14ac:dyDescent="0.25">
      <c r="A19" s="1874"/>
      <c r="B19" s="56" t="s">
        <v>2382</v>
      </c>
      <c r="C19" s="944"/>
      <c r="D19" s="946"/>
      <c r="E19" s="1873"/>
    </row>
    <row r="20" spans="1:5" x14ac:dyDescent="0.25">
      <c r="A20" s="1874"/>
      <c r="B20" s="56" t="s">
        <v>1362</v>
      </c>
      <c r="C20" s="944"/>
      <c r="D20" s="946"/>
      <c r="E20" s="1873"/>
    </row>
    <row r="21" spans="1:5" x14ac:dyDescent="0.25">
      <c r="A21" s="1874"/>
      <c r="B21" s="294" t="s">
        <v>1364</v>
      </c>
      <c r="C21" s="944"/>
      <c r="D21" s="946"/>
      <c r="E21" s="1873"/>
    </row>
    <row r="22" spans="1:5" x14ac:dyDescent="0.25">
      <c r="A22" s="1874"/>
      <c r="B22" s="1905" t="s">
        <v>2383</v>
      </c>
      <c r="C22" s="1739"/>
      <c r="D22" s="1738"/>
      <c r="E22" s="1873"/>
    </row>
    <row r="23" spans="1:5" x14ac:dyDescent="0.25">
      <c r="A23" s="1875"/>
      <c r="B23" s="580" t="s">
        <v>2436</v>
      </c>
      <c r="C23" s="941"/>
      <c r="D23" s="942"/>
      <c r="E23" s="1863"/>
    </row>
    <row r="24" spans="1:5" ht="23.25" x14ac:dyDescent="0.35">
      <c r="A24" s="1762" t="s">
        <v>183</v>
      </c>
      <c r="B24" s="1749"/>
      <c r="C24" s="1749"/>
      <c r="D24" s="1749"/>
      <c r="E24" s="134">
        <f>SUM(E18:E23)</f>
        <v>6800</v>
      </c>
    </row>
    <row r="25" spans="1:5" s="8" customFormat="1" x14ac:dyDescent="0.25">
      <c r="A25" s="263" t="s">
        <v>2298</v>
      </c>
      <c r="B25" s="882"/>
      <c r="C25" s="882"/>
      <c r="D25" s="264"/>
      <c r="E25" s="129"/>
    </row>
    <row r="26" spans="1:5" s="8" customFormat="1" x14ac:dyDescent="0.25">
      <c r="A26" s="263"/>
      <c r="B26" s="882"/>
      <c r="C26" s="882"/>
      <c r="D26" s="264"/>
      <c r="E26" s="129"/>
    </row>
    <row r="27" spans="1:5" s="8" customFormat="1" x14ac:dyDescent="0.25">
      <c r="A27" s="563"/>
      <c r="B27" s="564"/>
      <c r="C27" s="564"/>
      <c r="D27" s="565"/>
      <c r="E27" s="566"/>
    </row>
    <row r="28" spans="1:5" x14ac:dyDescent="0.25">
      <c r="A28" s="92"/>
      <c r="B28" s="17"/>
      <c r="C28" s="17"/>
      <c r="D28" s="126"/>
      <c r="E28" s="881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881"/>
    </row>
    <row r="30" spans="1:5" x14ac:dyDescent="0.25">
      <c r="A30" s="92"/>
      <c r="B30" s="17"/>
      <c r="C30" s="1742"/>
      <c r="D30" s="1743"/>
      <c r="E30" s="881"/>
    </row>
    <row r="31" spans="1:5" x14ac:dyDescent="0.25">
      <c r="A31" s="98" t="s">
        <v>7</v>
      </c>
      <c r="B31" s="875" t="s">
        <v>1368</v>
      </c>
      <c r="C31" s="1744" t="s">
        <v>16</v>
      </c>
      <c r="D31" s="1745"/>
      <c r="E31" s="1730"/>
    </row>
    <row r="32" spans="1:5" x14ac:dyDescent="0.25">
      <c r="A32" s="99" t="s">
        <v>9</v>
      </c>
      <c r="B32" s="876" t="s">
        <v>10</v>
      </c>
      <c r="C32" s="1746" t="s">
        <v>670</v>
      </c>
      <c r="D32" s="1747"/>
      <c r="E32" s="1730"/>
    </row>
    <row r="33" spans="1:5" x14ac:dyDescent="0.25">
      <c r="A33" s="92"/>
      <c r="B33" s="17"/>
      <c r="C33" s="17"/>
      <c r="D33" s="126"/>
      <c r="E33" s="881"/>
    </row>
    <row r="34" spans="1:5" x14ac:dyDescent="0.25">
      <c r="A34" s="93"/>
      <c r="B34" s="7"/>
      <c r="C34" s="7"/>
      <c r="D34" s="128"/>
      <c r="E34" s="132"/>
    </row>
  </sheetData>
  <mergeCells count="18">
    <mergeCell ref="A24:D24"/>
    <mergeCell ref="C29:D29"/>
    <mergeCell ref="C30:D30"/>
    <mergeCell ref="C31:E31"/>
    <mergeCell ref="C32:E32"/>
    <mergeCell ref="A14:B14"/>
    <mergeCell ref="C14:E14"/>
    <mergeCell ref="C15:E15"/>
    <mergeCell ref="C16:E16"/>
    <mergeCell ref="A18:A23"/>
    <mergeCell ref="E18:E23"/>
    <mergeCell ref="B22:D2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L29"/>
  <sheetViews>
    <sheetView topLeftCell="A4" workbookViewId="0">
      <selection activeCell="K18" sqref="K18"/>
    </sheetView>
  </sheetViews>
  <sheetFormatPr defaultRowHeight="15" x14ac:dyDescent="0.25"/>
  <cols>
    <col min="1" max="1" width="23.42578125" customWidth="1"/>
    <col min="2" max="2" width="25.8554687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2300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2301</v>
      </c>
      <c r="E12" s="1757"/>
      <c r="F12" s="1757"/>
      <c r="G12" s="1752"/>
    </row>
    <row r="13" spans="1:9" ht="15" customHeight="1" x14ac:dyDescent="0.25">
      <c r="A13" s="1763" t="s">
        <v>2302</v>
      </c>
      <c r="B13" s="1764"/>
      <c r="C13" s="1737" t="s">
        <v>2304</v>
      </c>
      <c r="D13" s="1739"/>
      <c r="E13" s="1739"/>
      <c r="F13" s="1739"/>
      <c r="G13" s="1738"/>
      <c r="I13" t="s">
        <v>713</v>
      </c>
    </row>
    <row r="14" spans="1:9" x14ac:dyDescent="0.25">
      <c r="A14" s="877" t="s">
        <v>2303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384</v>
      </c>
      <c r="B15" s="883"/>
      <c r="C15" s="885" t="s">
        <v>2305</v>
      </c>
      <c r="D15" s="879"/>
      <c r="E15" s="879"/>
      <c r="F15" s="879"/>
      <c r="G15" s="878"/>
    </row>
    <row r="16" spans="1:9" x14ac:dyDescent="0.25">
      <c r="A16" s="343"/>
      <c r="B16" s="344"/>
      <c r="C16" s="1737" t="s">
        <v>2306</v>
      </c>
      <c r="D16" s="1739"/>
      <c r="E16" s="1739"/>
      <c r="F16" s="1739"/>
      <c r="G16" s="1738"/>
    </row>
    <row r="17" spans="1:12" x14ac:dyDescent="0.25">
      <c r="A17" s="401" t="s">
        <v>3</v>
      </c>
      <c r="B17" s="886" t="s">
        <v>4</v>
      </c>
      <c r="C17" s="886" t="s">
        <v>272</v>
      </c>
      <c r="D17" s="1846" t="s">
        <v>708</v>
      </c>
      <c r="E17" s="1902"/>
      <c r="F17" s="1903"/>
      <c r="G17" s="401" t="s">
        <v>5</v>
      </c>
    </row>
    <row r="18" spans="1:12" x14ac:dyDescent="0.25">
      <c r="A18" s="888" t="s">
        <v>2307</v>
      </c>
      <c r="B18" s="909" t="s">
        <v>2308</v>
      </c>
      <c r="C18" s="905">
        <v>1</v>
      </c>
      <c r="D18" s="887">
        <v>750</v>
      </c>
      <c r="E18" s="894"/>
      <c r="F18" s="894"/>
      <c r="G18" s="887">
        <f>D18*C18</f>
        <v>750</v>
      </c>
    </row>
    <row r="19" spans="1:12" x14ac:dyDescent="0.25">
      <c r="A19" s="911"/>
      <c r="B19" s="910" t="s">
        <v>2309</v>
      </c>
      <c r="C19" s="906"/>
      <c r="D19" s="907"/>
      <c r="E19" s="361"/>
      <c r="F19" s="361"/>
      <c r="G19" s="908"/>
    </row>
    <row r="20" spans="1:12" ht="23.25" x14ac:dyDescent="0.35">
      <c r="A20" s="1847" t="s">
        <v>781</v>
      </c>
      <c r="B20" s="1847"/>
      <c r="C20" s="1847"/>
      <c r="D20" s="1848"/>
      <c r="E20" s="1749"/>
      <c r="F20" s="1749"/>
      <c r="G20" s="410">
        <f>SUM(G18:G19)</f>
        <v>750</v>
      </c>
      <c r="L20" t="s">
        <v>762</v>
      </c>
    </row>
    <row r="21" spans="1:12" ht="19.5" customHeight="1" x14ac:dyDescent="0.35">
      <c r="A21" s="295" t="s">
        <v>863</v>
      </c>
      <c r="B21" s="346"/>
      <c r="C21" s="346"/>
      <c r="D21" s="880"/>
      <c r="E21" s="880"/>
      <c r="F21" s="880"/>
      <c r="G21" s="347"/>
      <c r="K21" t="s">
        <v>713</v>
      </c>
    </row>
    <row r="22" spans="1:12" ht="19.5" customHeight="1" x14ac:dyDescent="0.35">
      <c r="A22" s="295"/>
      <c r="B22" s="346"/>
      <c r="C22" s="346"/>
      <c r="D22" s="880"/>
      <c r="E22" s="880"/>
      <c r="F22" s="880"/>
      <c r="G22" s="347"/>
    </row>
    <row r="23" spans="1:12" x14ac:dyDescent="0.25">
      <c r="A23" s="16"/>
      <c r="B23" s="17"/>
      <c r="C23" s="17"/>
      <c r="D23" s="321"/>
      <c r="E23" s="17"/>
      <c r="F23" s="17"/>
      <c r="G23" s="18"/>
    </row>
    <row r="24" spans="1:12" x14ac:dyDescent="0.25">
      <c r="A24" s="21" t="s">
        <v>6</v>
      </c>
      <c r="B24" s="323" t="s">
        <v>18</v>
      </c>
      <c r="C24" s="874"/>
      <c r="D24" s="873" t="s">
        <v>17</v>
      </c>
      <c r="E24" s="1740" t="s">
        <v>17</v>
      </c>
      <c r="F24" s="1740"/>
      <c r="G24" s="18"/>
    </row>
    <row r="25" spans="1:12" ht="15.75" x14ac:dyDescent="0.3">
      <c r="A25" s="16"/>
      <c r="B25" s="17"/>
      <c r="C25" s="17"/>
      <c r="D25" s="330"/>
      <c r="E25" s="1742"/>
      <c r="F25" s="1742"/>
      <c r="G25" s="18"/>
    </row>
    <row r="26" spans="1:12" x14ac:dyDescent="0.25">
      <c r="A26" s="24" t="s">
        <v>7</v>
      </c>
      <c r="B26" s="393" t="s">
        <v>2289</v>
      </c>
      <c r="C26" s="884"/>
      <c r="D26" s="1831" t="s">
        <v>716</v>
      </c>
      <c r="E26" s="1832"/>
      <c r="F26" s="1832"/>
      <c r="G26" s="1833"/>
    </row>
    <row r="27" spans="1:12" x14ac:dyDescent="0.25">
      <c r="A27" s="1845" t="s">
        <v>2259</v>
      </c>
      <c r="B27" s="1743"/>
      <c r="C27" s="1743"/>
      <c r="D27" s="1834" t="s">
        <v>717</v>
      </c>
      <c r="E27" s="1832"/>
      <c r="F27" s="1832"/>
      <c r="G27" s="1833"/>
    </row>
    <row r="28" spans="1:12" x14ac:dyDescent="0.25">
      <c r="A28" s="16"/>
      <c r="B28" s="17"/>
      <c r="C28" s="17"/>
      <c r="D28" s="321"/>
      <c r="E28" s="17"/>
      <c r="F28" s="17"/>
      <c r="G28" s="18"/>
    </row>
    <row r="29" spans="1:12" x14ac:dyDescent="0.25">
      <c r="A29" s="13"/>
      <c r="B29" s="7"/>
      <c r="C29" s="7"/>
      <c r="D29" s="322"/>
      <c r="E29" s="7"/>
      <c r="F29" s="7"/>
      <c r="G29" s="11"/>
    </row>
  </sheetData>
  <mergeCells count="15">
    <mergeCell ref="D26:G26"/>
    <mergeCell ref="A27:C27"/>
    <mergeCell ref="D27:G27"/>
    <mergeCell ref="C14:G14"/>
    <mergeCell ref="C16:G16"/>
    <mergeCell ref="D17:F17"/>
    <mergeCell ref="A20:F20"/>
    <mergeCell ref="E24:F24"/>
    <mergeCell ref="E25:F25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L29"/>
  <sheetViews>
    <sheetView workbookViewId="0">
      <selection activeCell="K17" sqref="K17"/>
    </sheetView>
  </sheetViews>
  <sheetFormatPr defaultRowHeight="15" x14ac:dyDescent="0.25"/>
  <cols>
    <col min="1" max="1" width="23.42578125" customWidth="1"/>
    <col min="2" max="2" width="25.8554687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2310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2301</v>
      </c>
      <c r="E12" s="1757"/>
      <c r="F12" s="1757"/>
      <c r="G12" s="1752"/>
    </row>
    <row r="13" spans="1:9" ht="15" customHeight="1" x14ac:dyDescent="0.25">
      <c r="A13" s="1763" t="s">
        <v>2311</v>
      </c>
      <c r="B13" s="1764"/>
      <c r="C13" s="1737" t="s">
        <v>2314</v>
      </c>
      <c r="D13" s="1739"/>
      <c r="E13" s="1739"/>
      <c r="F13" s="1739"/>
      <c r="G13" s="1738"/>
      <c r="I13" t="s">
        <v>713</v>
      </c>
    </row>
    <row r="14" spans="1:9" x14ac:dyDescent="0.25">
      <c r="A14" s="877" t="s">
        <v>2312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2313</v>
      </c>
      <c r="B15" s="883"/>
      <c r="C15" s="885" t="s">
        <v>2315</v>
      </c>
      <c r="D15" s="879"/>
      <c r="E15" s="879"/>
      <c r="F15" s="879"/>
      <c r="G15" s="878"/>
    </row>
    <row r="16" spans="1:9" x14ac:dyDescent="0.25">
      <c r="A16" s="343"/>
      <c r="B16" s="344"/>
      <c r="C16" s="1737" t="s">
        <v>2316</v>
      </c>
      <c r="D16" s="1739"/>
      <c r="E16" s="1739"/>
      <c r="F16" s="1739"/>
      <c r="G16" s="1738"/>
    </row>
    <row r="17" spans="1:12" x14ac:dyDescent="0.25">
      <c r="A17" s="401" t="s">
        <v>3</v>
      </c>
      <c r="B17" s="886" t="s">
        <v>4</v>
      </c>
      <c r="C17" s="886" t="s">
        <v>272</v>
      </c>
      <c r="D17" s="1846" t="s">
        <v>708</v>
      </c>
      <c r="E17" s="1902"/>
      <c r="F17" s="1903"/>
      <c r="G17" s="401" t="s">
        <v>5</v>
      </c>
    </row>
    <row r="18" spans="1:12" x14ac:dyDescent="0.25">
      <c r="A18" s="888" t="s">
        <v>2317</v>
      </c>
      <c r="B18" s="909" t="s">
        <v>2321</v>
      </c>
      <c r="C18" s="905">
        <v>1</v>
      </c>
      <c r="D18" s="887">
        <v>1000</v>
      </c>
      <c r="E18" s="894"/>
      <c r="F18" s="894"/>
      <c r="G18" s="887">
        <f>D18*C18</f>
        <v>1000</v>
      </c>
    </row>
    <row r="19" spans="1:12" x14ac:dyDescent="0.25">
      <c r="A19" s="911"/>
      <c r="B19" s="910" t="s">
        <v>2318</v>
      </c>
      <c r="C19" s="906"/>
      <c r="D19" s="907"/>
      <c r="E19" s="361"/>
      <c r="F19" s="361"/>
      <c r="G19" s="908"/>
    </row>
    <row r="20" spans="1:12" ht="23.25" x14ac:dyDescent="0.35">
      <c r="A20" s="1847" t="s">
        <v>781</v>
      </c>
      <c r="B20" s="1847"/>
      <c r="C20" s="1847"/>
      <c r="D20" s="1848"/>
      <c r="E20" s="1749"/>
      <c r="F20" s="1749"/>
      <c r="G20" s="410">
        <f>SUM(G18:G19)</f>
        <v>1000</v>
      </c>
      <c r="L20" t="s">
        <v>762</v>
      </c>
    </row>
    <row r="21" spans="1:12" ht="19.5" customHeight="1" x14ac:dyDescent="0.35">
      <c r="A21" s="295" t="s">
        <v>2320</v>
      </c>
      <c r="B21" s="346"/>
      <c r="C21" s="346"/>
      <c r="D21" s="880"/>
      <c r="E21" s="880"/>
      <c r="F21" s="880"/>
      <c r="G21" s="347"/>
      <c r="K21" t="s">
        <v>713</v>
      </c>
    </row>
    <row r="22" spans="1:12" ht="19.5" customHeight="1" x14ac:dyDescent="0.35">
      <c r="A22" s="295" t="s">
        <v>2319</v>
      </c>
      <c r="B22" s="346"/>
      <c r="C22" s="346"/>
      <c r="D22" s="880"/>
      <c r="E22" s="880"/>
      <c r="F22" s="880"/>
      <c r="G22" s="347"/>
    </row>
    <row r="23" spans="1:12" x14ac:dyDescent="0.25">
      <c r="A23" s="16"/>
      <c r="B23" s="17"/>
      <c r="C23" s="17"/>
      <c r="D23" s="321"/>
      <c r="E23" s="17"/>
      <c r="F23" s="17"/>
      <c r="G23" s="18"/>
    </row>
    <row r="24" spans="1:12" x14ac:dyDescent="0.25">
      <c r="A24" s="21" t="s">
        <v>6</v>
      </c>
      <c r="B24" s="323" t="s">
        <v>18</v>
      </c>
      <c r="C24" s="874"/>
      <c r="D24" s="873" t="s">
        <v>17</v>
      </c>
      <c r="E24" s="1740" t="s">
        <v>17</v>
      </c>
      <c r="F24" s="1740"/>
      <c r="G24" s="18"/>
    </row>
    <row r="25" spans="1:12" ht="15.75" x14ac:dyDescent="0.3">
      <c r="A25" s="16"/>
      <c r="B25" s="17"/>
      <c r="C25" s="17"/>
      <c r="D25" s="330"/>
      <c r="E25" s="1742"/>
      <c r="F25" s="1742"/>
      <c r="G25" s="18"/>
    </row>
    <row r="26" spans="1:12" x14ac:dyDescent="0.25">
      <c r="A26" s="24" t="s">
        <v>7</v>
      </c>
      <c r="B26" s="393" t="s">
        <v>2289</v>
      </c>
      <c r="C26" s="884"/>
      <c r="D26" s="1831" t="s">
        <v>716</v>
      </c>
      <c r="E26" s="1832"/>
      <c r="F26" s="1832"/>
      <c r="G26" s="1833"/>
    </row>
    <row r="27" spans="1:12" x14ac:dyDescent="0.25">
      <c r="A27" s="1845" t="s">
        <v>2259</v>
      </c>
      <c r="B27" s="1743"/>
      <c r="C27" s="1743"/>
      <c r="D27" s="1834" t="s">
        <v>717</v>
      </c>
      <c r="E27" s="1832"/>
      <c r="F27" s="1832"/>
      <c r="G27" s="1833"/>
    </row>
    <row r="28" spans="1:12" x14ac:dyDescent="0.25">
      <c r="A28" s="16"/>
      <c r="B28" s="17"/>
      <c r="C28" s="17"/>
      <c r="D28" s="321"/>
      <c r="E28" s="17"/>
      <c r="F28" s="17"/>
      <c r="G28" s="18"/>
    </row>
    <row r="29" spans="1:12" x14ac:dyDescent="0.25">
      <c r="A29" s="13"/>
      <c r="B29" s="7"/>
      <c r="C29" s="7"/>
      <c r="D29" s="322"/>
      <c r="E29" s="7"/>
      <c r="F29" s="7"/>
      <c r="G29" s="11"/>
    </row>
  </sheetData>
  <mergeCells count="15">
    <mergeCell ref="D26:G26"/>
    <mergeCell ref="A27:C27"/>
    <mergeCell ref="D27:G27"/>
    <mergeCell ref="C14:G14"/>
    <mergeCell ref="C16:G16"/>
    <mergeCell ref="D17:F17"/>
    <mergeCell ref="A20:F20"/>
    <mergeCell ref="E24:F24"/>
    <mergeCell ref="E25:F25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31"/>
  <sheetViews>
    <sheetView workbookViewId="0">
      <selection sqref="A1:E7"/>
    </sheetView>
  </sheetViews>
  <sheetFormatPr defaultRowHeight="15" x14ac:dyDescent="0.25"/>
  <cols>
    <col min="1" max="1" width="24.570312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291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292</v>
      </c>
      <c r="D12" s="1735"/>
      <c r="E12" s="1736"/>
    </row>
    <row r="13" spans="1:5" x14ac:dyDescent="0.25">
      <c r="A13" s="1763" t="s">
        <v>294</v>
      </c>
      <c r="B13" s="1764"/>
      <c r="C13" s="1737" t="s">
        <v>293</v>
      </c>
      <c r="D13" s="1739"/>
      <c r="E13" s="1738"/>
    </row>
    <row r="14" spans="1:5" x14ac:dyDescent="0.25">
      <c r="A14" s="1737" t="s">
        <v>295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296</v>
      </c>
      <c r="D15" s="1749"/>
      <c r="E15" s="1749"/>
    </row>
    <row r="16" spans="1:5" x14ac:dyDescent="0.25">
      <c r="A16" s="13"/>
      <c r="C16" s="1748" t="s">
        <v>237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297</v>
      </c>
      <c r="B18" s="71"/>
      <c r="C18" s="35">
        <v>20</v>
      </c>
      <c r="D18" s="30">
        <v>8</v>
      </c>
      <c r="E18" s="30">
        <f>D18*C18</f>
        <v>160</v>
      </c>
    </row>
    <row r="19" spans="1:5" x14ac:dyDescent="0.25">
      <c r="A19" s="9" t="s">
        <v>298</v>
      </c>
      <c r="B19" s="71"/>
      <c r="C19" s="35">
        <v>20</v>
      </c>
      <c r="D19" s="30">
        <v>7</v>
      </c>
      <c r="E19" s="45">
        <f>D19*C19</f>
        <v>140</v>
      </c>
    </row>
    <row r="20" spans="1:5" x14ac:dyDescent="0.25">
      <c r="A20" s="9" t="s">
        <v>299</v>
      </c>
      <c r="B20" s="111" t="s">
        <v>300</v>
      </c>
      <c r="C20" s="35">
        <v>1</v>
      </c>
      <c r="D20" s="30">
        <v>100</v>
      </c>
      <c r="E20" s="65">
        <f>D20*C20</f>
        <v>100</v>
      </c>
    </row>
    <row r="21" spans="1:5" ht="23.25" x14ac:dyDescent="0.35">
      <c r="A21" s="1762" t="s">
        <v>183</v>
      </c>
      <c r="B21" s="1749"/>
      <c r="C21" s="1749"/>
      <c r="D21" s="1749"/>
      <c r="E21" s="44">
        <f>SUM(E18:E20)</f>
        <v>400</v>
      </c>
    </row>
    <row r="22" spans="1:5" x14ac:dyDescent="0.25">
      <c r="A22" s="73" t="s">
        <v>301</v>
      </c>
      <c r="B22" s="110"/>
      <c r="C22" s="110"/>
      <c r="D22" s="110"/>
      <c r="E22" s="72"/>
    </row>
    <row r="23" spans="1:5" x14ac:dyDescent="0.25">
      <c r="A23" s="1761"/>
      <c r="B23" s="1757"/>
      <c r="C23" s="1757"/>
      <c r="D23" s="1757"/>
      <c r="E23" s="1752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108" t="s">
        <v>302</v>
      </c>
      <c r="C28" s="1744" t="s">
        <v>16</v>
      </c>
      <c r="D28" s="1745"/>
      <c r="E28" s="1730"/>
    </row>
    <row r="29" spans="1:5" x14ac:dyDescent="0.25">
      <c r="A29" s="25" t="s">
        <v>9</v>
      </c>
      <c r="B29" s="109" t="s">
        <v>10</v>
      </c>
      <c r="C29" s="1746" t="s">
        <v>10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E37"/>
  <sheetViews>
    <sheetView topLeftCell="A7" workbookViewId="0">
      <selection activeCell="J23" sqref="J23"/>
    </sheetView>
  </sheetViews>
  <sheetFormatPr defaultRowHeight="15" x14ac:dyDescent="0.25"/>
  <cols>
    <col min="1" max="1" width="23" style="901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900"/>
    </row>
    <row r="9" spans="1:5" x14ac:dyDescent="0.25">
      <c r="A9" s="92"/>
      <c r="B9" s="17"/>
      <c r="C9" s="17"/>
      <c r="D9" s="126"/>
      <c r="E9" s="900"/>
    </row>
    <row r="10" spans="1:5" x14ac:dyDescent="0.25">
      <c r="A10" s="92"/>
      <c r="B10" s="17"/>
      <c r="C10" s="17"/>
      <c r="D10" s="1729" t="s">
        <v>2328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2322</v>
      </c>
      <c r="D12" s="1735"/>
      <c r="E12" s="1736"/>
    </row>
    <row r="13" spans="1:5" x14ac:dyDescent="0.25">
      <c r="A13" s="1763" t="s">
        <v>1314</v>
      </c>
      <c r="B13" s="1764"/>
      <c r="C13" s="1737" t="s">
        <v>1317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1315</v>
      </c>
      <c r="B15" s="8"/>
      <c r="C15" s="1753" t="s">
        <v>1318</v>
      </c>
      <c r="D15" s="1749"/>
      <c r="E15" s="1749"/>
    </row>
    <row r="16" spans="1:5" x14ac:dyDescent="0.25">
      <c r="A16" s="93" t="s">
        <v>1316</v>
      </c>
      <c r="C16" s="1748" t="s">
        <v>395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903" t="s">
        <v>2329</v>
      </c>
      <c r="B18" s="56" t="s">
        <v>2034</v>
      </c>
      <c r="C18" s="1897">
        <v>25</v>
      </c>
      <c r="D18" s="1872">
        <v>45</v>
      </c>
      <c r="E18" s="1872">
        <f>D18*C18</f>
        <v>1125</v>
      </c>
    </row>
    <row r="19" spans="1:5" x14ac:dyDescent="0.25">
      <c r="A19" s="904" t="s">
        <v>2033</v>
      </c>
      <c r="B19" s="56" t="s">
        <v>1742</v>
      </c>
      <c r="C19" s="1871"/>
      <c r="D19" s="1873"/>
      <c r="E19" s="1873"/>
    </row>
    <row r="20" spans="1:5" x14ac:dyDescent="0.25">
      <c r="A20" s="904"/>
      <c r="B20" s="56" t="s">
        <v>1322</v>
      </c>
      <c r="C20" s="1871"/>
      <c r="D20" s="1873"/>
      <c r="E20" s="1873"/>
    </row>
    <row r="21" spans="1:5" ht="15.75" customHeight="1" x14ac:dyDescent="0.25">
      <c r="A21" s="902"/>
      <c r="B21" s="56" t="s">
        <v>1323</v>
      </c>
      <c r="C21" s="1860"/>
      <c r="D21" s="1863"/>
      <c r="E21" s="1863"/>
    </row>
    <row r="22" spans="1:5" ht="15.75" customHeight="1" x14ac:dyDescent="0.25">
      <c r="A22" s="904" t="s">
        <v>2330</v>
      </c>
      <c r="B22" s="56" t="s">
        <v>1320</v>
      </c>
      <c r="C22" s="1870">
        <v>2000</v>
      </c>
      <c r="D22" s="1872">
        <v>2.75</v>
      </c>
      <c r="E22" s="1872">
        <f>D22*C22</f>
        <v>5500</v>
      </c>
    </row>
    <row r="23" spans="1:5" x14ac:dyDescent="0.25">
      <c r="A23" s="904" t="s">
        <v>2035</v>
      </c>
      <c r="B23" s="56" t="s">
        <v>1321</v>
      </c>
      <c r="C23" s="1871"/>
      <c r="D23" s="1873"/>
      <c r="E23" s="1873"/>
    </row>
    <row r="24" spans="1:5" x14ac:dyDescent="0.25">
      <c r="A24" s="904"/>
      <c r="B24" s="56" t="s">
        <v>2331</v>
      </c>
      <c r="C24" s="1871"/>
      <c r="D24" s="1873"/>
      <c r="E24" s="1873"/>
    </row>
    <row r="25" spans="1:5" x14ac:dyDescent="0.25">
      <c r="A25" s="902"/>
      <c r="B25" s="56" t="s">
        <v>1323</v>
      </c>
      <c r="C25" s="1860"/>
      <c r="D25" s="1863"/>
      <c r="E25" s="1863"/>
    </row>
    <row r="26" spans="1:5" ht="23.25" x14ac:dyDescent="0.35">
      <c r="A26" s="1762" t="s">
        <v>183</v>
      </c>
      <c r="B26" s="1749"/>
      <c r="C26" s="1749"/>
      <c r="D26" s="1749"/>
      <c r="E26" s="134">
        <f>SUM(E18:E25)</f>
        <v>6625</v>
      </c>
    </row>
    <row r="27" spans="1:5" x14ac:dyDescent="0.25">
      <c r="A27" s="95" t="s">
        <v>1165</v>
      </c>
      <c r="B27" s="899"/>
      <c r="C27" s="899"/>
      <c r="D27" s="128"/>
      <c r="E27" s="129"/>
    </row>
    <row r="28" spans="1:5" x14ac:dyDescent="0.25">
      <c r="A28" s="568" t="s">
        <v>1325</v>
      </c>
      <c r="B28" s="896"/>
      <c r="C28" s="896"/>
      <c r="D28" s="126"/>
      <c r="E28" s="569"/>
    </row>
    <row r="29" spans="1:5" x14ac:dyDescent="0.25">
      <c r="A29" s="568"/>
      <c r="B29" s="896"/>
      <c r="C29" s="896"/>
      <c r="D29" s="126"/>
      <c r="E29" s="569"/>
    </row>
    <row r="30" spans="1:5" x14ac:dyDescent="0.25">
      <c r="A30" s="96"/>
      <c r="B30" s="2"/>
      <c r="C30" s="2"/>
      <c r="D30" s="130"/>
      <c r="E30" s="131"/>
    </row>
    <row r="31" spans="1:5" x14ac:dyDescent="0.25">
      <c r="A31" s="92"/>
      <c r="B31" s="17"/>
      <c r="C31" s="17"/>
      <c r="D31" s="126"/>
      <c r="E31" s="900"/>
    </row>
    <row r="32" spans="1:5" x14ac:dyDescent="0.25">
      <c r="A32" s="97" t="s">
        <v>6</v>
      </c>
      <c r="B32" s="22" t="s">
        <v>18</v>
      </c>
      <c r="C32" s="1740" t="s">
        <v>17</v>
      </c>
      <c r="D32" s="1741"/>
      <c r="E32" s="900"/>
    </row>
    <row r="33" spans="1:5" x14ac:dyDescent="0.25">
      <c r="A33" s="92"/>
      <c r="B33" s="17"/>
      <c r="C33" s="1742"/>
      <c r="D33" s="1743"/>
      <c r="E33" s="900"/>
    </row>
    <row r="34" spans="1:5" x14ac:dyDescent="0.25">
      <c r="A34" s="98" t="s">
        <v>7</v>
      </c>
      <c r="B34" s="897" t="s">
        <v>2037</v>
      </c>
      <c r="C34" s="1744" t="s">
        <v>16</v>
      </c>
      <c r="D34" s="1745"/>
      <c r="E34" s="1730"/>
    </row>
    <row r="35" spans="1:5" x14ac:dyDescent="0.25">
      <c r="A35" s="99" t="s">
        <v>9</v>
      </c>
      <c r="B35" s="898" t="s">
        <v>10</v>
      </c>
      <c r="C35" s="1746" t="s">
        <v>670</v>
      </c>
      <c r="D35" s="1747"/>
      <c r="E35" s="1730"/>
    </row>
    <row r="36" spans="1:5" x14ac:dyDescent="0.25">
      <c r="A36" s="92"/>
      <c r="B36" s="17"/>
      <c r="C36" s="17"/>
      <c r="D36" s="126"/>
      <c r="E36" s="900"/>
    </row>
    <row r="37" spans="1:5" x14ac:dyDescent="0.25">
      <c r="A37" s="93"/>
      <c r="B37" s="7"/>
      <c r="C37" s="7"/>
      <c r="D37" s="128"/>
      <c r="E37" s="132"/>
    </row>
  </sheetData>
  <mergeCells count="21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C18:C21"/>
    <mergeCell ref="D18:D21"/>
    <mergeCell ref="E18:E21"/>
    <mergeCell ref="C34:E34"/>
    <mergeCell ref="C35:E35"/>
    <mergeCell ref="C22:C25"/>
    <mergeCell ref="D22:D25"/>
    <mergeCell ref="E22:E25"/>
    <mergeCell ref="A26:D26"/>
    <mergeCell ref="C32:D32"/>
    <mergeCell ref="C33:D33"/>
  </mergeCells>
  <pageMargins left="0.7" right="0.7" top="0.75" bottom="0.75" header="0.3" footer="0.3"/>
  <pageSetup orientation="portrait" horizontalDpi="0" verticalDpi="0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E30"/>
  <sheetViews>
    <sheetView workbookViewId="0">
      <selection activeCell="C15" sqref="C15:E15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2323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2324</v>
      </c>
      <c r="D12" s="1735"/>
      <c r="E12" s="1736"/>
    </row>
    <row r="13" spans="1:5" x14ac:dyDescent="0.25">
      <c r="A13" s="1763" t="s">
        <v>316</v>
      </c>
      <c r="B13" s="1764"/>
      <c r="C13" s="1737" t="s">
        <v>1331</v>
      </c>
      <c r="D13" s="1739"/>
      <c r="E13" s="1738"/>
    </row>
    <row r="14" spans="1:5" x14ac:dyDescent="0.25">
      <c r="A14" s="1737" t="s">
        <v>317</v>
      </c>
      <c r="B14" s="1738"/>
      <c r="C14" s="1737" t="s">
        <v>12</v>
      </c>
      <c r="D14" s="1739"/>
      <c r="E14" s="1738"/>
    </row>
    <row r="15" spans="1:5" x14ac:dyDescent="0.25">
      <c r="A15" s="29" t="s">
        <v>318</v>
      </c>
      <c r="B15" s="8"/>
      <c r="C15" s="1753" t="s">
        <v>1330</v>
      </c>
      <c r="D15" s="1749"/>
      <c r="E15" s="1749"/>
    </row>
    <row r="16" spans="1:5" x14ac:dyDescent="0.25">
      <c r="A16" s="13"/>
      <c r="C16" s="1748" t="s">
        <v>321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322</v>
      </c>
      <c r="B18" s="35" t="s">
        <v>1328</v>
      </c>
      <c r="C18" s="35">
        <v>1</v>
      </c>
      <c r="D18" s="30">
        <v>180</v>
      </c>
      <c r="E18" s="30">
        <f>D18*C18</f>
        <v>180</v>
      </c>
    </row>
    <row r="19" spans="1:5" x14ac:dyDescent="0.25">
      <c r="A19" s="9"/>
      <c r="B19" s="71"/>
      <c r="C19" s="35"/>
      <c r="D19" s="30"/>
      <c r="E19" s="65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180</v>
      </c>
    </row>
    <row r="21" spans="1:5" x14ac:dyDescent="0.25">
      <c r="A21" s="73" t="s">
        <v>2326</v>
      </c>
      <c r="B21" s="899"/>
      <c r="C21" s="899"/>
      <c r="D21" s="899"/>
      <c r="E21" s="72"/>
    </row>
    <row r="22" spans="1:5" x14ac:dyDescent="0.25">
      <c r="A22" s="1761" t="s">
        <v>2325</v>
      </c>
      <c r="B22" s="1757"/>
      <c r="C22" s="1757"/>
      <c r="D22" s="1757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897" t="s">
        <v>2327</v>
      </c>
      <c r="C27" s="1744" t="s">
        <v>16</v>
      </c>
      <c r="D27" s="1745"/>
      <c r="E27" s="1730"/>
    </row>
    <row r="28" spans="1:5" x14ac:dyDescent="0.25">
      <c r="A28" s="25" t="s">
        <v>9</v>
      </c>
      <c r="B28" s="898" t="s">
        <v>10</v>
      </c>
      <c r="C28" s="1746" t="s">
        <v>669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E29"/>
  <sheetViews>
    <sheetView workbookViewId="0">
      <selection activeCell="H23" sqref="G23:H23"/>
    </sheetView>
  </sheetViews>
  <sheetFormatPr defaultRowHeight="15" x14ac:dyDescent="0.25"/>
  <cols>
    <col min="1" max="1" width="19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2332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2333</v>
      </c>
      <c r="D12" s="1735"/>
      <c r="E12" s="1736"/>
    </row>
    <row r="13" spans="1:5" x14ac:dyDescent="0.25">
      <c r="A13" s="1737" t="s">
        <v>19</v>
      </c>
      <c r="B13" s="1738"/>
      <c r="C13" s="1737" t="s">
        <v>2334</v>
      </c>
      <c r="D13" s="1739"/>
      <c r="E13" s="1738"/>
    </row>
    <row r="14" spans="1:5" x14ac:dyDescent="0.25">
      <c r="A14" s="1737" t="s">
        <v>21</v>
      </c>
      <c r="B14" s="1738"/>
      <c r="C14" s="1737" t="s">
        <v>12</v>
      </c>
      <c r="D14" s="1739"/>
      <c r="E14" s="1738"/>
    </row>
    <row r="15" spans="1:5" x14ac:dyDescent="0.25">
      <c r="A15" s="29" t="s">
        <v>20</v>
      </c>
      <c r="B15" s="8"/>
      <c r="C15" s="1753" t="s">
        <v>24</v>
      </c>
      <c r="D15" s="1749"/>
      <c r="E15" s="1749"/>
    </row>
    <row r="16" spans="1:5" x14ac:dyDescent="0.25">
      <c r="A16" s="13"/>
      <c r="C16" s="1748" t="s">
        <v>25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2335</v>
      </c>
      <c r="B18" s="9" t="s">
        <v>2336</v>
      </c>
      <c r="C18" s="35">
        <v>1</v>
      </c>
      <c r="D18" s="30">
        <v>5200</v>
      </c>
      <c r="E18" s="30">
        <f>D18*C18</f>
        <v>5200</v>
      </c>
    </row>
    <row r="19" spans="1:5" ht="15.75" thickBot="1" x14ac:dyDescent="0.3">
      <c r="A19" s="9"/>
      <c r="B19" s="9" t="s">
        <v>27</v>
      </c>
      <c r="C19" s="9"/>
      <c r="D19" s="9"/>
      <c r="E19" s="922" t="s">
        <v>179</v>
      </c>
    </row>
    <row r="20" spans="1:5" ht="24" thickBot="1" x14ac:dyDescent="0.4">
      <c r="A20" s="1750" t="s">
        <v>15</v>
      </c>
      <c r="B20" s="1739"/>
      <c r="C20" s="1739"/>
      <c r="D20" s="1739"/>
      <c r="E20" s="31">
        <f>SUM(E18:E19)</f>
        <v>5200</v>
      </c>
    </row>
    <row r="21" spans="1:5" x14ac:dyDescent="0.25">
      <c r="A21" s="1751" t="s">
        <v>28</v>
      </c>
      <c r="B21" s="1739"/>
      <c r="C21" s="1739"/>
      <c r="D21" s="1739"/>
      <c r="E21" s="1752"/>
    </row>
    <row r="22" spans="1:5" x14ac:dyDescent="0.25">
      <c r="A22" s="1"/>
      <c r="B22" s="2"/>
      <c r="C22" s="2"/>
      <c r="D22" s="2"/>
      <c r="E22" s="3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912" t="s">
        <v>29</v>
      </c>
      <c r="C26" s="1744" t="s">
        <v>16</v>
      </c>
      <c r="D26" s="1745"/>
      <c r="E26" s="1730"/>
    </row>
    <row r="27" spans="1:5" x14ac:dyDescent="0.25">
      <c r="A27" s="25" t="s">
        <v>9</v>
      </c>
      <c r="B27" s="913" t="s">
        <v>10</v>
      </c>
      <c r="C27" s="1746" t="s">
        <v>10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E30"/>
  <sheetViews>
    <sheetView topLeftCell="A4" workbookViewId="0">
      <selection activeCell="G28" sqref="G28"/>
    </sheetView>
  </sheetViews>
  <sheetFormatPr defaultRowHeight="15" x14ac:dyDescent="0.25"/>
  <cols>
    <col min="1" max="1" width="23" customWidth="1"/>
    <col min="2" max="2" width="27.140625" customWidth="1"/>
    <col min="3" max="3" width="10" customWidth="1"/>
    <col min="4" max="4" width="9" customWidth="1"/>
    <col min="5" max="5" width="15.42578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2337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2333</v>
      </c>
      <c r="D12" s="1735"/>
      <c r="E12" s="1736"/>
    </row>
    <row r="13" spans="1:5" x14ac:dyDescent="0.25">
      <c r="A13" s="1763" t="s">
        <v>579</v>
      </c>
      <c r="B13" s="1764"/>
      <c r="C13" s="1737" t="s">
        <v>582</v>
      </c>
      <c r="D13" s="1739"/>
      <c r="E13" s="1738"/>
    </row>
    <row r="14" spans="1:5" x14ac:dyDescent="0.25">
      <c r="A14" s="1737" t="s">
        <v>584</v>
      </c>
      <c r="B14" s="1738"/>
      <c r="C14" s="1737" t="s">
        <v>12</v>
      </c>
      <c r="D14" s="1739"/>
      <c r="E14" s="1738"/>
    </row>
    <row r="15" spans="1:5" x14ac:dyDescent="0.25">
      <c r="A15" s="29" t="s">
        <v>585</v>
      </c>
      <c r="B15" s="8"/>
      <c r="C15" s="1753" t="s">
        <v>2338</v>
      </c>
      <c r="D15" s="1749"/>
      <c r="E15" s="1749"/>
    </row>
    <row r="16" spans="1:5" x14ac:dyDescent="0.25">
      <c r="A16" s="13"/>
      <c r="C16" s="1748" t="s">
        <v>586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10" t="s">
        <v>14</v>
      </c>
      <c r="E17" s="10" t="s">
        <v>5</v>
      </c>
    </row>
    <row r="18" spans="1:5" x14ac:dyDescent="0.25">
      <c r="A18" s="9" t="s">
        <v>587</v>
      </c>
      <c r="B18" s="71" t="s">
        <v>2339</v>
      </c>
      <c r="C18" s="35">
        <v>5</v>
      </c>
      <c r="D18" s="30">
        <v>500</v>
      </c>
      <c r="E18" s="30">
        <f>D18*C18</f>
        <v>2500</v>
      </c>
    </row>
    <row r="19" spans="1:5" x14ac:dyDescent="0.25">
      <c r="A19" s="9"/>
      <c r="B19" s="71" t="s">
        <v>2340</v>
      </c>
      <c r="C19" s="35"/>
      <c r="D19" s="30"/>
      <c r="E19" s="45"/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2500</v>
      </c>
    </row>
    <row r="21" spans="1:5" x14ac:dyDescent="0.25">
      <c r="A21" s="915" t="s">
        <v>591</v>
      </c>
      <c r="B21" s="914"/>
      <c r="C21" s="914"/>
      <c r="D21" s="914"/>
      <c r="E21" s="72"/>
    </row>
    <row r="22" spans="1:5" x14ac:dyDescent="0.25">
      <c r="A22" s="1766" t="s">
        <v>592</v>
      </c>
      <c r="B22" s="1767"/>
      <c r="C22" s="1767"/>
      <c r="D22" s="1767"/>
      <c r="E22" s="1768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912" t="s">
        <v>590</v>
      </c>
      <c r="C27" s="1744" t="s">
        <v>16</v>
      </c>
      <c r="D27" s="1745"/>
      <c r="E27" s="1730"/>
    </row>
    <row r="28" spans="1:5" x14ac:dyDescent="0.25">
      <c r="A28" s="25" t="s">
        <v>9</v>
      </c>
      <c r="B28" s="913" t="s">
        <v>10</v>
      </c>
      <c r="C28" s="1746" t="s">
        <v>10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E30"/>
  <sheetViews>
    <sheetView topLeftCell="A10" workbookViewId="0">
      <selection activeCell="J17" sqref="J17"/>
    </sheetView>
  </sheetViews>
  <sheetFormatPr defaultRowHeight="15" x14ac:dyDescent="0.25"/>
  <cols>
    <col min="1" max="1" width="23" style="921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919"/>
    </row>
    <row r="9" spans="1:5" x14ac:dyDescent="0.25">
      <c r="A9" s="92"/>
      <c r="B9" s="17"/>
      <c r="C9" s="17"/>
      <c r="D9" s="126"/>
      <c r="E9" s="919"/>
    </row>
    <row r="10" spans="1:5" x14ac:dyDescent="0.25">
      <c r="A10" s="92"/>
      <c r="B10" s="17"/>
      <c r="C10" s="17"/>
      <c r="D10" s="1729" t="s">
        <v>2347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2348</v>
      </c>
      <c r="D12" s="1735"/>
      <c r="E12" s="1736"/>
    </row>
    <row r="13" spans="1:5" x14ac:dyDescent="0.25">
      <c r="A13" s="1763" t="s">
        <v>1302</v>
      </c>
      <c r="B13" s="1764"/>
      <c r="C13" s="1737" t="s">
        <v>1303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1306</v>
      </c>
      <c r="B15" s="8"/>
      <c r="C15" s="1753" t="s">
        <v>2341</v>
      </c>
      <c r="D15" s="1749"/>
      <c r="E15" s="1749"/>
    </row>
    <row r="16" spans="1:5" ht="15.75" x14ac:dyDescent="0.25">
      <c r="A16" s="93" t="s">
        <v>61</v>
      </c>
      <c r="C16" s="1748" t="s">
        <v>1305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2343</v>
      </c>
      <c r="B18" s="56" t="s">
        <v>2344</v>
      </c>
      <c r="C18" s="562">
        <v>2</v>
      </c>
      <c r="D18" s="57">
        <v>100</v>
      </c>
      <c r="E18" s="57">
        <f>D18*C18</f>
        <v>200</v>
      </c>
    </row>
    <row r="19" spans="1:5" x14ac:dyDescent="0.25">
      <c r="A19" s="56" t="s">
        <v>2345</v>
      </c>
      <c r="B19" s="56" t="s">
        <v>2346</v>
      </c>
      <c r="C19" s="562">
        <v>5</v>
      </c>
      <c r="D19" s="57">
        <v>165</v>
      </c>
      <c r="E19" s="57">
        <f>D19*C19</f>
        <v>825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1025</v>
      </c>
    </row>
    <row r="21" spans="1:5" s="8" customFormat="1" x14ac:dyDescent="0.25">
      <c r="A21" s="263" t="s">
        <v>863</v>
      </c>
      <c r="B21" s="920"/>
      <c r="C21" s="920"/>
      <c r="D21" s="264"/>
      <c r="E21" s="129"/>
    </row>
    <row r="22" spans="1:5" s="8" customFormat="1" x14ac:dyDescent="0.25">
      <c r="A22" s="263" t="s">
        <v>665</v>
      </c>
      <c r="B22" s="920"/>
      <c r="C22" s="920"/>
      <c r="D22" s="264"/>
      <c r="E22" s="129"/>
    </row>
    <row r="23" spans="1:5" s="8" customFormat="1" x14ac:dyDescent="0.25">
      <c r="A23" s="563" t="s">
        <v>2342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919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919"/>
    </row>
    <row r="26" spans="1:5" x14ac:dyDescent="0.25">
      <c r="A26" s="92"/>
      <c r="B26" s="17"/>
      <c r="C26" s="1742"/>
      <c r="D26" s="1743"/>
      <c r="E26" s="919"/>
    </row>
    <row r="27" spans="1:5" x14ac:dyDescent="0.25">
      <c r="A27" s="98" t="s">
        <v>7</v>
      </c>
      <c r="B27" s="916" t="s">
        <v>1300</v>
      </c>
      <c r="C27" s="1744" t="s">
        <v>16</v>
      </c>
      <c r="D27" s="1745"/>
      <c r="E27" s="1730"/>
    </row>
    <row r="28" spans="1:5" x14ac:dyDescent="0.25">
      <c r="A28" s="99" t="s">
        <v>9</v>
      </c>
      <c r="B28" s="917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919"/>
    </row>
    <row r="30" spans="1:5" x14ac:dyDescent="0.25">
      <c r="A30" s="93"/>
      <c r="B30" s="7"/>
      <c r="C30" s="7"/>
      <c r="D30" s="128"/>
      <c r="E30" s="132"/>
    </row>
  </sheetData>
  <mergeCells count="15">
    <mergeCell ref="A1:E7"/>
    <mergeCell ref="D10:E10"/>
    <mergeCell ref="A11:E11"/>
    <mergeCell ref="C12:E12"/>
    <mergeCell ref="A13:B13"/>
    <mergeCell ref="C13:E13"/>
    <mergeCell ref="C26:D26"/>
    <mergeCell ref="C27:E27"/>
    <mergeCell ref="C28:E28"/>
    <mergeCell ref="A14:B14"/>
    <mergeCell ref="C14:E14"/>
    <mergeCell ref="C15:E15"/>
    <mergeCell ref="C16:E16"/>
    <mergeCell ref="A20:D20"/>
    <mergeCell ref="C25:D25"/>
  </mergeCells>
  <pageMargins left="0.7" right="0.7" top="0.75" bottom="0.75" header="0.3" footer="0.3"/>
  <pageSetup orientation="portrait" horizontalDpi="0" verticalDpi="0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F35"/>
  <sheetViews>
    <sheetView topLeftCell="A13" workbookViewId="0">
      <selection activeCell="A24" sqref="A24"/>
    </sheetView>
  </sheetViews>
  <sheetFormatPr defaultRowHeight="15" x14ac:dyDescent="0.25"/>
  <cols>
    <col min="1" max="1" width="23" style="921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919"/>
    </row>
    <row r="9" spans="1:5" x14ac:dyDescent="0.25">
      <c r="A9" s="92"/>
      <c r="B9" s="17"/>
      <c r="C9" s="17"/>
      <c r="D9" s="126"/>
      <c r="E9" s="919"/>
    </row>
    <row r="10" spans="1:5" x14ac:dyDescent="0.25">
      <c r="A10" s="92"/>
      <c r="B10" s="17"/>
      <c r="C10" s="17"/>
      <c r="D10" s="1729" t="s">
        <v>2349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2348</v>
      </c>
      <c r="D12" s="1735"/>
      <c r="E12" s="1736"/>
    </row>
    <row r="13" spans="1:5" x14ac:dyDescent="0.25">
      <c r="A13" s="1763" t="s">
        <v>2352</v>
      </c>
      <c r="B13" s="1764"/>
      <c r="C13" s="1737" t="s">
        <v>2350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2353</v>
      </c>
      <c r="B15" s="8"/>
      <c r="C15" s="1753" t="s">
        <v>2351</v>
      </c>
      <c r="D15" s="1749"/>
      <c r="E15" s="1749"/>
    </row>
    <row r="16" spans="1:5" ht="15.75" x14ac:dyDescent="0.25">
      <c r="A16" s="93" t="s">
        <v>61</v>
      </c>
      <c r="C16" s="1748" t="s">
        <v>1305</v>
      </c>
      <c r="D16" s="1749"/>
      <c r="E16" s="1749"/>
    </row>
    <row r="17" spans="1:6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6" x14ac:dyDescent="0.25">
      <c r="A18" s="56" t="s">
        <v>2354</v>
      </c>
      <c r="B18" s="56" t="s">
        <v>2344</v>
      </c>
      <c r="C18" s="562">
        <v>2</v>
      </c>
      <c r="D18" s="57">
        <v>100</v>
      </c>
      <c r="E18" s="57">
        <f>D18*C18</f>
        <v>200</v>
      </c>
    </row>
    <row r="19" spans="1:6" x14ac:dyDescent="0.25">
      <c r="A19" s="56" t="s">
        <v>2355</v>
      </c>
      <c r="B19" s="56"/>
      <c r="C19" s="562">
        <v>1</v>
      </c>
      <c r="D19" s="57">
        <v>100</v>
      </c>
      <c r="E19" s="57">
        <f t="shared" ref="E19:E24" si="0">D19*C19</f>
        <v>100</v>
      </c>
      <c r="F19" t="s">
        <v>2448</v>
      </c>
    </row>
    <row r="20" spans="1:6" x14ac:dyDescent="0.25">
      <c r="A20" s="56" t="s">
        <v>2356</v>
      </c>
      <c r="B20" s="56" t="s">
        <v>2362</v>
      </c>
      <c r="C20" s="562">
        <v>2</v>
      </c>
      <c r="D20" s="57">
        <v>100</v>
      </c>
      <c r="E20" s="57">
        <f t="shared" si="0"/>
        <v>200</v>
      </c>
    </row>
    <row r="21" spans="1:6" x14ac:dyDescent="0.25">
      <c r="A21" s="56" t="s">
        <v>2357</v>
      </c>
      <c r="B21" s="56"/>
      <c r="C21" s="562">
        <v>1</v>
      </c>
      <c r="D21" s="57">
        <v>80</v>
      </c>
      <c r="E21" s="57">
        <f t="shared" si="0"/>
        <v>80</v>
      </c>
    </row>
    <row r="22" spans="1:6" x14ac:dyDescent="0.25">
      <c r="A22" s="56" t="s">
        <v>2358</v>
      </c>
      <c r="B22" s="56" t="s">
        <v>2359</v>
      </c>
      <c r="C22" s="562">
        <v>2</v>
      </c>
      <c r="D22" s="57">
        <v>100</v>
      </c>
      <c r="E22" s="57">
        <f t="shared" si="0"/>
        <v>200</v>
      </c>
    </row>
    <row r="23" spans="1:6" x14ac:dyDescent="0.25">
      <c r="A23" s="56" t="s">
        <v>2360</v>
      </c>
      <c r="B23" s="56" t="s">
        <v>2361</v>
      </c>
      <c r="C23" s="562">
        <v>1</v>
      </c>
      <c r="D23" s="57">
        <v>320</v>
      </c>
      <c r="E23" s="57">
        <f t="shared" si="0"/>
        <v>320</v>
      </c>
    </row>
    <row r="24" spans="1:6" x14ac:dyDescent="0.25">
      <c r="A24" s="56" t="s">
        <v>2363</v>
      </c>
      <c r="B24" s="56"/>
      <c r="C24" s="562">
        <v>1</v>
      </c>
      <c r="D24" s="57">
        <v>450</v>
      </c>
      <c r="E24" s="57">
        <f t="shared" si="0"/>
        <v>450</v>
      </c>
    </row>
    <row r="25" spans="1:6" ht="23.25" x14ac:dyDescent="0.35">
      <c r="A25" s="1762" t="s">
        <v>183</v>
      </c>
      <c r="B25" s="1749"/>
      <c r="C25" s="1749"/>
      <c r="D25" s="1749"/>
      <c r="E25" s="134">
        <f>SUM(E18:E24)</f>
        <v>1550</v>
      </c>
    </row>
    <row r="26" spans="1:6" s="8" customFormat="1" x14ac:dyDescent="0.25">
      <c r="A26" s="263" t="s">
        <v>863</v>
      </c>
      <c r="B26" s="920"/>
      <c r="C26" s="920"/>
      <c r="D26" s="264"/>
      <c r="E26" s="129"/>
    </row>
    <row r="27" spans="1:6" s="8" customFormat="1" x14ac:dyDescent="0.25">
      <c r="A27" s="263" t="s">
        <v>665</v>
      </c>
      <c r="B27" s="920"/>
      <c r="C27" s="920"/>
      <c r="D27" s="264"/>
      <c r="E27" s="129"/>
    </row>
    <row r="28" spans="1:6" s="8" customFormat="1" x14ac:dyDescent="0.25">
      <c r="A28" s="563" t="s">
        <v>2342</v>
      </c>
      <c r="B28" s="564"/>
      <c r="C28" s="564"/>
      <c r="D28" s="565"/>
      <c r="E28" s="566"/>
    </row>
    <row r="29" spans="1:6" x14ac:dyDescent="0.25">
      <c r="A29" s="92"/>
      <c r="B29" s="17"/>
      <c r="C29" s="17"/>
      <c r="D29" s="126"/>
      <c r="E29" s="919"/>
    </row>
    <row r="30" spans="1:6" x14ac:dyDescent="0.25">
      <c r="A30" s="97" t="s">
        <v>6</v>
      </c>
      <c r="B30" s="22" t="s">
        <v>18</v>
      </c>
      <c r="C30" s="1740" t="s">
        <v>17</v>
      </c>
      <c r="D30" s="1741"/>
      <c r="E30" s="919"/>
    </row>
    <row r="31" spans="1:6" x14ac:dyDescent="0.25">
      <c r="A31" s="92"/>
      <c r="B31" s="17"/>
      <c r="C31" s="1742"/>
      <c r="D31" s="1743"/>
      <c r="E31" s="919"/>
    </row>
    <row r="32" spans="1:6" x14ac:dyDescent="0.25">
      <c r="A32" s="98" t="s">
        <v>7</v>
      </c>
      <c r="B32" s="916" t="s">
        <v>1300</v>
      </c>
      <c r="C32" s="1744" t="s">
        <v>16</v>
      </c>
      <c r="D32" s="1745"/>
      <c r="E32" s="1730"/>
    </row>
    <row r="33" spans="1:5" x14ac:dyDescent="0.25">
      <c r="A33" s="99" t="s">
        <v>9</v>
      </c>
      <c r="B33" s="917" t="s">
        <v>10</v>
      </c>
      <c r="C33" s="1746" t="s">
        <v>670</v>
      </c>
      <c r="D33" s="1747"/>
      <c r="E33" s="1730"/>
    </row>
    <row r="34" spans="1:5" x14ac:dyDescent="0.25">
      <c r="A34" s="92"/>
      <c r="B34" s="17"/>
      <c r="C34" s="17"/>
      <c r="D34" s="126"/>
      <c r="E34" s="919"/>
    </row>
    <row r="35" spans="1:5" x14ac:dyDescent="0.25">
      <c r="A35" s="93"/>
      <c r="B35" s="7"/>
      <c r="C35" s="7"/>
      <c r="D35" s="128"/>
      <c r="E35" s="132"/>
    </row>
  </sheetData>
  <mergeCells count="15">
    <mergeCell ref="A1:E7"/>
    <mergeCell ref="D10:E10"/>
    <mergeCell ref="A11:E11"/>
    <mergeCell ref="C12:E12"/>
    <mergeCell ref="A13:B13"/>
    <mergeCell ref="C13:E13"/>
    <mergeCell ref="C31:D31"/>
    <mergeCell ref="C32:E32"/>
    <mergeCell ref="C33:E33"/>
    <mergeCell ref="A14:B14"/>
    <mergeCell ref="C14:E14"/>
    <mergeCell ref="C15:E15"/>
    <mergeCell ref="C16:E16"/>
    <mergeCell ref="A25:D25"/>
    <mergeCell ref="C30:D30"/>
  </mergeCells>
  <pageMargins left="0.7" right="0.7" top="0.75" bottom="0.75" header="0.3" footer="0.3"/>
  <pageSetup orientation="portrait" horizontalDpi="0" verticalDpi="0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E30"/>
  <sheetViews>
    <sheetView topLeftCell="A14" workbookViewId="0">
      <selection activeCell="B34" sqref="B34:B36"/>
    </sheetView>
  </sheetViews>
  <sheetFormatPr defaultRowHeight="15" x14ac:dyDescent="0.25"/>
  <cols>
    <col min="1" max="1" width="23.85546875" style="921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919"/>
    </row>
    <row r="9" spans="1:5" x14ac:dyDescent="0.25">
      <c r="A9" s="92"/>
      <c r="B9" s="17"/>
      <c r="C9" s="17"/>
      <c r="D9" s="126"/>
      <c r="E9" s="919"/>
    </row>
    <row r="10" spans="1:5" x14ac:dyDescent="0.25">
      <c r="A10" s="92"/>
      <c r="B10" s="17"/>
      <c r="C10" s="17"/>
      <c r="D10" s="1729" t="s">
        <v>2364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2348</v>
      </c>
      <c r="D12" s="1735"/>
      <c r="E12" s="1736"/>
    </row>
    <row r="13" spans="1:5" x14ac:dyDescent="0.25">
      <c r="A13" s="1763" t="s">
        <v>919</v>
      </c>
      <c r="B13" s="1764"/>
      <c r="C13" s="1737" t="s">
        <v>917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920</v>
      </c>
      <c r="B15" s="8"/>
      <c r="C15" s="1753" t="s">
        <v>918</v>
      </c>
      <c r="D15" s="1749"/>
      <c r="E15" s="1749"/>
    </row>
    <row r="16" spans="1:5" x14ac:dyDescent="0.25">
      <c r="A16" s="93" t="s">
        <v>384</v>
      </c>
      <c r="C16" s="1748" t="s">
        <v>921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56" t="s">
        <v>2365</v>
      </c>
      <c r="B18" s="446" t="s">
        <v>2366</v>
      </c>
      <c r="C18" s="349">
        <v>1</v>
      </c>
      <c r="D18" s="447">
        <v>1200</v>
      </c>
      <c r="E18" s="57">
        <f>D18*C18</f>
        <v>1200</v>
      </c>
    </row>
    <row r="19" spans="1:5" x14ac:dyDescent="0.25">
      <c r="A19" s="56"/>
      <c r="B19" s="446"/>
      <c r="C19" s="349"/>
      <c r="D19" s="447"/>
      <c r="E19" s="154" t="s">
        <v>179</v>
      </c>
    </row>
    <row r="20" spans="1:5" ht="23.25" x14ac:dyDescent="0.35">
      <c r="A20" s="1847" t="s">
        <v>183</v>
      </c>
      <c r="B20" s="1848"/>
      <c r="C20" s="1848"/>
      <c r="D20" s="1848"/>
      <c r="E20" s="443">
        <f>SUM(E18:E19)</f>
        <v>1200</v>
      </c>
    </row>
    <row r="21" spans="1:5" x14ac:dyDescent="0.25">
      <c r="A21" s="95" t="s">
        <v>2367</v>
      </c>
      <c r="B21" s="918"/>
      <c r="C21" s="918"/>
      <c r="D21" s="128"/>
      <c r="E21" s="129"/>
    </row>
    <row r="22" spans="1:5" x14ac:dyDescent="0.25">
      <c r="A22" s="1761" t="s">
        <v>2368</v>
      </c>
      <c r="B22" s="1757"/>
      <c r="C22" s="1757"/>
      <c r="D22" s="1757"/>
      <c r="E22" s="1752"/>
    </row>
    <row r="23" spans="1:5" x14ac:dyDescent="0.25">
      <c r="A23" s="96"/>
      <c r="B23" s="2"/>
      <c r="C23" s="2"/>
      <c r="D23" s="130"/>
      <c r="E23" s="131"/>
    </row>
    <row r="24" spans="1:5" x14ac:dyDescent="0.25">
      <c r="A24" s="92"/>
      <c r="B24" s="17"/>
      <c r="C24" s="17"/>
      <c r="D24" s="126"/>
      <c r="E24" s="919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919"/>
    </row>
    <row r="26" spans="1:5" x14ac:dyDescent="0.25">
      <c r="A26" s="92"/>
      <c r="B26" s="17"/>
      <c r="C26" s="1742"/>
      <c r="D26" s="1743"/>
      <c r="E26" s="919"/>
    </row>
    <row r="27" spans="1:5" x14ac:dyDescent="0.25">
      <c r="A27" s="98" t="s">
        <v>7</v>
      </c>
      <c r="B27" s="916" t="s">
        <v>926</v>
      </c>
      <c r="C27" s="1744" t="s">
        <v>2369</v>
      </c>
      <c r="D27" s="1745"/>
      <c r="E27" s="1730"/>
    </row>
    <row r="28" spans="1:5" x14ac:dyDescent="0.25">
      <c r="A28" s="99" t="s">
        <v>9</v>
      </c>
      <c r="B28" s="917" t="s">
        <v>10</v>
      </c>
      <c r="C28" s="1746" t="s">
        <v>2370</v>
      </c>
      <c r="D28" s="1747"/>
      <c r="E28" s="1730"/>
    </row>
    <row r="29" spans="1:5" x14ac:dyDescent="0.25">
      <c r="A29" s="92"/>
      <c r="B29" s="17"/>
      <c r="C29" s="17"/>
      <c r="D29" s="126"/>
      <c r="E29" s="919"/>
    </row>
    <row r="30" spans="1:5" x14ac:dyDescent="0.25">
      <c r="A30" s="93"/>
      <c r="B30" s="7"/>
      <c r="C30" s="7"/>
      <c r="D30" s="128"/>
      <c r="E30" s="132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L29"/>
  <sheetViews>
    <sheetView workbookViewId="0">
      <selection activeCell="K18" sqref="K18"/>
    </sheetView>
  </sheetViews>
  <sheetFormatPr defaultRowHeight="15" x14ac:dyDescent="0.25"/>
  <cols>
    <col min="1" max="1" width="23.42578125" customWidth="1"/>
    <col min="2" max="2" width="25.8554687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2371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2372</v>
      </c>
      <c r="E12" s="1757"/>
      <c r="F12" s="1757"/>
      <c r="G12" s="1752"/>
    </row>
    <row r="13" spans="1:9" ht="15" customHeight="1" x14ac:dyDescent="0.25">
      <c r="A13" s="1763" t="s">
        <v>2279</v>
      </c>
      <c r="B13" s="1764"/>
      <c r="C13" s="1737" t="s">
        <v>2282</v>
      </c>
      <c r="D13" s="1739"/>
      <c r="E13" s="1739"/>
      <c r="F13" s="1739"/>
      <c r="G13" s="1738"/>
      <c r="I13" t="s">
        <v>713</v>
      </c>
    </row>
    <row r="14" spans="1:9" x14ac:dyDescent="0.25">
      <c r="A14" s="927" t="s">
        <v>2280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2281</v>
      </c>
      <c r="B15" s="932"/>
      <c r="C15" s="935" t="s">
        <v>1431</v>
      </c>
      <c r="D15" s="929"/>
      <c r="E15" s="929"/>
      <c r="F15" s="929"/>
      <c r="G15" s="928"/>
    </row>
    <row r="16" spans="1:9" x14ac:dyDescent="0.25">
      <c r="A16" s="343"/>
      <c r="B16" s="344"/>
      <c r="C16" s="1737" t="s">
        <v>2283</v>
      </c>
      <c r="D16" s="1739"/>
      <c r="E16" s="1739"/>
      <c r="F16" s="1739"/>
      <c r="G16" s="1738"/>
    </row>
    <row r="17" spans="1:12" x14ac:dyDescent="0.25">
      <c r="A17" s="10" t="s">
        <v>3</v>
      </c>
      <c r="B17" s="934" t="s">
        <v>4</v>
      </c>
      <c r="C17" s="934" t="s">
        <v>272</v>
      </c>
      <c r="D17" s="1822" t="s">
        <v>708</v>
      </c>
      <c r="E17" s="1902"/>
      <c r="F17" s="1903"/>
      <c r="G17" s="10" t="s">
        <v>5</v>
      </c>
    </row>
    <row r="18" spans="1:12" x14ac:dyDescent="0.25">
      <c r="A18" s="433" t="s">
        <v>2374</v>
      </c>
      <c r="B18" s="856" t="s">
        <v>2375</v>
      </c>
      <c r="C18" s="857">
        <v>3</v>
      </c>
      <c r="D18" s="858">
        <v>1270</v>
      </c>
      <c r="E18" s="894"/>
      <c r="F18" s="895"/>
      <c r="G18" s="300">
        <f>D18*C18</f>
        <v>3810</v>
      </c>
    </row>
    <row r="19" spans="1:12" x14ac:dyDescent="0.25">
      <c r="A19" s="297" t="s">
        <v>2384</v>
      </c>
      <c r="B19" s="725" t="s">
        <v>2385</v>
      </c>
      <c r="C19" s="893">
        <v>1</v>
      </c>
      <c r="D19" s="727">
        <v>860</v>
      </c>
      <c r="E19" s="361"/>
      <c r="F19" s="362"/>
      <c r="G19" s="300">
        <f>D19*C19</f>
        <v>860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83">
        <f>SUM(G18:G19)</f>
        <v>4670</v>
      </c>
      <c r="L20" t="s">
        <v>762</v>
      </c>
    </row>
    <row r="21" spans="1:12" ht="19.5" customHeight="1" x14ac:dyDescent="0.35">
      <c r="A21" s="295" t="s">
        <v>2386</v>
      </c>
      <c r="B21" s="346"/>
      <c r="C21" s="346"/>
      <c r="D21" s="930"/>
      <c r="E21" s="930"/>
      <c r="F21" s="930"/>
      <c r="G21" s="347"/>
    </row>
    <row r="22" spans="1:12" ht="19.5" customHeight="1" x14ac:dyDescent="0.35">
      <c r="A22" s="295" t="s">
        <v>2373</v>
      </c>
      <c r="B22" s="346"/>
      <c r="C22" s="346"/>
      <c r="D22" s="930"/>
      <c r="E22" s="930"/>
      <c r="F22" s="930"/>
      <c r="G22" s="347"/>
    </row>
    <row r="23" spans="1:12" x14ac:dyDescent="0.25">
      <c r="A23" s="16"/>
      <c r="B23" s="17"/>
      <c r="C23" s="17"/>
      <c r="D23" s="321"/>
      <c r="E23" s="17"/>
      <c r="F23" s="17"/>
      <c r="G23" s="18"/>
    </row>
    <row r="24" spans="1:12" x14ac:dyDescent="0.25">
      <c r="A24" s="21" t="s">
        <v>6</v>
      </c>
      <c r="B24" s="323" t="s">
        <v>18</v>
      </c>
      <c r="C24" s="924"/>
      <c r="D24" s="923" t="s">
        <v>17</v>
      </c>
      <c r="E24" s="1740" t="s">
        <v>17</v>
      </c>
      <c r="F24" s="1740"/>
      <c r="G24" s="18"/>
    </row>
    <row r="25" spans="1:12" ht="15.75" x14ac:dyDescent="0.3">
      <c r="A25" s="16"/>
      <c r="B25" s="17"/>
      <c r="C25" s="17"/>
      <c r="D25" s="330"/>
      <c r="E25" s="1742"/>
      <c r="F25" s="1742"/>
      <c r="G25" s="18"/>
    </row>
    <row r="26" spans="1:12" x14ac:dyDescent="0.25">
      <c r="A26" s="24" t="s">
        <v>7</v>
      </c>
      <c r="B26" s="393" t="s">
        <v>814</v>
      </c>
      <c r="C26" s="933"/>
      <c r="D26" s="1831" t="s">
        <v>716</v>
      </c>
      <c r="E26" s="1832"/>
      <c r="F26" s="1832"/>
      <c r="G26" s="1833"/>
    </row>
    <row r="27" spans="1:12" x14ac:dyDescent="0.25">
      <c r="A27" s="1845" t="s">
        <v>2259</v>
      </c>
      <c r="B27" s="1743"/>
      <c r="C27" s="1743"/>
      <c r="D27" s="1834" t="s">
        <v>717</v>
      </c>
      <c r="E27" s="1832"/>
      <c r="F27" s="1832"/>
      <c r="G27" s="1833"/>
    </row>
    <row r="28" spans="1:12" x14ac:dyDescent="0.25">
      <c r="A28" s="16"/>
      <c r="B28" s="17"/>
      <c r="C28" s="17"/>
      <c r="D28" s="321"/>
      <c r="E28" s="17"/>
      <c r="F28" s="17"/>
      <c r="G28" s="18"/>
    </row>
    <row r="29" spans="1:12" x14ac:dyDescent="0.25">
      <c r="A29" s="13"/>
      <c r="B29" s="7"/>
      <c r="C29" s="7"/>
      <c r="D29" s="322"/>
      <c r="E29" s="7"/>
      <c r="F29" s="7"/>
      <c r="G29" s="11"/>
    </row>
  </sheetData>
  <mergeCells count="15">
    <mergeCell ref="D26:G26"/>
    <mergeCell ref="A27:C27"/>
    <mergeCell ref="D27:G27"/>
    <mergeCell ref="C14:G14"/>
    <mergeCell ref="C16:G16"/>
    <mergeCell ref="D17:F17"/>
    <mergeCell ref="A20:F20"/>
    <mergeCell ref="E24:F24"/>
    <mergeCell ref="E25:F25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/>
  <dimension ref="A1:E32"/>
  <sheetViews>
    <sheetView topLeftCell="A7" workbookViewId="0">
      <selection activeCell="I12" sqref="I12"/>
    </sheetView>
  </sheetViews>
  <sheetFormatPr defaultRowHeight="15" x14ac:dyDescent="0.25"/>
  <cols>
    <col min="1" max="1" width="21.28515625" style="933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931"/>
    </row>
    <row r="9" spans="1:5" x14ac:dyDescent="0.25">
      <c r="A9" s="92"/>
      <c r="B9" s="17"/>
      <c r="C9" s="17"/>
      <c r="D9" s="126"/>
      <c r="E9" s="931"/>
    </row>
    <row r="10" spans="1:5" x14ac:dyDescent="0.25">
      <c r="A10" s="92"/>
      <c r="B10" s="17"/>
      <c r="C10" s="17"/>
      <c r="D10" s="1729" t="s">
        <v>2376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2372</v>
      </c>
      <c r="D12" s="1735"/>
      <c r="E12" s="1736"/>
    </row>
    <row r="13" spans="1:5" x14ac:dyDescent="0.25">
      <c r="A13" s="1763" t="s">
        <v>1262</v>
      </c>
      <c r="B13" s="1764"/>
      <c r="C13" s="1737" t="s">
        <v>1265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1263</v>
      </c>
      <c r="B15" s="8"/>
      <c r="C15" s="1753" t="s">
        <v>2377</v>
      </c>
      <c r="D15" s="1749"/>
      <c r="E15" s="1749"/>
    </row>
    <row r="16" spans="1:5" x14ac:dyDescent="0.25">
      <c r="A16" s="93" t="s">
        <v>1264</v>
      </c>
      <c r="C16" s="1748" t="s">
        <v>921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ht="30" x14ac:dyDescent="0.25">
      <c r="A18" s="433" t="s">
        <v>2381</v>
      </c>
      <c r="B18" s="513" t="s">
        <v>1706</v>
      </c>
      <c r="C18" s="299">
        <v>5</v>
      </c>
      <c r="D18" s="819">
        <v>160</v>
      </c>
      <c r="E18" s="940">
        <f>D18*C18</f>
        <v>800</v>
      </c>
    </row>
    <row r="19" spans="1:5" x14ac:dyDescent="0.25">
      <c r="A19" s="937" t="s">
        <v>2380</v>
      </c>
      <c r="B19" s="937" t="s">
        <v>2378</v>
      </c>
      <c r="C19" s="939">
        <v>10</v>
      </c>
      <c r="D19" s="947">
        <v>140</v>
      </c>
      <c r="E19" s="940">
        <f>D19*C19</f>
        <v>1400</v>
      </c>
    </row>
    <row r="20" spans="1:5" x14ac:dyDescent="0.25">
      <c r="A20" s="937"/>
      <c r="B20" s="936"/>
      <c r="C20" s="938"/>
      <c r="D20" s="948"/>
      <c r="E20" s="949"/>
    </row>
    <row r="21" spans="1:5" ht="23.25" x14ac:dyDescent="0.35">
      <c r="A21" s="1750" t="s">
        <v>183</v>
      </c>
      <c r="B21" s="1865"/>
      <c r="C21" s="1865"/>
      <c r="D21" s="1866"/>
      <c r="E21" s="443">
        <f>SUM(E18:E20)</f>
        <v>2200</v>
      </c>
    </row>
    <row r="22" spans="1:5" x14ac:dyDescent="0.25">
      <c r="A22" s="95" t="s">
        <v>1707</v>
      </c>
      <c r="B22" s="930"/>
      <c r="C22" s="930"/>
      <c r="D22" s="128"/>
      <c r="E22" s="129"/>
    </row>
    <row r="23" spans="1:5" x14ac:dyDescent="0.25">
      <c r="A23" s="95" t="s">
        <v>2379</v>
      </c>
      <c r="B23" s="930"/>
      <c r="C23" s="930"/>
      <c r="D23" s="128"/>
      <c r="E23" s="129"/>
    </row>
    <row r="24" spans="1:5" x14ac:dyDescent="0.25">
      <c r="A24" s="1776"/>
      <c r="B24" s="1777"/>
      <c r="C24" s="1777"/>
      <c r="D24" s="1777"/>
      <c r="E24" s="1778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931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931"/>
    </row>
    <row r="28" spans="1:5" x14ac:dyDescent="0.25">
      <c r="A28" s="92"/>
      <c r="B28" s="17"/>
      <c r="C28" s="1742"/>
      <c r="D28" s="1743"/>
      <c r="E28" s="931"/>
    </row>
    <row r="29" spans="1:5" x14ac:dyDescent="0.25">
      <c r="A29" s="98" t="s">
        <v>7</v>
      </c>
      <c r="B29" s="925" t="s">
        <v>1356</v>
      </c>
      <c r="C29" s="1744" t="s">
        <v>16</v>
      </c>
      <c r="D29" s="1745"/>
      <c r="E29" s="1730"/>
    </row>
    <row r="30" spans="1:5" x14ac:dyDescent="0.25">
      <c r="A30" s="99" t="s">
        <v>9</v>
      </c>
      <c r="B30" s="926" t="s">
        <v>10</v>
      </c>
      <c r="C30" s="1746" t="s">
        <v>669</v>
      </c>
      <c r="D30" s="1747"/>
      <c r="E30" s="1730"/>
    </row>
    <row r="31" spans="1:5" x14ac:dyDescent="0.25">
      <c r="A31" s="92"/>
      <c r="B31" s="17"/>
      <c r="C31" s="17"/>
      <c r="D31" s="126"/>
      <c r="E31" s="931"/>
    </row>
    <row r="32" spans="1:5" x14ac:dyDescent="0.25">
      <c r="A32" s="93"/>
      <c r="B32" s="7"/>
      <c r="C32" s="7"/>
      <c r="D32" s="128"/>
      <c r="E32" s="132"/>
    </row>
  </sheetData>
  <mergeCells count="16">
    <mergeCell ref="C30:E30"/>
    <mergeCell ref="A14:B14"/>
    <mergeCell ref="C14:E14"/>
    <mergeCell ref="C15:E15"/>
    <mergeCell ref="C16:E16"/>
    <mergeCell ref="A21:D21"/>
    <mergeCell ref="A24:E24"/>
    <mergeCell ref="C27:D27"/>
    <mergeCell ref="C28:D28"/>
    <mergeCell ref="C29:E29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E30"/>
  <sheetViews>
    <sheetView topLeftCell="A10" workbookViewId="0">
      <selection activeCell="A23" sqref="A23"/>
    </sheetView>
  </sheetViews>
  <sheetFormatPr defaultRowHeight="15" x14ac:dyDescent="0.25"/>
  <cols>
    <col min="1" max="1" width="23" style="954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952"/>
    </row>
    <row r="9" spans="1:5" x14ac:dyDescent="0.25">
      <c r="A9" s="92"/>
      <c r="B9" s="17"/>
      <c r="C9" s="17"/>
      <c r="D9" s="126"/>
      <c r="E9" s="952"/>
    </row>
    <row r="10" spans="1:5" x14ac:dyDescent="0.25">
      <c r="A10" s="92"/>
      <c r="B10" s="17"/>
      <c r="C10" s="17"/>
      <c r="D10" s="1729" t="s">
        <v>2387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2388</v>
      </c>
      <c r="D12" s="1735"/>
      <c r="E12" s="1736"/>
    </row>
    <row r="13" spans="1:5" x14ac:dyDescent="0.25">
      <c r="A13" s="1763" t="s">
        <v>1302</v>
      </c>
      <c r="B13" s="1764"/>
      <c r="C13" s="1737" t="s">
        <v>1303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1306</v>
      </c>
      <c r="B15" s="8"/>
      <c r="C15" s="1753" t="s">
        <v>2341</v>
      </c>
      <c r="D15" s="1749"/>
      <c r="E15" s="1749"/>
    </row>
    <row r="16" spans="1:5" ht="15.75" x14ac:dyDescent="0.25">
      <c r="A16" s="93" t="s">
        <v>61</v>
      </c>
      <c r="C16" s="1748" t="s">
        <v>1305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2389</v>
      </c>
      <c r="B18" s="56" t="s">
        <v>2390</v>
      </c>
      <c r="C18" s="562">
        <v>1</v>
      </c>
      <c r="D18" s="57">
        <v>730</v>
      </c>
      <c r="E18" s="57">
        <f>D18*C18</f>
        <v>730</v>
      </c>
    </row>
    <row r="19" spans="1:5" x14ac:dyDescent="0.25">
      <c r="A19" s="56" t="s">
        <v>2389</v>
      </c>
      <c r="B19" s="56" t="s">
        <v>2391</v>
      </c>
      <c r="C19" s="562">
        <v>1</v>
      </c>
      <c r="D19" s="57">
        <v>600</v>
      </c>
      <c r="E19" s="57">
        <f>D19*C19</f>
        <v>600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1330</v>
      </c>
    </row>
    <row r="21" spans="1:5" s="8" customFormat="1" x14ac:dyDescent="0.25">
      <c r="A21" s="263" t="s">
        <v>863</v>
      </c>
      <c r="B21" s="953"/>
      <c r="C21" s="953"/>
      <c r="D21" s="264"/>
      <c r="E21" s="129"/>
    </row>
    <row r="22" spans="1:5" s="8" customFormat="1" x14ac:dyDescent="0.25">
      <c r="A22" s="263" t="s">
        <v>665</v>
      </c>
      <c r="B22" s="953"/>
      <c r="C22" s="953"/>
      <c r="D22" s="264"/>
      <c r="E22" s="129"/>
    </row>
    <row r="23" spans="1:5" s="8" customFormat="1" x14ac:dyDescent="0.25">
      <c r="A23" s="563" t="s">
        <v>2392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952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952"/>
    </row>
    <row r="26" spans="1:5" x14ac:dyDescent="0.25">
      <c r="A26" s="92"/>
      <c r="B26" s="17"/>
      <c r="C26" s="1742"/>
      <c r="D26" s="1743"/>
      <c r="E26" s="952"/>
    </row>
    <row r="27" spans="1:5" x14ac:dyDescent="0.25">
      <c r="A27" s="98" t="s">
        <v>7</v>
      </c>
      <c r="B27" s="950" t="s">
        <v>1300</v>
      </c>
      <c r="C27" s="1744" t="s">
        <v>16</v>
      </c>
      <c r="D27" s="1745"/>
      <c r="E27" s="1730"/>
    </row>
    <row r="28" spans="1:5" x14ac:dyDescent="0.25">
      <c r="A28" s="99" t="s">
        <v>9</v>
      </c>
      <c r="B28" s="951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952"/>
    </row>
    <row r="30" spans="1:5" x14ac:dyDescent="0.25">
      <c r="A30" s="93"/>
      <c r="B30" s="7"/>
      <c r="C30" s="7"/>
      <c r="D30" s="128"/>
      <c r="E30" s="132"/>
    </row>
  </sheetData>
  <mergeCells count="15">
    <mergeCell ref="C26:D26"/>
    <mergeCell ref="C27:E27"/>
    <mergeCell ref="C28:E28"/>
    <mergeCell ref="A14:B14"/>
    <mergeCell ref="C14:E14"/>
    <mergeCell ref="C15:E15"/>
    <mergeCell ref="C16:E16"/>
    <mergeCell ref="A20:D20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30"/>
  <sheetViews>
    <sheetView workbookViewId="0">
      <selection activeCell="J12" sqref="J12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306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315</v>
      </c>
      <c r="D12" s="1735"/>
      <c r="E12" s="1736"/>
    </row>
    <row r="13" spans="1:5" x14ac:dyDescent="0.25">
      <c r="A13" s="1763" t="s">
        <v>316</v>
      </c>
      <c r="B13" s="1764"/>
      <c r="C13" s="1737" t="s">
        <v>319</v>
      </c>
      <c r="D13" s="1739"/>
      <c r="E13" s="1738"/>
    </row>
    <row r="14" spans="1:5" x14ac:dyDescent="0.25">
      <c r="A14" s="1737" t="s">
        <v>317</v>
      </c>
      <c r="B14" s="1738"/>
      <c r="C14" s="1737" t="s">
        <v>12</v>
      </c>
      <c r="D14" s="1739"/>
      <c r="E14" s="1738"/>
    </row>
    <row r="15" spans="1:5" x14ac:dyDescent="0.25">
      <c r="A15" s="29" t="s">
        <v>318</v>
      </c>
      <c r="B15" s="8"/>
      <c r="C15" s="1753" t="s">
        <v>320</v>
      </c>
      <c r="D15" s="1749"/>
      <c r="E15" s="1749"/>
    </row>
    <row r="16" spans="1:5" x14ac:dyDescent="0.25">
      <c r="A16" s="13"/>
      <c r="C16" s="1748" t="s">
        <v>321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322</v>
      </c>
      <c r="B18" s="35" t="s">
        <v>323</v>
      </c>
      <c r="C18" s="35">
        <v>1</v>
      </c>
      <c r="D18" s="30">
        <v>252</v>
      </c>
      <c r="E18" s="30">
        <f>D18*C18</f>
        <v>252</v>
      </c>
    </row>
    <row r="19" spans="1:5" x14ac:dyDescent="0.25">
      <c r="A19" s="9"/>
      <c r="B19" s="71"/>
      <c r="C19" s="35"/>
      <c r="D19" s="30"/>
      <c r="E19" s="65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252</v>
      </c>
    </row>
    <row r="21" spans="1:5" x14ac:dyDescent="0.25">
      <c r="A21" s="73" t="s">
        <v>324</v>
      </c>
      <c r="B21" s="110"/>
      <c r="C21" s="110"/>
      <c r="D21" s="110"/>
      <c r="E21" s="72"/>
    </row>
    <row r="22" spans="1:5" x14ac:dyDescent="0.25">
      <c r="A22" s="1761"/>
      <c r="B22" s="1757"/>
      <c r="C22" s="1757"/>
      <c r="D22" s="1757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108" t="s">
        <v>325</v>
      </c>
      <c r="C27" s="1744" t="s">
        <v>16</v>
      </c>
      <c r="D27" s="1745"/>
      <c r="E27" s="1730"/>
    </row>
    <row r="28" spans="1:5" x14ac:dyDescent="0.25">
      <c r="A28" s="25" t="s">
        <v>9</v>
      </c>
      <c r="B28" s="109" t="s">
        <v>10</v>
      </c>
      <c r="C28" s="1746" t="s">
        <v>10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/>
  <dimension ref="A1:E30"/>
  <sheetViews>
    <sheetView workbookViewId="0">
      <selection activeCell="H18" sqref="H18"/>
    </sheetView>
  </sheetViews>
  <sheetFormatPr defaultRowHeight="15" x14ac:dyDescent="0.25"/>
  <cols>
    <col min="1" max="1" width="23" style="962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959"/>
    </row>
    <row r="9" spans="1:5" x14ac:dyDescent="0.25">
      <c r="A9" s="92"/>
      <c r="B9" s="17"/>
      <c r="C9" s="17"/>
      <c r="D9" s="126"/>
      <c r="E9" s="959"/>
    </row>
    <row r="10" spans="1:5" x14ac:dyDescent="0.25">
      <c r="A10" s="92"/>
      <c r="B10" s="17"/>
      <c r="C10" s="17"/>
      <c r="D10" s="1729" t="s">
        <v>2393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2388</v>
      </c>
      <c r="D12" s="1735"/>
      <c r="E12" s="1736"/>
    </row>
    <row r="13" spans="1:5" x14ac:dyDescent="0.25">
      <c r="A13" s="1763" t="s">
        <v>2394</v>
      </c>
      <c r="B13" s="1764"/>
      <c r="C13" s="1737" t="s">
        <v>2395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2397</v>
      </c>
      <c r="B15" s="8"/>
      <c r="C15" s="1753" t="s">
        <v>2396</v>
      </c>
      <c r="D15" s="1749"/>
      <c r="E15" s="1749"/>
    </row>
    <row r="16" spans="1:5" ht="15.75" x14ac:dyDescent="0.25">
      <c r="A16" s="93" t="s">
        <v>2398</v>
      </c>
      <c r="C16" s="1748" t="s">
        <v>1305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2401</v>
      </c>
      <c r="B18" s="56" t="s">
        <v>2402</v>
      </c>
      <c r="C18" s="562">
        <v>300</v>
      </c>
      <c r="D18" s="57">
        <v>11.3</v>
      </c>
      <c r="E18" s="57">
        <f>D18*C18</f>
        <v>3390</v>
      </c>
    </row>
    <row r="19" spans="1:5" ht="30" x14ac:dyDescent="0.25">
      <c r="A19" s="56"/>
      <c r="B19" s="297" t="s">
        <v>2403</v>
      </c>
      <c r="C19" s="966" t="s">
        <v>179</v>
      </c>
      <c r="D19" s="967" t="s">
        <v>179</v>
      </c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3390</v>
      </c>
    </row>
    <row r="21" spans="1:5" s="8" customFormat="1" x14ac:dyDescent="0.25">
      <c r="A21" s="263" t="s">
        <v>2490</v>
      </c>
      <c r="B21" s="960"/>
      <c r="C21" s="960"/>
      <c r="D21" s="264"/>
      <c r="E21" s="129"/>
    </row>
    <row r="22" spans="1:5" s="8" customFormat="1" x14ac:dyDescent="0.25">
      <c r="A22" s="263" t="s">
        <v>2399</v>
      </c>
      <c r="B22" s="960"/>
      <c r="C22" s="960"/>
      <c r="D22" s="264"/>
      <c r="E22" s="129"/>
    </row>
    <row r="23" spans="1:5" s="8" customFormat="1" x14ac:dyDescent="0.25">
      <c r="A23" s="563" t="s">
        <v>2400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959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959"/>
    </row>
    <row r="26" spans="1:5" x14ac:dyDescent="0.25">
      <c r="A26" s="92"/>
      <c r="B26" s="17"/>
      <c r="C26" s="1742"/>
      <c r="D26" s="1743"/>
      <c r="E26" s="959"/>
    </row>
    <row r="27" spans="1:5" x14ac:dyDescent="0.25">
      <c r="A27" s="98" t="s">
        <v>7</v>
      </c>
      <c r="B27" s="956" t="s">
        <v>2404</v>
      </c>
      <c r="C27" s="1744" t="s">
        <v>16</v>
      </c>
      <c r="D27" s="1745"/>
      <c r="E27" s="1730"/>
    </row>
    <row r="28" spans="1:5" x14ac:dyDescent="0.25">
      <c r="A28" s="99" t="s">
        <v>9</v>
      </c>
      <c r="B28" s="957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959"/>
    </row>
    <row r="30" spans="1:5" x14ac:dyDescent="0.25">
      <c r="A30" s="93"/>
      <c r="B30" s="7"/>
      <c r="C30" s="7"/>
      <c r="D30" s="128"/>
      <c r="E30" s="132"/>
    </row>
  </sheetData>
  <mergeCells count="15">
    <mergeCell ref="A1:E7"/>
    <mergeCell ref="D10:E10"/>
    <mergeCell ref="A11:E11"/>
    <mergeCell ref="C12:E12"/>
    <mergeCell ref="A13:B13"/>
    <mergeCell ref="C13:E13"/>
    <mergeCell ref="C26:D26"/>
    <mergeCell ref="C27:E27"/>
    <mergeCell ref="C28:E28"/>
    <mergeCell ref="A14:B14"/>
    <mergeCell ref="C14:E14"/>
    <mergeCell ref="C15:E15"/>
    <mergeCell ref="C16:E16"/>
    <mergeCell ref="A20:D20"/>
    <mergeCell ref="C25:D25"/>
  </mergeCells>
  <pageMargins left="0.7" right="0.7" top="0.75" bottom="0.75" header="0.3" footer="0.3"/>
  <pageSetup orientation="portrait" horizontalDpi="0" verticalDpi="0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/>
  <dimension ref="A1:E42"/>
  <sheetViews>
    <sheetView topLeftCell="A10" workbookViewId="0">
      <selection activeCell="H27" sqref="H27"/>
    </sheetView>
  </sheetViews>
  <sheetFormatPr defaultRowHeight="15" x14ac:dyDescent="0.25"/>
  <cols>
    <col min="1" max="1" width="24.7109375" customWidth="1"/>
    <col min="2" max="2" width="27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2405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2406</v>
      </c>
      <c r="D12" s="1735"/>
      <c r="E12" s="1736"/>
    </row>
    <row r="13" spans="1:5" x14ac:dyDescent="0.25">
      <c r="A13" s="1737" t="s">
        <v>204</v>
      </c>
      <c r="B13" s="1738"/>
      <c r="C13" s="1737" t="s">
        <v>1869</v>
      </c>
      <c r="D13" s="1739"/>
      <c r="E13" s="1738"/>
    </row>
    <row r="14" spans="1:5" x14ac:dyDescent="0.25">
      <c r="A14" s="1737" t="s">
        <v>205</v>
      </c>
      <c r="B14" s="1738"/>
      <c r="C14" s="1737" t="s">
        <v>12</v>
      </c>
      <c r="D14" s="1739"/>
      <c r="E14" s="1738"/>
    </row>
    <row r="15" spans="1:5" x14ac:dyDescent="0.25">
      <c r="A15" s="23" t="s">
        <v>206</v>
      </c>
      <c r="B15" s="8"/>
      <c r="C15" s="1753" t="s">
        <v>1870</v>
      </c>
      <c r="D15" s="1753"/>
      <c r="E15" s="1753"/>
    </row>
    <row r="16" spans="1:5" x14ac:dyDescent="0.25">
      <c r="A16" s="13"/>
      <c r="C16" s="1748" t="s">
        <v>65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56" t="s">
        <v>127</v>
      </c>
      <c r="B18" s="55" t="s">
        <v>1871</v>
      </c>
      <c r="C18" s="55">
        <v>5</v>
      </c>
      <c r="D18" s="57">
        <v>110</v>
      </c>
      <c r="E18" s="58">
        <f t="shared" ref="E18:E31" si="0">D18*C18</f>
        <v>550</v>
      </c>
    </row>
    <row r="19" spans="1:5" x14ac:dyDescent="0.25">
      <c r="A19" s="56" t="s">
        <v>972</v>
      </c>
      <c r="B19" s="55" t="s">
        <v>128</v>
      </c>
      <c r="C19" s="55">
        <v>5</v>
      </c>
      <c r="D19" s="57">
        <v>130</v>
      </c>
      <c r="E19" s="58">
        <f t="shared" si="0"/>
        <v>650</v>
      </c>
    </row>
    <row r="20" spans="1:5" x14ac:dyDescent="0.25">
      <c r="A20" s="56" t="s">
        <v>1867</v>
      </c>
      <c r="B20" s="55" t="s">
        <v>2407</v>
      </c>
      <c r="C20" s="35">
        <v>20</v>
      </c>
      <c r="D20" s="57">
        <v>24</v>
      </c>
      <c r="E20" s="58">
        <f t="shared" si="0"/>
        <v>480</v>
      </c>
    </row>
    <row r="21" spans="1:5" x14ac:dyDescent="0.25">
      <c r="A21" s="56" t="s">
        <v>2408</v>
      </c>
      <c r="B21" s="55" t="s">
        <v>2409</v>
      </c>
      <c r="C21" s="35">
        <v>10</v>
      </c>
      <c r="D21" s="57">
        <v>38</v>
      </c>
      <c r="E21" s="58">
        <f t="shared" si="0"/>
        <v>380</v>
      </c>
    </row>
    <row r="22" spans="1:5" x14ac:dyDescent="0.25">
      <c r="A22" s="56" t="s">
        <v>2410</v>
      </c>
      <c r="B22" s="55" t="s">
        <v>2411</v>
      </c>
      <c r="C22" s="35">
        <v>20</v>
      </c>
      <c r="D22" s="57">
        <v>20</v>
      </c>
      <c r="E22" s="58">
        <f t="shared" si="0"/>
        <v>400</v>
      </c>
    </row>
    <row r="23" spans="1:5" x14ac:dyDescent="0.25">
      <c r="A23" s="56" t="s">
        <v>2412</v>
      </c>
      <c r="B23" s="55" t="s">
        <v>2413</v>
      </c>
      <c r="C23" s="35">
        <v>25</v>
      </c>
      <c r="D23" s="57">
        <v>16</v>
      </c>
      <c r="E23" s="58">
        <f t="shared" si="0"/>
        <v>400</v>
      </c>
    </row>
    <row r="24" spans="1:5" x14ac:dyDescent="0.25">
      <c r="A24" s="56" t="s">
        <v>2414</v>
      </c>
      <c r="B24" s="55"/>
      <c r="C24" s="35">
        <v>5</v>
      </c>
      <c r="D24" s="57">
        <v>200</v>
      </c>
      <c r="E24" s="58">
        <f t="shared" si="0"/>
        <v>1000</v>
      </c>
    </row>
    <row r="25" spans="1:5" x14ac:dyDescent="0.25">
      <c r="A25" s="56" t="s">
        <v>267</v>
      </c>
      <c r="B25" s="55" t="s">
        <v>2415</v>
      </c>
      <c r="C25" s="35">
        <v>10</v>
      </c>
      <c r="D25" s="57">
        <v>15.5</v>
      </c>
      <c r="E25" s="58">
        <f t="shared" si="0"/>
        <v>155</v>
      </c>
    </row>
    <row r="26" spans="1:5" x14ac:dyDescent="0.25">
      <c r="A26" s="56" t="s">
        <v>2416</v>
      </c>
      <c r="B26" s="55" t="s">
        <v>2359</v>
      </c>
      <c r="C26" s="35">
        <v>10</v>
      </c>
      <c r="D26" s="57">
        <v>5</v>
      </c>
      <c r="E26" s="58">
        <f t="shared" si="0"/>
        <v>50</v>
      </c>
    </row>
    <row r="27" spans="1:5" x14ac:dyDescent="0.25">
      <c r="A27" s="56" t="s">
        <v>265</v>
      </c>
      <c r="B27" s="55" t="s">
        <v>2417</v>
      </c>
      <c r="C27" s="35">
        <v>5</v>
      </c>
      <c r="D27" s="57">
        <v>12</v>
      </c>
      <c r="E27" s="58">
        <f t="shared" si="0"/>
        <v>60</v>
      </c>
    </row>
    <row r="28" spans="1:5" x14ac:dyDescent="0.25">
      <c r="A28" s="56" t="s">
        <v>2418</v>
      </c>
      <c r="B28" s="55" t="s">
        <v>2419</v>
      </c>
      <c r="C28" s="35">
        <v>100</v>
      </c>
      <c r="D28" s="57">
        <v>13.5</v>
      </c>
      <c r="E28" s="58">
        <f t="shared" si="0"/>
        <v>1350</v>
      </c>
    </row>
    <row r="29" spans="1:5" x14ac:dyDescent="0.25">
      <c r="A29" s="56" t="s">
        <v>2420</v>
      </c>
      <c r="B29" s="55" t="s">
        <v>2421</v>
      </c>
      <c r="C29" s="35">
        <v>5</v>
      </c>
      <c r="D29" s="57">
        <v>5</v>
      </c>
      <c r="E29" s="58">
        <f t="shared" si="0"/>
        <v>25</v>
      </c>
    </row>
    <row r="30" spans="1:5" x14ac:dyDescent="0.25">
      <c r="A30" s="56" t="s">
        <v>2422</v>
      </c>
      <c r="B30" s="55" t="s">
        <v>2423</v>
      </c>
      <c r="C30" s="35">
        <v>100</v>
      </c>
      <c r="D30" s="57">
        <v>0.4</v>
      </c>
      <c r="E30" s="58">
        <f t="shared" si="0"/>
        <v>40</v>
      </c>
    </row>
    <row r="31" spans="1:5" ht="15.75" thickBot="1" x14ac:dyDescent="0.3">
      <c r="A31" s="56" t="s">
        <v>2424</v>
      </c>
      <c r="B31" s="55" t="s">
        <v>2425</v>
      </c>
      <c r="C31" s="35">
        <v>10</v>
      </c>
      <c r="D31" s="57">
        <v>17</v>
      </c>
      <c r="E31" s="58">
        <f t="shared" si="0"/>
        <v>170</v>
      </c>
    </row>
    <row r="32" spans="1:5" ht="24" thickBot="1" x14ac:dyDescent="0.4">
      <c r="A32" s="1750" t="s">
        <v>2426</v>
      </c>
      <c r="B32" s="1739"/>
      <c r="C32" s="1739"/>
      <c r="D32" s="1739"/>
      <c r="E32" s="59">
        <f>SUM(E18:E31)</f>
        <v>5710</v>
      </c>
    </row>
    <row r="33" spans="1:5" x14ac:dyDescent="0.25">
      <c r="A33" s="961" t="s">
        <v>2427</v>
      </c>
      <c r="B33" s="955"/>
      <c r="C33" s="955"/>
      <c r="D33" s="955"/>
      <c r="E33" s="968"/>
    </row>
    <row r="34" spans="1:5" x14ac:dyDescent="0.25">
      <c r="A34" s="1751" t="s">
        <v>1873</v>
      </c>
      <c r="B34" s="1739"/>
      <c r="C34" s="1739"/>
      <c r="D34" s="1739"/>
      <c r="E34" s="1752"/>
    </row>
    <row r="35" spans="1:5" x14ac:dyDescent="0.25">
      <c r="A35" s="1"/>
      <c r="B35" s="2"/>
      <c r="C35" s="2"/>
      <c r="D35" s="2"/>
      <c r="E35" s="3"/>
    </row>
    <row r="36" spans="1:5" x14ac:dyDescent="0.25">
      <c r="A36" s="16"/>
      <c r="B36" s="17"/>
      <c r="C36" s="17"/>
      <c r="D36" s="17"/>
      <c r="E36" s="18"/>
    </row>
    <row r="37" spans="1:5" x14ac:dyDescent="0.25">
      <c r="A37" s="21" t="s">
        <v>6</v>
      </c>
      <c r="B37" s="22" t="s">
        <v>18</v>
      </c>
      <c r="C37" s="1740" t="s">
        <v>17</v>
      </c>
      <c r="D37" s="1741"/>
      <c r="E37" s="18"/>
    </row>
    <row r="38" spans="1:5" x14ac:dyDescent="0.25">
      <c r="A38" s="16"/>
      <c r="B38" s="17"/>
      <c r="C38" s="1742"/>
      <c r="D38" s="1743"/>
      <c r="E38" s="18"/>
    </row>
    <row r="39" spans="1:5" x14ac:dyDescent="0.25">
      <c r="A39" s="24" t="s">
        <v>7</v>
      </c>
      <c r="B39" s="956" t="s">
        <v>981</v>
      </c>
      <c r="C39" s="1744" t="s">
        <v>1872</v>
      </c>
      <c r="D39" s="1745"/>
      <c r="E39" s="1730"/>
    </row>
    <row r="40" spans="1:5" x14ac:dyDescent="0.25">
      <c r="A40" s="25" t="s">
        <v>9</v>
      </c>
      <c r="B40" s="957" t="s">
        <v>10</v>
      </c>
      <c r="C40" s="1746" t="s">
        <v>10</v>
      </c>
      <c r="D40" s="1747"/>
      <c r="E40" s="1730"/>
    </row>
    <row r="41" spans="1:5" x14ac:dyDescent="0.25">
      <c r="A41" s="16"/>
      <c r="B41" s="17"/>
      <c r="C41" s="17"/>
      <c r="D41" s="17"/>
      <c r="E41" s="18"/>
    </row>
    <row r="42" spans="1:5" x14ac:dyDescent="0.25">
      <c r="A42" s="13"/>
      <c r="B42" s="7"/>
      <c r="C42" s="7"/>
      <c r="D42" s="7"/>
      <c r="E42" s="11"/>
    </row>
  </sheetData>
  <mergeCells count="16">
    <mergeCell ref="A1:E7"/>
    <mergeCell ref="D10:E10"/>
    <mergeCell ref="A11:E11"/>
    <mergeCell ref="C12:E12"/>
    <mergeCell ref="A13:B13"/>
    <mergeCell ref="C13:E13"/>
    <mergeCell ref="C37:D37"/>
    <mergeCell ref="C38:D38"/>
    <mergeCell ref="C39:E39"/>
    <mergeCell ref="C40:E40"/>
    <mergeCell ref="A14:B14"/>
    <mergeCell ref="C14:E14"/>
    <mergeCell ref="C15:E15"/>
    <mergeCell ref="C16:E16"/>
    <mergeCell ref="A32:D32"/>
    <mergeCell ref="A34:E34"/>
  </mergeCells>
  <pageMargins left="0.7" right="0.7" top="0.75" bottom="0.75" header="0.3" footer="0.3"/>
  <pageSetup orientation="portrait" horizontalDpi="0" verticalDpi="0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/>
  <dimension ref="A1:E40"/>
  <sheetViews>
    <sheetView topLeftCell="A16" workbookViewId="0">
      <selection activeCell="A49" sqref="A49"/>
    </sheetView>
  </sheetViews>
  <sheetFormatPr defaultRowHeight="15" x14ac:dyDescent="0.25"/>
  <cols>
    <col min="1" max="1" width="26.28515625" style="962" customWidth="1"/>
    <col min="2" max="2" width="25.7109375" style="964" customWidth="1"/>
    <col min="3" max="3" width="7.42578125" customWidth="1"/>
    <col min="4" max="4" width="8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980"/>
      <c r="C8" s="17"/>
      <c r="D8" s="88"/>
      <c r="E8" s="82"/>
    </row>
    <row r="9" spans="1:5" x14ac:dyDescent="0.25">
      <c r="A9" s="92"/>
      <c r="B9" s="980"/>
      <c r="C9" s="17"/>
      <c r="D9" s="88"/>
      <c r="E9" s="82"/>
    </row>
    <row r="10" spans="1:5" x14ac:dyDescent="0.25">
      <c r="A10" s="92"/>
      <c r="B10" s="980"/>
      <c r="C10" s="17"/>
      <c r="D10" s="1729" t="s">
        <v>2428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981"/>
      <c r="C12" s="1734" t="s">
        <v>2429</v>
      </c>
      <c r="D12" s="1735"/>
      <c r="E12" s="1736"/>
    </row>
    <row r="13" spans="1:5" x14ac:dyDescent="0.25">
      <c r="A13" s="1763" t="s">
        <v>248</v>
      </c>
      <c r="B13" s="1764"/>
      <c r="C13" s="1737" t="s">
        <v>1092</v>
      </c>
      <c r="D13" s="1739"/>
      <c r="E13" s="1738"/>
    </row>
    <row r="14" spans="1:5" x14ac:dyDescent="0.25">
      <c r="A14" s="1737" t="s">
        <v>249</v>
      </c>
      <c r="B14" s="1738"/>
      <c r="C14" s="1737" t="s">
        <v>12</v>
      </c>
      <c r="D14" s="1739"/>
      <c r="E14" s="1738"/>
    </row>
    <row r="15" spans="1:5" x14ac:dyDescent="0.25">
      <c r="A15" s="94" t="s">
        <v>250</v>
      </c>
      <c r="B15" s="982"/>
      <c r="C15" s="1753" t="s">
        <v>246</v>
      </c>
      <c r="D15" s="1749"/>
      <c r="E15" s="1749"/>
    </row>
    <row r="16" spans="1:5" x14ac:dyDescent="0.25">
      <c r="A16" s="93"/>
      <c r="C16" s="1748" t="s">
        <v>247</v>
      </c>
      <c r="D16" s="1749"/>
      <c r="E16" s="1749"/>
    </row>
    <row r="17" spans="1:5" x14ac:dyDescent="0.25">
      <c r="A17" s="10" t="s">
        <v>3</v>
      </c>
      <c r="B17" s="291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x14ac:dyDescent="0.25">
      <c r="A18" s="56" t="s">
        <v>1693</v>
      </c>
      <c r="B18" s="56" t="s">
        <v>1864</v>
      </c>
      <c r="C18" s="55">
        <v>10</v>
      </c>
      <c r="D18" s="84">
        <v>68</v>
      </c>
      <c r="E18" s="84">
        <f>D18*C18</f>
        <v>680</v>
      </c>
    </row>
    <row r="19" spans="1:5" s="81" customFormat="1" x14ac:dyDescent="0.25">
      <c r="A19" s="56" t="s">
        <v>251</v>
      </c>
      <c r="B19" s="56" t="s">
        <v>1897</v>
      </c>
      <c r="C19" s="55">
        <v>5</v>
      </c>
      <c r="D19" s="84">
        <v>60</v>
      </c>
      <c r="E19" s="84">
        <f>D19*C19</f>
        <v>300</v>
      </c>
    </row>
    <row r="20" spans="1:5" s="81" customFormat="1" x14ac:dyDescent="0.25">
      <c r="A20" s="56" t="s">
        <v>2430</v>
      </c>
      <c r="B20" s="56" t="s">
        <v>2445</v>
      </c>
      <c r="C20" s="55">
        <v>60</v>
      </c>
      <c r="D20" s="84">
        <v>4</v>
      </c>
      <c r="E20" s="84">
        <f t="shared" ref="E20:E29" si="0">D20*C20</f>
        <v>240</v>
      </c>
    </row>
    <row r="21" spans="1:5" s="81" customFormat="1" x14ac:dyDescent="0.25">
      <c r="A21" s="56" t="s">
        <v>2430</v>
      </c>
      <c r="B21" s="56" t="s">
        <v>2446</v>
      </c>
      <c r="C21" s="55">
        <v>15</v>
      </c>
      <c r="D21" s="84">
        <v>5</v>
      </c>
      <c r="E21" s="84">
        <f t="shared" si="0"/>
        <v>75</v>
      </c>
    </row>
    <row r="22" spans="1:5" s="81" customFormat="1" x14ac:dyDescent="0.25">
      <c r="A22" s="56" t="s">
        <v>2431</v>
      </c>
      <c r="B22" s="56" t="s">
        <v>2445</v>
      </c>
      <c r="C22" s="55">
        <v>50</v>
      </c>
      <c r="D22" s="84">
        <v>4</v>
      </c>
      <c r="E22" s="84">
        <f t="shared" si="0"/>
        <v>200</v>
      </c>
    </row>
    <row r="23" spans="1:5" s="81" customFormat="1" ht="60" x14ac:dyDescent="0.25">
      <c r="A23" s="513" t="s">
        <v>2432</v>
      </c>
      <c r="B23" s="433" t="s">
        <v>2447</v>
      </c>
      <c r="C23" s="299">
        <v>200</v>
      </c>
      <c r="D23" s="300">
        <v>9</v>
      </c>
      <c r="E23" s="300">
        <f t="shared" si="0"/>
        <v>1800</v>
      </c>
    </row>
    <row r="24" spans="1:5" s="81" customFormat="1" x14ac:dyDescent="0.25">
      <c r="A24" s="56" t="s">
        <v>2433</v>
      </c>
      <c r="B24" s="56" t="s">
        <v>2434</v>
      </c>
      <c r="C24" s="55">
        <v>3</v>
      </c>
      <c r="D24" s="84">
        <v>220</v>
      </c>
      <c r="E24" s="84">
        <f t="shared" si="0"/>
        <v>660</v>
      </c>
    </row>
    <row r="25" spans="1:5" s="81" customFormat="1" x14ac:dyDescent="0.25">
      <c r="A25" s="56" t="s">
        <v>2433</v>
      </c>
      <c r="B25" s="56" t="s">
        <v>2435</v>
      </c>
      <c r="C25" s="55">
        <v>2</v>
      </c>
      <c r="D25" s="84">
        <v>330</v>
      </c>
      <c r="E25" s="84">
        <f t="shared" si="0"/>
        <v>660</v>
      </c>
    </row>
    <row r="26" spans="1:5" s="81" customFormat="1" x14ac:dyDescent="0.25">
      <c r="A26" s="56" t="s">
        <v>2437</v>
      </c>
      <c r="B26" s="56" t="s">
        <v>2438</v>
      </c>
      <c r="C26" s="55">
        <v>10</v>
      </c>
      <c r="D26" s="84">
        <v>20</v>
      </c>
      <c r="E26" s="84">
        <f t="shared" si="0"/>
        <v>200</v>
      </c>
    </row>
    <row r="27" spans="1:5" s="81" customFormat="1" x14ac:dyDescent="0.25">
      <c r="A27" s="56" t="s">
        <v>2439</v>
      </c>
      <c r="B27" s="56" t="s">
        <v>2440</v>
      </c>
      <c r="C27" s="55">
        <v>10</v>
      </c>
      <c r="D27" s="84">
        <v>28</v>
      </c>
      <c r="E27" s="84">
        <f t="shared" si="0"/>
        <v>280</v>
      </c>
    </row>
    <row r="28" spans="1:5" s="81" customFormat="1" x14ac:dyDescent="0.25">
      <c r="A28" s="56" t="s">
        <v>2441</v>
      </c>
      <c r="B28" s="56" t="s">
        <v>2442</v>
      </c>
      <c r="C28" s="55">
        <v>5</v>
      </c>
      <c r="D28" s="84">
        <v>28</v>
      </c>
      <c r="E28" s="84">
        <f t="shared" si="0"/>
        <v>140</v>
      </c>
    </row>
    <row r="29" spans="1:5" s="81" customFormat="1" x14ac:dyDescent="0.25">
      <c r="A29" s="56" t="s">
        <v>2443</v>
      </c>
      <c r="B29" s="56" t="s">
        <v>2444</v>
      </c>
      <c r="C29" s="55">
        <v>5</v>
      </c>
      <c r="D29" s="84">
        <v>195</v>
      </c>
      <c r="E29" s="84">
        <f t="shared" si="0"/>
        <v>975</v>
      </c>
    </row>
    <row r="30" spans="1:5" ht="24" thickBot="1" x14ac:dyDescent="0.4">
      <c r="A30" s="1762" t="s">
        <v>273</v>
      </c>
      <c r="B30" s="1749"/>
      <c r="C30" s="1749"/>
      <c r="D30" s="1749"/>
      <c r="E30" s="101">
        <f>SUM(E18:E29)</f>
        <v>6210</v>
      </c>
    </row>
    <row r="31" spans="1:5" ht="15.75" thickTop="1" x14ac:dyDescent="0.25">
      <c r="A31" s="95" t="s">
        <v>994</v>
      </c>
      <c r="B31" s="981"/>
      <c r="C31" s="958"/>
      <c r="D31" s="89"/>
      <c r="E31" s="85"/>
    </row>
    <row r="32" spans="1:5" x14ac:dyDescent="0.25">
      <c r="A32" s="1761" t="s">
        <v>2427</v>
      </c>
      <c r="B32" s="1757"/>
      <c r="C32" s="1757"/>
      <c r="D32" s="1757"/>
      <c r="E32" s="1752"/>
    </row>
    <row r="33" spans="1:5" x14ac:dyDescent="0.25">
      <c r="A33" s="96"/>
      <c r="B33" s="983"/>
      <c r="C33" s="2"/>
      <c r="D33" s="90"/>
      <c r="E33" s="48"/>
    </row>
    <row r="34" spans="1:5" x14ac:dyDescent="0.25">
      <c r="A34" s="92"/>
      <c r="B34" s="980"/>
      <c r="C34" s="17"/>
      <c r="D34" s="88"/>
      <c r="E34" s="82"/>
    </row>
    <row r="35" spans="1:5" x14ac:dyDescent="0.25">
      <c r="A35" s="97" t="s">
        <v>6</v>
      </c>
      <c r="B35" s="22" t="s">
        <v>18</v>
      </c>
      <c r="C35" s="1740" t="s">
        <v>17</v>
      </c>
      <c r="D35" s="1741"/>
      <c r="E35" s="82"/>
    </row>
    <row r="36" spans="1:5" x14ac:dyDescent="0.25">
      <c r="A36" s="92"/>
      <c r="B36" s="980"/>
      <c r="C36" s="1742"/>
      <c r="D36" s="1743"/>
      <c r="E36" s="82"/>
    </row>
    <row r="37" spans="1:5" x14ac:dyDescent="0.25">
      <c r="A37" s="98" t="s">
        <v>7</v>
      </c>
      <c r="B37" s="963" t="s">
        <v>243</v>
      </c>
      <c r="C37" s="1744" t="s">
        <v>1702</v>
      </c>
      <c r="D37" s="1745"/>
      <c r="E37" s="1730"/>
    </row>
    <row r="38" spans="1:5" x14ac:dyDescent="0.25">
      <c r="A38" s="99" t="s">
        <v>9</v>
      </c>
      <c r="B38" s="965" t="s">
        <v>10</v>
      </c>
      <c r="C38" s="1746" t="s">
        <v>669</v>
      </c>
      <c r="D38" s="1747"/>
      <c r="E38" s="1730"/>
    </row>
    <row r="39" spans="1:5" x14ac:dyDescent="0.25">
      <c r="A39" s="92"/>
      <c r="B39" s="980"/>
      <c r="C39" s="17"/>
      <c r="D39" s="88"/>
      <c r="E39" s="82"/>
    </row>
    <row r="40" spans="1:5" x14ac:dyDescent="0.25">
      <c r="A40" s="93"/>
      <c r="B40" s="981"/>
      <c r="C40" s="7"/>
      <c r="D40" s="91"/>
      <c r="E40" s="86"/>
    </row>
  </sheetData>
  <mergeCells count="16">
    <mergeCell ref="A1:E7"/>
    <mergeCell ref="D10:E10"/>
    <mergeCell ref="A11:E11"/>
    <mergeCell ref="C12:E12"/>
    <mergeCell ref="A13:B13"/>
    <mergeCell ref="C13:E13"/>
    <mergeCell ref="C35:D35"/>
    <mergeCell ref="C36:D36"/>
    <mergeCell ref="C37:E37"/>
    <mergeCell ref="C38:E38"/>
    <mergeCell ref="A14:B14"/>
    <mergeCell ref="C14:E14"/>
    <mergeCell ref="C15:E15"/>
    <mergeCell ref="C16:E16"/>
    <mergeCell ref="A30:D30"/>
    <mergeCell ref="A32:E32"/>
  </mergeCells>
  <pageMargins left="0.7" right="0.7" top="0.75" bottom="0.75" header="0.3" footer="0.3"/>
  <pageSetup orientation="portrait" horizontalDpi="0" verticalDpi="0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/>
  <dimension ref="A1:E35"/>
  <sheetViews>
    <sheetView topLeftCell="A7" workbookViewId="0">
      <selection activeCell="I7" sqref="I7"/>
    </sheetView>
  </sheetViews>
  <sheetFormatPr defaultRowHeight="15" x14ac:dyDescent="0.25"/>
  <cols>
    <col min="1" max="1" width="23" style="975" customWidth="1"/>
    <col min="2" max="2" width="30.42578125" customWidth="1"/>
    <col min="3" max="3" width="11" customWidth="1"/>
    <col min="4" max="4" width="11.85546875" style="133" customWidth="1"/>
    <col min="5" max="5" width="10.42578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973"/>
    </row>
    <row r="9" spans="1:5" x14ac:dyDescent="0.25">
      <c r="A9" s="92"/>
      <c r="B9" s="17"/>
      <c r="C9" s="17"/>
      <c r="D9" s="126"/>
      <c r="E9" s="973"/>
    </row>
    <row r="10" spans="1:5" x14ac:dyDescent="0.25">
      <c r="A10" s="92"/>
      <c r="B10" s="17"/>
      <c r="C10" s="17"/>
      <c r="D10" s="1729" t="s">
        <v>2449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2450</v>
      </c>
      <c r="D12" s="1735"/>
      <c r="E12" s="1736"/>
    </row>
    <row r="13" spans="1:5" x14ac:dyDescent="0.25">
      <c r="A13" s="1763" t="s">
        <v>1400</v>
      </c>
      <c r="B13" s="1764"/>
      <c r="C13" s="1737" t="s">
        <v>1398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1396</v>
      </c>
      <c r="B15" s="8"/>
      <c r="C15" s="1753" t="s">
        <v>1399</v>
      </c>
      <c r="D15" s="1749"/>
      <c r="E15" s="1749"/>
    </row>
    <row r="16" spans="1:5" ht="15.75" x14ac:dyDescent="0.25">
      <c r="A16" s="93" t="s">
        <v>1397</v>
      </c>
      <c r="C16" s="1748" t="s">
        <v>1359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67" t="s">
        <v>2451</v>
      </c>
      <c r="B18" s="56" t="s">
        <v>2452</v>
      </c>
      <c r="C18" s="977">
        <v>100</v>
      </c>
      <c r="D18" s="1872">
        <v>100</v>
      </c>
      <c r="E18" s="1872">
        <f>D18*C18</f>
        <v>10000</v>
      </c>
    </row>
    <row r="19" spans="1:5" x14ac:dyDescent="0.25">
      <c r="A19" s="1874"/>
      <c r="B19" s="56" t="s">
        <v>2453</v>
      </c>
      <c r="C19" s="978"/>
      <c r="D19" s="1873"/>
      <c r="E19" s="1873"/>
    </row>
    <row r="20" spans="1:5" x14ac:dyDescent="0.25">
      <c r="A20" s="1874"/>
      <c r="B20" s="56" t="s">
        <v>2454</v>
      </c>
      <c r="C20" s="978"/>
      <c r="D20" s="1873"/>
      <c r="E20" s="1873"/>
    </row>
    <row r="21" spans="1:5" x14ac:dyDescent="0.25">
      <c r="A21" s="1874"/>
      <c r="B21" s="56" t="s">
        <v>1362</v>
      </c>
      <c r="C21" s="978"/>
      <c r="D21" s="1873"/>
      <c r="E21" s="1873"/>
    </row>
    <row r="22" spans="1:5" x14ac:dyDescent="0.25">
      <c r="A22" s="1874"/>
      <c r="B22" s="56" t="s">
        <v>1364</v>
      </c>
      <c r="C22" s="978"/>
      <c r="D22" s="1873"/>
      <c r="E22" s="1873"/>
    </row>
    <row r="23" spans="1:5" x14ac:dyDescent="0.25">
      <c r="A23" s="1874"/>
      <c r="B23" s="294" t="s">
        <v>1363</v>
      </c>
      <c r="C23" s="978"/>
      <c r="D23" s="1873"/>
      <c r="E23" s="1873"/>
    </row>
    <row r="24" spans="1:5" ht="15.75" x14ac:dyDescent="0.25">
      <c r="A24" s="1875"/>
      <c r="B24" s="1906" t="s">
        <v>2455</v>
      </c>
      <c r="C24" s="1738"/>
      <c r="D24" s="1863"/>
      <c r="E24" s="1863"/>
    </row>
    <row r="25" spans="1:5" ht="23.25" x14ac:dyDescent="0.35">
      <c r="A25" s="1762" t="s">
        <v>183</v>
      </c>
      <c r="B25" s="1749"/>
      <c r="C25" s="1749"/>
      <c r="D25" s="1749"/>
      <c r="E25" s="134">
        <f>SUM(E18:E24)</f>
        <v>10000</v>
      </c>
    </row>
    <row r="26" spans="1:5" s="8" customFormat="1" x14ac:dyDescent="0.25">
      <c r="A26" s="263" t="s">
        <v>2456</v>
      </c>
      <c r="B26" s="974"/>
      <c r="C26" s="974"/>
      <c r="D26" s="264"/>
      <c r="E26" s="129"/>
    </row>
    <row r="27" spans="1:5" s="8" customFormat="1" x14ac:dyDescent="0.25">
      <c r="A27" s="263"/>
      <c r="B27" s="974"/>
      <c r="C27" s="974"/>
      <c r="D27" s="264"/>
      <c r="E27" s="129"/>
    </row>
    <row r="28" spans="1:5" s="8" customFormat="1" x14ac:dyDescent="0.25">
      <c r="A28" s="563"/>
      <c r="B28" s="564"/>
      <c r="C28" s="564"/>
      <c r="D28" s="565"/>
      <c r="E28" s="566"/>
    </row>
    <row r="29" spans="1:5" x14ac:dyDescent="0.25">
      <c r="A29" s="92"/>
      <c r="B29" s="17"/>
      <c r="C29" s="17"/>
      <c r="D29" s="126"/>
      <c r="E29" s="973"/>
    </row>
    <row r="30" spans="1:5" x14ac:dyDescent="0.25">
      <c r="A30" s="97" t="s">
        <v>6</v>
      </c>
      <c r="B30" s="22" t="s">
        <v>18</v>
      </c>
      <c r="C30" s="1740" t="s">
        <v>17</v>
      </c>
      <c r="D30" s="1741"/>
      <c r="E30" s="973"/>
    </row>
    <row r="31" spans="1:5" x14ac:dyDescent="0.25">
      <c r="A31" s="92"/>
      <c r="B31" s="17"/>
      <c r="C31" s="1742"/>
      <c r="D31" s="1743"/>
      <c r="E31" s="973"/>
    </row>
    <row r="32" spans="1:5" x14ac:dyDescent="0.25">
      <c r="A32" s="98" t="s">
        <v>7</v>
      </c>
      <c r="B32" s="970" t="s">
        <v>425</v>
      </c>
      <c r="C32" s="1744" t="s">
        <v>16</v>
      </c>
      <c r="D32" s="1745"/>
      <c r="E32" s="1730"/>
    </row>
    <row r="33" spans="1:5" x14ac:dyDescent="0.25">
      <c r="A33" s="99" t="s">
        <v>9</v>
      </c>
      <c r="B33" s="971" t="s">
        <v>10</v>
      </c>
      <c r="C33" s="1746" t="s">
        <v>670</v>
      </c>
      <c r="D33" s="1747"/>
      <c r="E33" s="1730"/>
    </row>
    <row r="34" spans="1:5" x14ac:dyDescent="0.25">
      <c r="A34" s="92"/>
      <c r="B34" s="17"/>
      <c r="C34" s="17"/>
      <c r="D34" s="126"/>
      <c r="E34" s="973"/>
    </row>
    <row r="35" spans="1:5" x14ac:dyDescent="0.25">
      <c r="A35" s="93"/>
      <c r="B35" s="7"/>
      <c r="C35" s="7"/>
      <c r="D35" s="128"/>
      <c r="E35" s="132"/>
    </row>
  </sheetData>
  <mergeCells count="19">
    <mergeCell ref="A1:E7"/>
    <mergeCell ref="D10:E10"/>
    <mergeCell ref="A11:E11"/>
    <mergeCell ref="C12:E12"/>
    <mergeCell ref="A13:B13"/>
    <mergeCell ref="C13:E13"/>
    <mergeCell ref="B24:C24"/>
    <mergeCell ref="A14:B14"/>
    <mergeCell ref="C14:E14"/>
    <mergeCell ref="C15:E15"/>
    <mergeCell ref="C16:E16"/>
    <mergeCell ref="A18:A24"/>
    <mergeCell ref="D18:D24"/>
    <mergeCell ref="E18:E24"/>
    <mergeCell ref="A25:D25"/>
    <mergeCell ref="C30:D30"/>
    <mergeCell ref="C31:D31"/>
    <mergeCell ref="C32:E32"/>
    <mergeCell ref="C33:E33"/>
  </mergeCells>
  <pageMargins left="0.7" right="0.7" top="0.75" bottom="0.75" header="0.3" footer="0.3"/>
  <pageSetup orientation="portrait" horizontalDpi="0" verticalDpi="0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/>
  <dimension ref="A1:E30"/>
  <sheetViews>
    <sheetView topLeftCell="A7" workbookViewId="0">
      <selection activeCell="J24" sqref="J24"/>
    </sheetView>
  </sheetViews>
  <sheetFormatPr defaultRowHeight="15" x14ac:dyDescent="0.25"/>
  <cols>
    <col min="1" max="1" width="23" style="975" customWidth="1"/>
    <col min="2" max="2" width="28.5703125" customWidth="1"/>
    <col min="3" max="3" width="9.85546875" customWidth="1"/>
    <col min="4" max="4" width="11.85546875" style="133" customWidth="1"/>
    <col min="5" max="5" width="11.285156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973"/>
    </row>
    <row r="9" spans="1:5" x14ac:dyDescent="0.25">
      <c r="A9" s="92"/>
      <c r="B9" s="17"/>
      <c r="C9" s="17"/>
      <c r="D9" s="126"/>
      <c r="E9" s="973"/>
    </row>
    <row r="10" spans="1:5" x14ac:dyDescent="0.25">
      <c r="A10" s="92"/>
      <c r="B10" s="17"/>
      <c r="C10" s="17"/>
      <c r="D10" s="1729" t="s">
        <v>2457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2450</v>
      </c>
      <c r="D12" s="1735"/>
      <c r="E12" s="1736"/>
    </row>
    <row r="13" spans="1:5" x14ac:dyDescent="0.25">
      <c r="A13" s="1763" t="s">
        <v>2001</v>
      </c>
      <c r="B13" s="1764"/>
      <c r="C13" s="1737" t="s">
        <v>2003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2002</v>
      </c>
      <c r="B15" s="8"/>
      <c r="C15" s="1753" t="s">
        <v>2004</v>
      </c>
      <c r="D15" s="1749"/>
      <c r="E15" s="1749"/>
    </row>
    <row r="16" spans="1:5" x14ac:dyDescent="0.25">
      <c r="A16" s="93"/>
      <c r="C16" s="1748" t="s">
        <v>1809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976" t="s">
        <v>1810</v>
      </c>
      <c r="B18" s="776" t="s">
        <v>2008</v>
      </c>
      <c r="C18" s="567">
        <v>100</v>
      </c>
      <c r="D18" s="57">
        <v>3.45</v>
      </c>
      <c r="E18" s="57">
        <f>D18*C18</f>
        <v>345</v>
      </c>
    </row>
    <row r="19" spans="1:5" ht="23.25" x14ac:dyDescent="0.35">
      <c r="A19" s="1762" t="s">
        <v>183</v>
      </c>
      <c r="B19" s="1749"/>
      <c r="C19" s="1749"/>
      <c r="D19" s="1749"/>
      <c r="E19" s="134">
        <f>SUM(E18:E18)</f>
        <v>345</v>
      </c>
    </row>
    <row r="20" spans="1:5" x14ac:dyDescent="0.25">
      <c r="A20" s="95" t="s">
        <v>863</v>
      </c>
      <c r="B20" s="972"/>
      <c r="C20" s="972"/>
      <c r="D20" s="128"/>
      <c r="E20" s="129"/>
    </row>
    <row r="21" spans="1:5" x14ac:dyDescent="0.25">
      <c r="A21" s="95" t="s">
        <v>2459</v>
      </c>
      <c r="B21" s="972"/>
      <c r="C21" s="972"/>
      <c r="D21" s="128"/>
      <c r="E21" s="129"/>
    </row>
    <row r="22" spans="1:5" x14ac:dyDescent="0.25">
      <c r="A22" s="568" t="s">
        <v>2458</v>
      </c>
      <c r="B22" s="969"/>
      <c r="C22" s="969"/>
      <c r="D22" s="126"/>
      <c r="E22" s="569"/>
    </row>
    <row r="23" spans="1:5" x14ac:dyDescent="0.25">
      <c r="A23" s="96"/>
      <c r="B23" s="2"/>
      <c r="C23" s="2"/>
      <c r="D23" s="130"/>
      <c r="E23" s="131"/>
    </row>
    <row r="24" spans="1:5" x14ac:dyDescent="0.25">
      <c r="A24" s="92"/>
      <c r="B24" s="17"/>
      <c r="C24" s="17"/>
      <c r="D24" s="126"/>
      <c r="E24" s="973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973"/>
    </row>
    <row r="26" spans="1:5" x14ac:dyDescent="0.25">
      <c r="A26" s="92"/>
      <c r="B26" s="17"/>
      <c r="C26" s="1742"/>
      <c r="D26" s="1743"/>
      <c r="E26" s="973"/>
    </row>
    <row r="27" spans="1:5" x14ac:dyDescent="0.25">
      <c r="A27" s="98" t="s">
        <v>7</v>
      </c>
      <c r="B27" s="970" t="s">
        <v>1811</v>
      </c>
      <c r="C27" s="1744" t="s">
        <v>16</v>
      </c>
      <c r="D27" s="1745"/>
      <c r="E27" s="1730"/>
    </row>
    <row r="28" spans="1:5" x14ac:dyDescent="0.25">
      <c r="A28" s="99" t="s">
        <v>9</v>
      </c>
      <c r="B28" s="971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973"/>
    </row>
    <row r="30" spans="1:5" x14ac:dyDescent="0.25">
      <c r="A30" s="93"/>
      <c r="B30" s="7"/>
      <c r="C30" s="7"/>
      <c r="D30" s="128"/>
      <c r="E30" s="132"/>
    </row>
  </sheetData>
  <mergeCells count="15">
    <mergeCell ref="A1:E7"/>
    <mergeCell ref="D10:E10"/>
    <mergeCell ref="A11:E11"/>
    <mergeCell ref="C12:E12"/>
    <mergeCell ref="A13:B13"/>
    <mergeCell ref="C13:E13"/>
    <mergeCell ref="C26:D26"/>
    <mergeCell ref="C27:E27"/>
    <mergeCell ref="C28:E28"/>
    <mergeCell ref="A14:B14"/>
    <mergeCell ref="C14:E14"/>
    <mergeCell ref="C15:E15"/>
    <mergeCell ref="C16:E16"/>
    <mergeCell ref="A19:D19"/>
    <mergeCell ref="C25:D25"/>
  </mergeCells>
  <pageMargins left="0.7" right="0.7" top="0.75" bottom="0.75" header="0.3" footer="0.3"/>
  <pageSetup orientation="portrait" horizontalDpi="0" verticalDpi="0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/>
  <dimension ref="A1:E33"/>
  <sheetViews>
    <sheetView topLeftCell="A10" workbookViewId="0">
      <selection activeCell="F25" sqref="F25"/>
    </sheetView>
  </sheetViews>
  <sheetFormatPr defaultRowHeight="15" x14ac:dyDescent="0.25"/>
  <cols>
    <col min="1" max="1" width="23" style="975" customWidth="1"/>
    <col min="2" max="2" width="28.5703125" customWidth="1"/>
    <col min="3" max="3" width="9.85546875" customWidth="1"/>
    <col min="4" max="4" width="11.85546875" style="133" customWidth="1"/>
    <col min="5" max="5" width="11.285156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973"/>
    </row>
    <row r="9" spans="1:5" x14ac:dyDescent="0.25">
      <c r="A9" s="92"/>
      <c r="B9" s="17"/>
      <c r="C9" s="17"/>
      <c r="D9" s="126"/>
      <c r="E9" s="973"/>
    </row>
    <row r="10" spans="1:5" x14ac:dyDescent="0.25">
      <c r="A10" s="92"/>
      <c r="B10" s="17"/>
      <c r="C10" s="17"/>
      <c r="D10" s="1729" t="s">
        <v>2460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2450</v>
      </c>
      <c r="D12" s="1735"/>
      <c r="E12" s="1736"/>
    </row>
    <row r="13" spans="1:5" x14ac:dyDescent="0.25">
      <c r="A13" s="1763" t="s">
        <v>2461</v>
      </c>
      <c r="B13" s="1764"/>
      <c r="C13" s="1737" t="s">
        <v>2462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2464</v>
      </c>
      <c r="B15" s="8"/>
      <c r="C15" s="1753" t="s">
        <v>2463</v>
      </c>
      <c r="D15" s="1749"/>
      <c r="E15" s="1749"/>
    </row>
    <row r="16" spans="1:5" ht="45" customHeight="1" x14ac:dyDescent="0.25">
      <c r="A16" s="979" t="s">
        <v>384</v>
      </c>
      <c r="C16" s="1763" t="s">
        <v>2476</v>
      </c>
      <c r="D16" s="1839"/>
      <c r="E16" s="1764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94" t="s">
        <v>2466</v>
      </c>
      <c r="B18" s="94" t="s">
        <v>2468</v>
      </c>
      <c r="C18" s="404">
        <v>1</v>
      </c>
      <c r="D18" s="749">
        <v>111086.04</v>
      </c>
      <c r="E18" s="991">
        <f>D18*C18</f>
        <v>111086.04</v>
      </c>
    </row>
    <row r="19" spans="1:5" x14ac:dyDescent="0.25">
      <c r="A19" s="568" t="s">
        <v>2471</v>
      </c>
      <c r="B19" s="568" t="s">
        <v>2469</v>
      </c>
      <c r="C19" s="405"/>
      <c r="D19" s="750"/>
      <c r="E19" s="992"/>
    </row>
    <row r="20" spans="1:5" x14ac:dyDescent="0.25">
      <c r="A20" s="568" t="s">
        <v>2472</v>
      </c>
      <c r="B20" s="568" t="s">
        <v>2470</v>
      </c>
      <c r="C20" s="405"/>
      <c r="D20" s="750"/>
      <c r="E20" s="992"/>
    </row>
    <row r="21" spans="1:5" x14ac:dyDescent="0.25">
      <c r="A21" s="95"/>
      <c r="B21" s="95" t="s">
        <v>2467</v>
      </c>
      <c r="C21" s="406"/>
      <c r="D21" s="751"/>
      <c r="E21" s="993"/>
    </row>
    <row r="22" spans="1:5" ht="23.25" x14ac:dyDescent="0.35">
      <c r="A22" s="1847" t="s">
        <v>2473</v>
      </c>
      <c r="B22" s="1848"/>
      <c r="C22" s="1848"/>
      <c r="D22" s="1848"/>
      <c r="E22" s="443">
        <f>SUM(E18:E21)</f>
        <v>111086.04</v>
      </c>
    </row>
    <row r="23" spans="1:5" x14ac:dyDescent="0.25">
      <c r="A23" s="95" t="s">
        <v>2465</v>
      </c>
      <c r="B23" s="972"/>
      <c r="C23" s="972"/>
      <c r="D23" s="128"/>
      <c r="E23" s="129"/>
    </row>
    <row r="24" spans="1:5" x14ac:dyDescent="0.25">
      <c r="A24" s="568" t="s">
        <v>2474</v>
      </c>
      <c r="B24" s="969"/>
      <c r="C24" s="969"/>
      <c r="D24" s="126"/>
      <c r="E24" s="569"/>
    </row>
    <row r="25" spans="1:5" x14ac:dyDescent="0.25">
      <c r="A25" s="568" t="s">
        <v>2477</v>
      </c>
      <c r="B25" s="969"/>
      <c r="C25" s="969"/>
      <c r="D25" s="126"/>
      <c r="E25" s="569"/>
    </row>
    <row r="26" spans="1:5" x14ac:dyDescent="0.25">
      <c r="A26" s="96"/>
      <c r="B26" s="2"/>
      <c r="C26" s="2"/>
      <c r="D26" s="130"/>
      <c r="E26" s="131"/>
    </row>
    <row r="27" spans="1:5" x14ac:dyDescent="0.25">
      <c r="A27" s="92"/>
      <c r="B27" s="17"/>
      <c r="C27" s="17"/>
      <c r="D27" s="126"/>
      <c r="E27" s="973"/>
    </row>
    <row r="28" spans="1:5" x14ac:dyDescent="0.25">
      <c r="A28" s="97" t="s">
        <v>6</v>
      </c>
      <c r="B28" s="22" t="s">
        <v>18</v>
      </c>
      <c r="C28" s="1740" t="s">
        <v>17</v>
      </c>
      <c r="D28" s="1741"/>
      <c r="E28" s="973"/>
    </row>
    <row r="29" spans="1:5" x14ac:dyDescent="0.25">
      <c r="A29" s="92"/>
      <c r="B29" s="17"/>
      <c r="C29" s="1742"/>
      <c r="D29" s="1743"/>
      <c r="E29" s="973"/>
    </row>
    <row r="30" spans="1:5" x14ac:dyDescent="0.25">
      <c r="A30" s="98" t="s">
        <v>7</v>
      </c>
      <c r="B30" s="970" t="s">
        <v>2475</v>
      </c>
      <c r="C30" s="1744" t="s">
        <v>16</v>
      </c>
      <c r="D30" s="1745"/>
      <c r="E30" s="1730"/>
    </row>
    <row r="31" spans="1:5" x14ac:dyDescent="0.25">
      <c r="A31" s="99" t="s">
        <v>9</v>
      </c>
      <c r="B31" s="971" t="s">
        <v>10</v>
      </c>
      <c r="C31" s="1746" t="s">
        <v>670</v>
      </c>
      <c r="D31" s="1747"/>
      <c r="E31" s="1730"/>
    </row>
    <row r="32" spans="1:5" x14ac:dyDescent="0.25">
      <c r="A32" s="92"/>
      <c r="B32" s="17"/>
      <c r="C32" s="17"/>
      <c r="D32" s="126"/>
      <c r="E32" s="973"/>
    </row>
    <row r="33" spans="1:5" x14ac:dyDescent="0.25">
      <c r="A33" s="93"/>
      <c r="B33" s="7"/>
      <c r="C33" s="7"/>
      <c r="D33" s="128"/>
      <c r="E33" s="132"/>
    </row>
  </sheetData>
  <mergeCells count="15">
    <mergeCell ref="A1:E7"/>
    <mergeCell ref="D10:E10"/>
    <mergeCell ref="A11:E11"/>
    <mergeCell ref="C12:E12"/>
    <mergeCell ref="A13:B13"/>
    <mergeCell ref="C13:E13"/>
    <mergeCell ref="C29:D29"/>
    <mergeCell ref="C30:E30"/>
    <mergeCell ref="C31:E31"/>
    <mergeCell ref="A14:B14"/>
    <mergeCell ref="C14:E14"/>
    <mergeCell ref="C15:E15"/>
    <mergeCell ref="C16:E16"/>
    <mergeCell ref="A22:D22"/>
    <mergeCell ref="C28:D28"/>
  </mergeCells>
  <pageMargins left="0.7" right="0.7" top="0.75" bottom="0.75" header="0.3" footer="0.3"/>
  <pageSetup orientation="portrait" horizontalDpi="0" verticalDpi="0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/>
  <dimension ref="A1:H32"/>
  <sheetViews>
    <sheetView topLeftCell="A4" workbookViewId="0">
      <selection activeCell="B31" sqref="B31"/>
    </sheetView>
  </sheetViews>
  <sheetFormatPr defaultRowHeight="15" x14ac:dyDescent="0.25"/>
  <cols>
    <col min="1" max="1" width="23" style="989" customWidth="1"/>
    <col min="2" max="2" width="28.5703125" customWidth="1"/>
    <col min="3" max="3" width="9.85546875" customWidth="1"/>
    <col min="4" max="4" width="11.85546875" style="133" customWidth="1"/>
    <col min="5" max="5" width="11.28515625" style="133" customWidth="1"/>
  </cols>
  <sheetData>
    <row r="1" spans="1:8" x14ac:dyDescent="0.25">
      <c r="A1" s="1723"/>
      <c r="B1" s="1724"/>
      <c r="C1" s="1724"/>
      <c r="D1" s="1724"/>
      <c r="E1" s="1725"/>
    </row>
    <row r="2" spans="1:8" x14ac:dyDescent="0.25">
      <c r="A2" s="1726"/>
      <c r="B2" s="1727"/>
      <c r="C2" s="1727"/>
      <c r="D2" s="1727"/>
      <c r="E2" s="1728"/>
    </row>
    <row r="3" spans="1:8" x14ac:dyDescent="0.25">
      <c r="A3" s="1726"/>
      <c r="B3" s="1727"/>
      <c r="C3" s="1727"/>
      <c r="D3" s="1727"/>
      <c r="E3" s="1728"/>
    </row>
    <row r="4" spans="1:8" x14ac:dyDescent="0.25">
      <c r="A4" s="1726"/>
      <c r="B4" s="1727"/>
      <c r="C4" s="1727"/>
      <c r="D4" s="1727"/>
      <c r="E4" s="1728"/>
    </row>
    <row r="5" spans="1:8" x14ac:dyDescent="0.25">
      <c r="A5" s="1726"/>
      <c r="B5" s="1727"/>
      <c r="C5" s="1727"/>
      <c r="D5" s="1727"/>
      <c r="E5" s="1728"/>
    </row>
    <row r="6" spans="1:8" x14ac:dyDescent="0.25">
      <c r="A6" s="1726"/>
      <c r="B6" s="1727"/>
      <c r="C6" s="1727"/>
      <c r="D6" s="1727"/>
      <c r="E6" s="1728"/>
    </row>
    <row r="7" spans="1:8" x14ac:dyDescent="0.25">
      <c r="A7" s="1726"/>
      <c r="B7" s="1727"/>
      <c r="C7" s="1727"/>
      <c r="D7" s="1727"/>
      <c r="E7" s="1728"/>
    </row>
    <row r="8" spans="1:8" x14ac:dyDescent="0.25">
      <c r="A8" s="92"/>
      <c r="B8" s="17"/>
      <c r="C8" s="17"/>
      <c r="D8" s="126"/>
      <c r="E8" s="988"/>
    </row>
    <row r="9" spans="1:8" x14ac:dyDescent="0.25">
      <c r="A9" s="92"/>
      <c r="B9" s="17"/>
      <c r="C9" s="17"/>
      <c r="D9" s="126"/>
      <c r="E9" s="988"/>
    </row>
    <row r="10" spans="1:8" x14ac:dyDescent="0.25">
      <c r="A10" s="92"/>
      <c r="B10" s="17"/>
      <c r="C10" s="17"/>
      <c r="D10" s="1729" t="s">
        <v>2478</v>
      </c>
      <c r="E10" s="1765"/>
    </row>
    <row r="11" spans="1:8" ht="18.75" x14ac:dyDescent="0.3">
      <c r="A11" s="1731" t="s">
        <v>0</v>
      </c>
      <c r="B11" s="1732"/>
      <c r="C11" s="1732"/>
      <c r="D11" s="1732"/>
      <c r="E11" s="1733"/>
    </row>
    <row r="12" spans="1:8" x14ac:dyDescent="0.25">
      <c r="A12" s="93"/>
      <c r="B12" s="7"/>
      <c r="C12" s="1734" t="s">
        <v>2479</v>
      </c>
      <c r="D12" s="1735"/>
      <c r="E12" s="1736"/>
    </row>
    <row r="13" spans="1:8" x14ac:dyDescent="0.25">
      <c r="A13" s="1763" t="s">
        <v>2482</v>
      </c>
      <c r="B13" s="1764"/>
      <c r="C13" s="1737" t="s">
        <v>2480</v>
      </c>
      <c r="D13" s="1739"/>
      <c r="E13" s="1738"/>
    </row>
    <row r="14" spans="1:8" x14ac:dyDescent="0.25">
      <c r="A14" s="1737" t="s">
        <v>311</v>
      </c>
      <c r="B14" s="1738"/>
      <c r="C14" s="1737" t="s">
        <v>12</v>
      </c>
      <c r="D14" s="1739"/>
      <c r="E14" s="1738"/>
      <c r="H14" s="1001"/>
    </row>
    <row r="15" spans="1:8" x14ac:dyDescent="0.25">
      <c r="A15" s="94" t="s">
        <v>2487</v>
      </c>
      <c r="B15" s="8"/>
      <c r="C15" s="1753" t="s">
        <v>2481</v>
      </c>
      <c r="D15" s="1749"/>
      <c r="E15" s="1749"/>
      <c r="H15" s="1001"/>
    </row>
    <row r="16" spans="1:8" ht="19.5" customHeight="1" x14ac:dyDescent="0.25">
      <c r="A16" s="990" t="s">
        <v>384</v>
      </c>
      <c r="C16" s="1907" t="s">
        <v>625</v>
      </c>
      <c r="D16" s="1908"/>
      <c r="E16" s="190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294" t="s">
        <v>2484</v>
      </c>
      <c r="B18" s="404" t="s">
        <v>965</v>
      </c>
      <c r="C18" s="404">
        <v>1</v>
      </c>
      <c r="D18" s="749">
        <v>5700</v>
      </c>
      <c r="E18" s="437">
        <f>D18*C18</f>
        <v>5700</v>
      </c>
    </row>
    <row r="19" spans="1:5" x14ac:dyDescent="0.25">
      <c r="A19" s="400" t="s">
        <v>2483</v>
      </c>
      <c r="B19" s="568"/>
      <c r="C19" s="405"/>
      <c r="D19" s="750"/>
      <c r="E19" s="438"/>
    </row>
    <row r="20" spans="1:5" x14ac:dyDescent="0.25">
      <c r="A20" s="95" t="s">
        <v>182</v>
      </c>
      <c r="B20" s="56"/>
      <c r="C20" s="55">
        <v>1</v>
      </c>
      <c r="D20" s="586">
        <v>950</v>
      </c>
      <c r="E20" s="57">
        <v>950</v>
      </c>
    </row>
    <row r="21" spans="1:5" ht="23.25" x14ac:dyDescent="0.35">
      <c r="A21" s="1847" t="s">
        <v>2473</v>
      </c>
      <c r="B21" s="1848"/>
      <c r="C21" s="1848"/>
      <c r="D21" s="1848"/>
      <c r="E21" s="443">
        <f>SUM(E18:E20)</f>
        <v>6650</v>
      </c>
    </row>
    <row r="22" spans="1:5" x14ac:dyDescent="0.25">
      <c r="A22" s="95" t="s">
        <v>1171</v>
      </c>
      <c r="B22" s="987"/>
      <c r="C22" s="987"/>
      <c r="D22" s="128"/>
      <c r="E22" s="129"/>
    </row>
    <row r="23" spans="1:5" x14ac:dyDescent="0.25">
      <c r="A23" s="568" t="s">
        <v>2486</v>
      </c>
      <c r="B23" s="984"/>
      <c r="C23" s="984"/>
      <c r="D23" s="126"/>
      <c r="E23" s="569"/>
    </row>
    <row r="24" spans="1:5" x14ac:dyDescent="0.25">
      <c r="A24" s="568"/>
      <c r="B24" s="984"/>
      <c r="C24" s="984"/>
      <c r="D24" s="126"/>
      <c r="E24" s="569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988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988"/>
    </row>
    <row r="28" spans="1:5" x14ac:dyDescent="0.25">
      <c r="A28" s="92"/>
      <c r="B28" s="17"/>
      <c r="C28" s="1742"/>
      <c r="D28" s="1743"/>
      <c r="E28" s="988"/>
    </row>
    <row r="29" spans="1:5" x14ac:dyDescent="0.25">
      <c r="A29" s="98" t="s">
        <v>7</v>
      </c>
      <c r="B29" s="985" t="s">
        <v>2485</v>
      </c>
      <c r="C29" s="1744" t="s">
        <v>16</v>
      </c>
      <c r="D29" s="1745"/>
      <c r="E29" s="1730"/>
    </row>
    <row r="30" spans="1:5" x14ac:dyDescent="0.25">
      <c r="A30" s="99" t="s">
        <v>9</v>
      </c>
      <c r="B30" s="986" t="s">
        <v>10</v>
      </c>
      <c r="C30" s="1746" t="s">
        <v>670</v>
      </c>
      <c r="D30" s="1747"/>
      <c r="E30" s="1730"/>
    </row>
    <row r="31" spans="1:5" x14ac:dyDescent="0.25">
      <c r="A31" s="92"/>
      <c r="B31" s="17"/>
      <c r="C31" s="17"/>
      <c r="D31" s="126"/>
      <c r="E31" s="988"/>
    </row>
    <row r="32" spans="1:5" x14ac:dyDescent="0.25">
      <c r="A32" s="93"/>
      <c r="B32" s="7"/>
      <c r="C32" s="7"/>
      <c r="D32" s="128"/>
      <c r="E32" s="132"/>
    </row>
  </sheetData>
  <mergeCells count="15">
    <mergeCell ref="C28:D28"/>
    <mergeCell ref="C29:E29"/>
    <mergeCell ref="C30:E30"/>
    <mergeCell ref="A14:B14"/>
    <mergeCell ref="C14:E14"/>
    <mergeCell ref="C15:E15"/>
    <mergeCell ref="C16:E16"/>
    <mergeCell ref="A21:D21"/>
    <mergeCell ref="C27:D27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/>
  <dimension ref="A1:H31"/>
  <sheetViews>
    <sheetView topLeftCell="A7" workbookViewId="0">
      <selection activeCell="H29" sqref="H29"/>
    </sheetView>
  </sheetViews>
  <sheetFormatPr defaultRowHeight="15" x14ac:dyDescent="0.25"/>
  <cols>
    <col min="1" max="1" width="23" style="999" customWidth="1"/>
    <col min="2" max="2" width="28.5703125" customWidth="1"/>
    <col min="3" max="3" width="9.85546875" customWidth="1"/>
    <col min="4" max="4" width="11.85546875" style="133" customWidth="1"/>
    <col min="5" max="5" width="11.28515625" style="133" customWidth="1"/>
  </cols>
  <sheetData>
    <row r="1" spans="1:8" x14ac:dyDescent="0.25">
      <c r="A1" s="1723"/>
      <c r="B1" s="1724"/>
      <c r="C1" s="1724"/>
      <c r="D1" s="1724"/>
      <c r="E1" s="1725"/>
    </row>
    <row r="2" spans="1:8" x14ac:dyDescent="0.25">
      <c r="A2" s="1726"/>
      <c r="B2" s="1727"/>
      <c r="C2" s="1727"/>
      <c r="D2" s="1727"/>
      <c r="E2" s="1728"/>
    </row>
    <row r="3" spans="1:8" x14ac:dyDescent="0.25">
      <c r="A3" s="1726"/>
      <c r="B3" s="1727"/>
      <c r="C3" s="1727"/>
      <c r="D3" s="1727"/>
      <c r="E3" s="1728"/>
    </row>
    <row r="4" spans="1:8" x14ac:dyDescent="0.25">
      <c r="A4" s="1726"/>
      <c r="B4" s="1727"/>
      <c r="C4" s="1727"/>
      <c r="D4" s="1727"/>
      <c r="E4" s="1728"/>
    </row>
    <row r="5" spans="1:8" x14ac:dyDescent="0.25">
      <c r="A5" s="1726"/>
      <c r="B5" s="1727"/>
      <c r="C5" s="1727"/>
      <c r="D5" s="1727"/>
      <c r="E5" s="1728"/>
    </row>
    <row r="6" spans="1:8" x14ac:dyDescent="0.25">
      <c r="A6" s="1726"/>
      <c r="B6" s="1727"/>
      <c r="C6" s="1727"/>
      <c r="D6" s="1727"/>
      <c r="E6" s="1728"/>
    </row>
    <row r="7" spans="1:8" x14ac:dyDescent="0.25">
      <c r="A7" s="1726"/>
      <c r="B7" s="1727"/>
      <c r="C7" s="1727"/>
      <c r="D7" s="1727"/>
      <c r="E7" s="1728"/>
    </row>
    <row r="8" spans="1:8" x14ac:dyDescent="0.25">
      <c r="A8" s="92"/>
      <c r="B8" s="17"/>
      <c r="C8" s="17"/>
      <c r="D8" s="126"/>
      <c r="E8" s="998"/>
    </row>
    <row r="9" spans="1:8" x14ac:dyDescent="0.25">
      <c r="A9" s="92"/>
      <c r="B9" s="17"/>
      <c r="C9" s="17"/>
      <c r="D9" s="126"/>
      <c r="E9" s="998"/>
    </row>
    <row r="10" spans="1:8" x14ac:dyDescent="0.25">
      <c r="A10" s="92"/>
      <c r="B10" s="17"/>
      <c r="C10" s="17"/>
      <c r="D10" s="1729" t="s">
        <v>2489</v>
      </c>
      <c r="E10" s="1765"/>
    </row>
    <row r="11" spans="1:8" ht="18.75" x14ac:dyDescent="0.3">
      <c r="A11" s="1731" t="s">
        <v>0</v>
      </c>
      <c r="B11" s="1732"/>
      <c r="C11" s="1732"/>
      <c r="D11" s="1732"/>
      <c r="E11" s="1733"/>
    </row>
    <row r="12" spans="1:8" x14ac:dyDescent="0.25">
      <c r="A12" s="93"/>
      <c r="B12" s="7"/>
      <c r="C12" s="1734" t="s">
        <v>2479</v>
      </c>
      <c r="D12" s="1735"/>
      <c r="E12" s="1736"/>
    </row>
    <row r="13" spans="1:8" x14ac:dyDescent="0.25">
      <c r="A13" s="1763" t="s">
        <v>2482</v>
      </c>
      <c r="B13" s="1764"/>
      <c r="C13" s="1737" t="s">
        <v>2480</v>
      </c>
      <c r="D13" s="1739"/>
      <c r="E13" s="1738"/>
    </row>
    <row r="14" spans="1:8" x14ac:dyDescent="0.25">
      <c r="A14" s="1737" t="s">
        <v>311</v>
      </c>
      <c r="B14" s="1738"/>
      <c r="C14" s="1737" t="s">
        <v>12</v>
      </c>
      <c r="D14" s="1739"/>
      <c r="E14" s="1738"/>
      <c r="H14" s="1001"/>
    </row>
    <row r="15" spans="1:8" x14ac:dyDescent="0.25">
      <c r="A15" s="94" t="s">
        <v>2487</v>
      </c>
      <c r="B15" s="8"/>
      <c r="C15" s="1753" t="s">
        <v>2481</v>
      </c>
      <c r="D15" s="1749"/>
      <c r="E15" s="1749"/>
      <c r="H15" s="1001"/>
    </row>
    <row r="16" spans="1:8" ht="19.5" customHeight="1" x14ac:dyDescent="0.25">
      <c r="A16" s="1000" t="s">
        <v>384</v>
      </c>
      <c r="C16" s="1907" t="s">
        <v>625</v>
      </c>
      <c r="D16" s="1908"/>
      <c r="E16" s="190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294" t="s">
        <v>2488</v>
      </c>
      <c r="B18" s="404" t="s">
        <v>965</v>
      </c>
      <c r="C18" s="404">
        <v>1</v>
      </c>
      <c r="D18" s="749">
        <v>5700</v>
      </c>
      <c r="E18" s="437">
        <f>D18*C18</f>
        <v>5700</v>
      </c>
    </row>
    <row r="19" spans="1:5" x14ac:dyDescent="0.25">
      <c r="A19" s="400" t="s">
        <v>2483</v>
      </c>
      <c r="B19" s="95"/>
      <c r="C19" s="406"/>
      <c r="D19" s="751"/>
      <c r="E19" s="439"/>
    </row>
    <row r="20" spans="1:5" ht="23.25" x14ac:dyDescent="0.35">
      <c r="A20" s="1847" t="s">
        <v>2473</v>
      </c>
      <c r="B20" s="1848"/>
      <c r="C20" s="1848"/>
      <c r="D20" s="1848"/>
      <c r="E20" s="443">
        <f>SUM(E18:E19)</f>
        <v>5700</v>
      </c>
    </row>
    <row r="21" spans="1:5" x14ac:dyDescent="0.25">
      <c r="A21" s="95" t="s">
        <v>1171</v>
      </c>
      <c r="B21" s="997"/>
      <c r="C21" s="997"/>
      <c r="D21" s="128"/>
      <c r="E21" s="129"/>
    </row>
    <row r="22" spans="1:5" x14ac:dyDescent="0.25">
      <c r="A22" s="568" t="s">
        <v>2486</v>
      </c>
      <c r="B22" s="994"/>
      <c r="C22" s="994"/>
      <c r="D22" s="126"/>
      <c r="E22" s="569"/>
    </row>
    <row r="23" spans="1:5" x14ac:dyDescent="0.25">
      <c r="A23" s="568"/>
      <c r="B23" s="994"/>
      <c r="C23" s="994"/>
      <c r="D23" s="126"/>
      <c r="E23" s="569"/>
    </row>
    <row r="24" spans="1:5" x14ac:dyDescent="0.25">
      <c r="A24" s="96"/>
      <c r="B24" s="2"/>
      <c r="C24" s="2"/>
      <c r="D24" s="130"/>
      <c r="E24" s="131"/>
    </row>
    <row r="25" spans="1:5" x14ac:dyDescent="0.25">
      <c r="A25" s="92"/>
      <c r="B25" s="17"/>
      <c r="C25" s="17"/>
      <c r="D25" s="126"/>
      <c r="E25" s="998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998"/>
    </row>
    <row r="27" spans="1:5" x14ac:dyDescent="0.25">
      <c r="A27" s="92"/>
      <c r="B27" s="17"/>
      <c r="C27" s="1742"/>
      <c r="D27" s="1743"/>
      <c r="E27" s="998"/>
    </row>
    <row r="28" spans="1:5" x14ac:dyDescent="0.25">
      <c r="A28" s="98" t="s">
        <v>7</v>
      </c>
      <c r="B28" s="995" t="s">
        <v>2485</v>
      </c>
      <c r="C28" s="1744" t="s">
        <v>16</v>
      </c>
      <c r="D28" s="1745"/>
      <c r="E28" s="1730"/>
    </row>
    <row r="29" spans="1:5" x14ac:dyDescent="0.25">
      <c r="A29" s="99" t="s">
        <v>9</v>
      </c>
      <c r="B29" s="996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998"/>
    </row>
    <row r="31" spans="1:5" x14ac:dyDescent="0.25">
      <c r="A31" s="93"/>
      <c r="B31" s="7"/>
      <c r="C31" s="7"/>
      <c r="D31" s="128"/>
      <c r="E31" s="132"/>
    </row>
  </sheetData>
  <mergeCells count="15">
    <mergeCell ref="A1:E7"/>
    <mergeCell ref="D10:E10"/>
    <mergeCell ref="A11:E11"/>
    <mergeCell ref="C12:E12"/>
    <mergeCell ref="A13:B13"/>
    <mergeCell ref="C13:E13"/>
    <mergeCell ref="C27:D27"/>
    <mergeCell ref="C28:E28"/>
    <mergeCell ref="C29:E29"/>
    <mergeCell ref="A14:B14"/>
    <mergeCell ref="C14:E14"/>
    <mergeCell ref="C15:E15"/>
    <mergeCell ref="C16:E16"/>
    <mergeCell ref="A20:D20"/>
    <mergeCell ref="C26:D26"/>
  </mergeCells>
  <pageMargins left="0.7" right="0.7" top="0.75" bottom="0.75" header="0.3" footer="0.3"/>
  <pageSetup orientation="portrait" horizontalDpi="0" verticalDpi="0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0"/>
  <dimension ref="A1:E32"/>
  <sheetViews>
    <sheetView topLeftCell="A4" workbookViewId="0">
      <selection activeCell="C15" sqref="C15:E15"/>
    </sheetView>
  </sheetViews>
  <sheetFormatPr defaultRowHeight="15" x14ac:dyDescent="0.25"/>
  <cols>
    <col min="1" max="1" width="26.28515625" style="1007" customWidth="1"/>
    <col min="2" max="2" width="28.5703125" style="1007" customWidth="1"/>
    <col min="3" max="3" width="7.42578125" customWidth="1"/>
    <col min="4" max="4" width="8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980"/>
      <c r="C8" s="17"/>
      <c r="D8" s="88"/>
      <c r="E8" s="82"/>
    </row>
    <row r="9" spans="1:5" x14ac:dyDescent="0.25">
      <c r="A9" s="92"/>
      <c r="B9" s="980"/>
      <c r="C9" s="17"/>
      <c r="D9" s="88"/>
      <c r="E9" s="82"/>
    </row>
    <row r="10" spans="1:5" x14ac:dyDescent="0.25">
      <c r="A10" s="92"/>
      <c r="B10" s="980"/>
      <c r="C10" s="17"/>
      <c r="D10" s="1729" t="s">
        <v>2491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981"/>
      <c r="C12" s="1734" t="s">
        <v>2492</v>
      </c>
      <c r="D12" s="1735"/>
      <c r="E12" s="1736"/>
    </row>
    <row r="13" spans="1:5" x14ac:dyDescent="0.25">
      <c r="A13" s="1763" t="s">
        <v>2493</v>
      </c>
      <c r="B13" s="1764"/>
      <c r="C13" s="8" t="s">
        <v>2501</v>
      </c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2494</v>
      </c>
      <c r="B15" s="982"/>
      <c r="C15" s="1753" t="s">
        <v>296</v>
      </c>
      <c r="D15" s="1749"/>
      <c r="E15" s="1749"/>
    </row>
    <row r="16" spans="1:5" x14ac:dyDescent="0.25">
      <c r="A16" s="93"/>
      <c r="C16" s="1748" t="s">
        <v>1809</v>
      </c>
      <c r="D16" s="1749"/>
      <c r="E16" s="1749"/>
    </row>
    <row r="17" spans="1:5" x14ac:dyDescent="0.25">
      <c r="A17" s="10" t="s">
        <v>3</v>
      </c>
      <c r="B17" s="291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x14ac:dyDescent="0.25">
      <c r="A18" s="56" t="s">
        <v>2495</v>
      </c>
      <c r="B18" s="56" t="s">
        <v>2499</v>
      </c>
      <c r="C18" s="55">
        <v>6</v>
      </c>
      <c r="D18" s="84">
        <v>269</v>
      </c>
      <c r="E18" s="84">
        <f>D18*C18</f>
        <v>1614</v>
      </c>
    </row>
    <row r="19" spans="1:5" s="81" customFormat="1" x14ac:dyDescent="0.25">
      <c r="A19" s="56" t="s">
        <v>1895</v>
      </c>
      <c r="B19" s="56" t="s">
        <v>2500</v>
      </c>
      <c r="C19" s="55">
        <v>3</v>
      </c>
      <c r="D19" s="84">
        <v>209.75</v>
      </c>
      <c r="E19" s="84">
        <f>D19*C19</f>
        <v>629.25</v>
      </c>
    </row>
    <row r="20" spans="1:5" s="81" customFormat="1" x14ac:dyDescent="0.25">
      <c r="A20" s="56" t="s">
        <v>2496</v>
      </c>
      <c r="B20" s="56" t="s">
        <v>2497</v>
      </c>
      <c r="C20" s="55">
        <v>1</v>
      </c>
      <c r="D20" s="84">
        <v>225</v>
      </c>
      <c r="E20" s="84">
        <f>D20*C20</f>
        <v>225</v>
      </c>
    </row>
    <row r="21" spans="1:5" ht="24" thickBot="1" x14ac:dyDescent="0.4">
      <c r="A21" s="1762" t="s">
        <v>273</v>
      </c>
      <c r="B21" s="1749"/>
      <c r="C21" s="1749"/>
      <c r="D21" s="1749"/>
      <c r="E21" s="101">
        <f>SUM(E18:E20)</f>
        <v>2468.25</v>
      </c>
    </row>
    <row r="22" spans="1:5" ht="15.75" thickTop="1" x14ac:dyDescent="0.25">
      <c r="A22" s="1010" t="s">
        <v>2459</v>
      </c>
      <c r="B22" s="981"/>
      <c r="C22" s="1004"/>
      <c r="D22" s="89"/>
      <c r="E22" s="85"/>
    </row>
    <row r="23" spans="1:5" x14ac:dyDescent="0.25">
      <c r="A23" s="95" t="s">
        <v>2498</v>
      </c>
      <c r="B23" s="981"/>
      <c r="C23" s="1004"/>
      <c r="D23" s="89"/>
      <c r="E23" s="85"/>
    </row>
    <row r="24" spans="1:5" x14ac:dyDescent="0.25">
      <c r="A24" s="1761" t="s">
        <v>2427</v>
      </c>
      <c r="B24" s="1757"/>
      <c r="C24" s="1757"/>
      <c r="D24" s="1757"/>
      <c r="E24" s="1752"/>
    </row>
    <row r="25" spans="1:5" x14ac:dyDescent="0.25">
      <c r="A25" s="96"/>
      <c r="B25" s="983"/>
      <c r="C25" s="2"/>
      <c r="D25" s="90"/>
      <c r="E25" s="48"/>
    </row>
    <row r="26" spans="1:5" x14ac:dyDescent="0.25">
      <c r="A26" s="92"/>
      <c r="B26" s="980"/>
      <c r="C26" s="17"/>
      <c r="D26" s="88"/>
      <c r="E26" s="82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82"/>
    </row>
    <row r="28" spans="1:5" x14ac:dyDescent="0.25">
      <c r="A28" s="92"/>
      <c r="B28" s="980"/>
      <c r="C28" s="1742"/>
      <c r="D28" s="1743"/>
      <c r="E28" s="82"/>
    </row>
    <row r="29" spans="1:5" x14ac:dyDescent="0.25">
      <c r="A29" s="98" t="s">
        <v>7</v>
      </c>
      <c r="B29" s="1002" t="s">
        <v>243</v>
      </c>
      <c r="C29" s="1744" t="s">
        <v>1702</v>
      </c>
      <c r="D29" s="1745"/>
      <c r="E29" s="1730"/>
    </row>
    <row r="30" spans="1:5" x14ac:dyDescent="0.25">
      <c r="A30" s="99" t="s">
        <v>9</v>
      </c>
      <c r="B30" s="1008" t="s">
        <v>10</v>
      </c>
      <c r="C30" s="1746" t="s">
        <v>669</v>
      </c>
      <c r="D30" s="1747"/>
      <c r="E30" s="1730"/>
    </row>
    <row r="31" spans="1:5" x14ac:dyDescent="0.25">
      <c r="A31" s="92"/>
      <c r="B31" s="980"/>
      <c r="C31" s="17"/>
      <c r="D31" s="88"/>
      <c r="E31" s="82"/>
    </row>
    <row r="32" spans="1:5" x14ac:dyDescent="0.25">
      <c r="A32" s="93"/>
      <c r="B32" s="981"/>
      <c r="C32" s="7"/>
      <c r="D32" s="91"/>
      <c r="E32" s="86"/>
    </row>
  </sheetData>
  <mergeCells count="15">
    <mergeCell ref="C27:D27"/>
    <mergeCell ref="C28:D28"/>
    <mergeCell ref="C29:E29"/>
    <mergeCell ref="C30:E30"/>
    <mergeCell ref="A14:B14"/>
    <mergeCell ref="C14:E14"/>
    <mergeCell ref="C15:E15"/>
    <mergeCell ref="C16:E16"/>
    <mergeCell ref="A21:D21"/>
    <mergeCell ref="A24:E24"/>
    <mergeCell ref="A1:E7"/>
    <mergeCell ref="D10:E10"/>
    <mergeCell ref="A11:E11"/>
    <mergeCell ref="C12:E12"/>
    <mergeCell ref="A13:B13"/>
  </mergeCells>
  <pageMargins left="0.7" right="0.7" top="0.75" bottom="0.75" header="0.3" footer="0.3"/>
  <pageSetup orientation="portrait" horizontalDpi="0" verticalDpi="0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/>
  <dimension ref="A1:E36"/>
  <sheetViews>
    <sheetView workbookViewId="0">
      <selection activeCell="C13" sqref="C13:E13"/>
    </sheetView>
  </sheetViews>
  <sheetFormatPr defaultRowHeight="15" x14ac:dyDescent="0.25"/>
  <cols>
    <col min="1" max="1" width="24.85546875" style="1007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05"/>
    </row>
    <row r="9" spans="1:5" x14ac:dyDescent="0.25">
      <c r="A9" s="92"/>
      <c r="B9" s="17"/>
      <c r="C9" s="17"/>
      <c r="D9" s="126"/>
      <c r="E9" s="1005"/>
    </row>
    <row r="10" spans="1:5" x14ac:dyDescent="0.25">
      <c r="A10" s="92"/>
      <c r="B10" s="17"/>
      <c r="C10" s="17"/>
      <c r="D10" s="1729" t="s">
        <v>2502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2492</v>
      </c>
      <c r="D12" s="1735"/>
      <c r="E12" s="1736"/>
    </row>
    <row r="13" spans="1:5" x14ac:dyDescent="0.25">
      <c r="A13" s="1763" t="s">
        <v>1501</v>
      </c>
      <c r="B13" s="1764"/>
      <c r="C13" s="1737" t="s">
        <v>2522</v>
      </c>
      <c r="D13" s="1739"/>
      <c r="E13" s="1738"/>
    </row>
    <row r="14" spans="1:5" x14ac:dyDescent="0.25">
      <c r="A14" s="1737" t="s">
        <v>311</v>
      </c>
      <c r="B14" s="1738"/>
      <c r="C14" s="1737" t="s">
        <v>2511</v>
      </c>
      <c r="D14" s="1739"/>
      <c r="E14" s="1738"/>
    </row>
    <row r="15" spans="1:5" x14ac:dyDescent="0.25">
      <c r="A15" s="94" t="s">
        <v>1502</v>
      </c>
      <c r="B15" s="8"/>
      <c r="C15" s="1753"/>
      <c r="D15" s="1749"/>
      <c r="E15" s="1749"/>
    </row>
    <row r="16" spans="1:5" ht="15.75" x14ac:dyDescent="0.25">
      <c r="A16" s="93"/>
      <c r="C16" s="1748" t="s">
        <v>1483</v>
      </c>
      <c r="D16" s="1749"/>
      <c r="E16" s="1749"/>
    </row>
    <row r="17" spans="1:5" x14ac:dyDescent="0.25">
      <c r="A17" s="10" t="s">
        <v>3</v>
      </c>
      <c r="B17" s="10" t="s">
        <v>1497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1515</v>
      </c>
      <c r="B18" s="55"/>
      <c r="C18" s="55">
        <v>8</v>
      </c>
      <c r="D18" s="586">
        <v>8.75</v>
      </c>
      <c r="E18" s="57">
        <f>D18*C18</f>
        <v>70</v>
      </c>
    </row>
    <row r="19" spans="1:5" s="587" customFormat="1" x14ac:dyDescent="0.25">
      <c r="A19" s="56" t="s">
        <v>1508</v>
      </c>
      <c r="B19" s="55" t="s">
        <v>1509</v>
      </c>
      <c r="C19" s="55">
        <v>8</v>
      </c>
      <c r="D19" s="586">
        <v>14.5</v>
      </c>
      <c r="E19" s="57">
        <f t="shared" ref="E19:E25" si="0">D19*C19</f>
        <v>116</v>
      </c>
    </row>
    <row r="20" spans="1:5" s="587" customFormat="1" x14ac:dyDescent="0.25">
      <c r="A20" s="56" t="s">
        <v>1514</v>
      </c>
      <c r="B20" s="55"/>
      <c r="C20" s="55">
        <v>4</v>
      </c>
      <c r="D20" s="586">
        <v>27.45</v>
      </c>
      <c r="E20" s="57">
        <f t="shared" si="0"/>
        <v>109.8</v>
      </c>
    </row>
    <row r="21" spans="1:5" s="587" customFormat="1" x14ac:dyDescent="0.25">
      <c r="A21" s="56" t="s">
        <v>2505</v>
      </c>
      <c r="B21" s="55" t="s">
        <v>254</v>
      </c>
      <c r="C21" s="55">
        <v>4</v>
      </c>
      <c r="D21" s="586">
        <v>46.5</v>
      </c>
      <c r="E21" s="57">
        <f t="shared" si="0"/>
        <v>186</v>
      </c>
    </row>
    <row r="22" spans="1:5" s="587" customFormat="1" x14ac:dyDescent="0.25">
      <c r="A22" s="56" t="s">
        <v>2506</v>
      </c>
      <c r="B22" s="55" t="s">
        <v>2507</v>
      </c>
      <c r="C22" s="55">
        <v>7</v>
      </c>
      <c r="D22" s="586">
        <v>141.5</v>
      </c>
      <c r="E22" s="57">
        <f t="shared" si="0"/>
        <v>990.5</v>
      </c>
    </row>
    <row r="23" spans="1:5" s="587" customFormat="1" x14ac:dyDescent="0.25">
      <c r="A23" s="56" t="s">
        <v>1493</v>
      </c>
      <c r="B23" s="55" t="s">
        <v>2508</v>
      </c>
      <c r="C23" s="55">
        <v>1</v>
      </c>
      <c r="D23" s="586">
        <v>45</v>
      </c>
      <c r="E23" s="57">
        <f t="shared" si="0"/>
        <v>45</v>
      </c>
    </row>
    <row r="24" spans="1:5" s="587" customFormat="1" x14ac:dyDescent="0.25">
      <c r="A24" s="56" t="s">
        <v>2509</v>
      </c>
      <c r="B24" s="55" t="s">
        <v>2510</v>
      </c>
      <c r="C24" s="55">
        <v>1</v>
      </c>
      <c r="D24" s="586">
        <v>389</v>
      </c>
      <c r="E24" s="57">
        <f t="shared" si="0"/>
        <v>389</v>
      </c>
    </row>
    <row r="25" spans="1:5" x14ac:dyDescent="0.25">
      <c r="A25" s="56" t="s">
        <v>1507</v>
      </c>
      <c r="B25" s="115"/>
      <c r="C25" s="562">
        <v>15</v>
      </c>
      <c r="D25" s="586">
        <v>21.65</v>
      </c>
      <c r="E25" s="57">
        <f t="shared" si="0"/>
        <v>324.75</v>
      </c>
    </row>
    <row r="26" spans="1:5" ht="23.25" x14ac:dyDescent="0.35">
      <c r="A26" s="1762" t="s">
        <v>183</v>
      </c>
      <c r="B26" s="1749"/>
      <c r="C26" s="1749"/>
      <c r="D26" s="1749"/>
      <c r="E26" s="134">
        <f>SUM(E18:E25)</f>
        <v>2231.0500000000002</v>
      </c>
    </row>
    <row r="27" spans="1:5" s="8" customFormat="1" x14ac:dyDescent="0.25">
      <c r="A27" s="95" t="s">
        <v>1484</v>
      </c>
      <c r="B27" s="1006"/>
      <c r="C27" s="1006"/>
      <c r="D27" s="264"/>
      <c r="E27" s="129"/>
    </row>
    <row r="28" spans="1:5" s="8" customFormat="1" x14ac:dyDescent="0.25">
      <c r="A28" s="95" t="s">
        <v>2504</v>
      </c>
      <c r="B28" s="1006"/>
      <c r="C28" s="1006"/>
      <c r="D28" s="264"/>
      <c r="E28" s="129"/>
    </row>
    <row r="29" spans="1:5" s="8" customFormat="1" x14ac:dyDescent="0.25">
      <c r="A29" s="1009" t="s">
        <v>2503</v>
      </c>
      <c r="B29" s="564"/>
      <c r="C29" s="564"/>
      <c r="D29" s="565"/>
      <c r="E29" s="566"/>
    </row>
    <row r="30" spans="1:5" x14ac:dyDescent="0.25">
      <c r="A30" s="92"/>
      <c r="B30" s="17"/>
      <c r="C30" s="17"/>
      <c r="D30" s="126"/>
      <c r="E30" s="1005"/>
    </row>
    <row r="31" spans="1:5" x14ac:dyDescent="0.25">
      <c r="A31" s="97" t="s">
        <v>6</v>
      </c>
      <c r="B31" s="22" t="s">
        <v>18</v>
      </c>
      <c r="C31" s="1740" t="s">
        <v>17</v>
      </c>
      <c r="D31" s="1741"/>
      <c r="E31" s="1005"/>
    </row>
    <row r="32" spans="1:5" x14ac:dyDescent="0.25">
      <c r="A32" s="92"/>
      <c r="B32" s="17"/>
      <c r="C32" s="1742"/>
      <c r="D32" s="1743"/>
      <c r="E32" s="1005"/>
    </row>
    <row r="33" spans="1:5" x14ac:dyDescent="0.25">
      <c r="A33" s="98" t="s">
        <v>7</v>
      </c>
      <c r="B33" s="1002" t="s">
        <v>1356</v>
      </c>
      <c r="C33" s="1744" t="s">
        <v>16</v>
      </c>
      <c r="D33" s="1745"/>
      <c r="E33" s="1730"/>
    </row>
    <row r="34" spans="1:5" x14ac:dyDescent="0.25">
      <c r="A34" s="99" t="s">
        <v>9</v>
      </c>
      <c r="B34" s="1003" t="s">
        <v>10</v>
      </c>
      <c r="C34" s="1746" t="s">
        <v>670</v>
      </c>
      <c r="D34" s="1747"/>
      <c r="E34" s="1730"/>
    </row>
    <row r="35" spans="1:5" x14ac:dyDescent="0.25">
      <c r="A35" s="92"/>
      <c r="B35" s="17"/>
      <c r="C35" s="17"/>
      <c r="D35" s="126"/>
      <c r="E35" s="1005"/>
    </row>
    <row r="36" spans="1:5" x14ac:dyDescent="0.25">
      <c r="A36" s="93"/>
      <c r="B36" s="7"/>
      <c r="C36" s="7"/>
      <c r="D36" s="128"/>
      <c r="E36" s="132"/>
    </row>
  </sheetData>
  <mergeCells count="15">
    <mergeCell ref="C32:D32"/>
    <mergeCell ref="C33:E33"/>
    <mergeCell ref="C34:E34"/>
    <mergeCell ref="A14:B14"/>
    <mergeCell ref="C14:E14"/>
    <mergeCell ref="C15:E15"/>
    <mergeCell ref="C16:E16"/>
    <mergeCell ref="A26:D26"/>
    <mergeCell ref="C31:D3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39"/>
  <sheetViews>
    <sheetView topLeftCell="A16" workbookViewId="0">
      <selection activeCell="A27" sqref="A27"/>
    </sheetView>
  </sheetViews>
  <sheetFormatPr defaultRowHeight="15" x14ac:dyDescent="0.25"/>
  <cols>
    <col min="1" max="1" width="23.85546875" style="100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7"/>
    </row>
    <row r="9" spans="1:5" x14ac:dyDescent="0.25">
      <c r="A9" s="92"/>
      <c r="B9" s="17"/>
      <c r="C9" s="17"/>
      <c r="D9" s="126"/>
      <c r="E9" s="127"/>
    </row>
    <row r="10" spans="1:5" x14ac:dyDescent="0.25">
      <c r="A10" s="92"/>
      <c r="B10" s="17"/>
      <c r="C10" s="17"/>
      <c r="D10" s="1729" t="s">
        <v>343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327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328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329</v>
      </c>
      <c r="B18" s="55"/>
      <c r="C18" s="55">
        <v>2</v>
      </c>
      <c r="D18" s="57">
        <v>135</v>
      </c>
      <c r="E18" s="57">
        <f>D18*C18</f>
        <v>270</v>
      </c>
    </row>
    <row r="19" spans="1:5" x14ac:dyDescent="0.25">
      <c r="A19" s="56" t="s">
        <v>330</v>
      </c>
      <c r="B19" s="55"/>
      <c r="C19" s="55">
        <v>3</v>
      </c>
      <c r="D19" s="57">
        <v>50</v>
      </c>
      <c r="E19" s="57">
        <f t="shared" ref="E19:E28" si="0">D19*C19</f>
        <v>150</v>
      </c>
    </row>
    <row r="20" spans="1:5" x14ac:dyDescent="0.25">
      <c r="A20" s="56" t="s">
        <v>331</v>
      </c>
      <c r="B20" s="55" t="s">
        <v>332</v>
      </c>
      <c r="C20" s="55">
        <v>1</v>
      </c>
      <c r="D20" s="57">
        <v>100</v>
      </c>
      <c r="E20" s="57">
        <f t="shared" si="0"/>
        <v>100</v>
      </c>
    </row>
    <row r="21" spans="1:5" x14ac:dyDescent="0.25">
      <c r="A21" s="56" t="s">
        <v>333</v>
      </c>
      <c r="B21" s="55" t="s">
        <v>332</v>
      </c>
      <c r="C21" s="55">
        <v>1</v>
      </c>
      <c r="D21" s="57">
        <v>100</v>
      </c>
      <c r="E21" s="57">
        <f t="shared" si="0"/>
        <v>100</v>
      </c>
    </row>
    <row r="22" spans="1:5" x14ac:dyDescent="0.25">
      <c r="A22" s="56" t="s">
        <v>334</v>
      </c>
      <c r="B22" s="55" t="s">
        <v>262</v>
      </c>
      <c r="C22" s="55">
        <v>2</v>
      </c>
      <c r="D22" s="57">
        <v>160</v>
      </c>
      <c r="E22" s="57">
        <f t="shared" si="0"/>
        <v>320</v>
      </c>
    </row>
    <row r="23" spans="1:5" x14ac:dyDescent="0.25">
      <c r="A23" s="56" t="s">
        <v>335</v>
      </c>
      <c r="B23" s="55" t="s">
        <v>336</v>
      </c>
      <c r="C23" s="55">
        <v>2</v>
      </c>
      <c r="D23" s="57">
        <v>120</v>
      </c>
      <c r="E23" s="57">
        <f t="shared" si="0"/>
        <v>240</v>
      </c>
    </row>
    <row r="24" spans="1:5" x14ac:dyDescent="0.25">
      <c r="A24" s="56" t="s">
        <v>337</v>
      </c>
      <c r="B24" s="55"/>
      <c r="C24" s="55">
        <v>4</v>
      </c>
      <c r="D24" s="57">
        <v>35</v>
      </c>
      <c r="E24" s="57">
        <f t="shared" si="0"/>
        <v>140</v>
      </c>
    </row>
    <row r="25" spans="1:5" x14ac:dyDescent="0.25">
      <c r="A25" s="56" t="s">
        <v>338</v>
      </c>
      <c r="B25" s="55" t="s">
        <v>126</v>
      </c>
      <c r="C25" s="55">
        <v>2</v>
      </c>
      <c r="D25" s="57">
        <v>15</v>
      </c>
      <c r="E25" s="57">
        <f t="shared" si="0"/>
        <v>30</v>
      </c>
    </row>
    <row r="26" spans="1:5" x14ac:dyDescent="0.25">
      <c r="A26" s="56" t="s">
        <v>313</v>
      </c>
      <c r="B26" s="55" t="s">
        <v>314</v>
      </c>
      <c r="C26" s="55">
        <v>5</v>
      </c>
      <c r="D26" s="57">
        <v>250</v>
      </c>
      <c r="E26" s="57">
        <f t="shared" si="0"/>
        <v>1250</v>
      </c>
    </row>
    <row r="27" spans="1:5" x14ac:dyDescent="0.25">
      <c r="A27" s="56" t="s">
        <v>339</v>
      </c>
      <c r="B27" s="55"/>
      <c r="C27" s="55">
        <v>1</v>
      </c>
      <c r="D27" s="57">
        <v>35</v>
      </c>
      <c r="E27" s="57">
        <f t="shared" si="0"/>
        <v>35</v>
      </c>
    </row>
    <row r="28" spans="1:5" x14ac:dyDescent="0.25">
      <c r="A28" s="56" t="s">
        <v>340</v>
      </c>
      <c r="B28" s="55" t="s">
        <v>341</v>
      </c>
      <c r="C28" s="55">
        <v>2</v>
      </c>
      <c r="D28" s="57">
        <v>170</v>
      </c>
      <c r="E28" s="57">
        <f t="shared" si="0"/>
        <v>340</v>
      </c>
    </row>
    <row r="29" spans="1:5" ht="23.25" x14ac:dyDescent="0.35">
      <c r="A29" s="1762" t="s">
        <v>183</v>
      </c>
      <c r="B29" s="1749"/>
      <c r="C29" s="1749"/>
      <c r="D29" s="1749"/>
      <c r="E29" s="134">
        <f>SUM(E18:E28)</f>
        <v>2975</v>
      </c>
    </row>
    <row r="30" spans="1:5" x14ac:dyDescent="0.25">
      <c r="A30" s="95" t="s">
        <v>342</v>
      </c>
      <c r="B30" s="114"/>
      <c r="C30" s="114"/>
      <c r="D30" s="128"/>
      <c r="E30" s="129"/>
    </row>
    <row r="31" spans="1:5" x14ac:dyDescent="0.25">
      <c r="A31" s="1761"/>
      <c r="B31" s="1757"/>
      <c r="C31" s="1757"/>
      <c r="D31" s="1757"/>
      <c r="E31" s="1752"/>
    </row>
    <row r="32" spans="1:5" x14ac:dyDescent="0.25">
      <c r="A32" s="96"/>
      <c r="B32" s="2"/>
      <c r="C32" s="2"/>
      <c r="D32" s="130"/>
      <c r="E32" s="131"/>
    </row>
    <row r="33" spans="1:5" x14ac:dyDescent="0.25">
      <c r="A33" s="92"/>
      <c r="B33" s="17"/>
      <c r="C33" s="17"/>
      <c r="D33" s="126"/>
      <c r="E33" s="127"/>
    </row>
    <row r="34" spans="1:5" x14ac:dyDescent="0.25">
      <c r="A34" s="97" t="s">
        <v>6</v>
      </c>
      <c r="B34" s="22" t="s">
        <v>18</v>
      </c>
      <c r="C34" s="1740" t="s">
        <v>17</v>
      </c>
      <c r="D34" s="1741"/>
      <c r="E34" s="127"/>
    </row>
    <row r="35" spans="1:5" x14ac:dyDescent="0.25">
      <c r="A35" s="92"/>
      <c r="B35" s="17"/>
      <c r="C35" s="1742"/>
      <c r="D35" s="1743"/>
      <c r="E35" s="127"/>
    </row>
    <row r="36" spans="1:5" x14ac:dyDescent="0.25">
      <c r="A36" s="98" t="s">
        <v>7</v>
      </c>
      <c r="B36" s="112" t="s">
        <v>326</v>
      </c>
      <c r="C36" s="1744" t="s">
        <v>16</v>
      </c>
      <c r="D36" s="1745"/>
      <c r="E36" s="1730"/>
    </row>
    <row r="37" spans="1:5" x14ac:dyDescent="0.25">
      <c r="A37" s="99" t="s">
        <v>9</v>
      </c>
      <c r="B37" s="113" t="s">
        <v>10</v>
      </c>
      <c r="C37" s="1746" t="s">
        <v>10</v>
      </c>
      <c r="D37" s="1747"/>
      <c r="E37" s="1730"/>
    </row>
    <row r="38" spans="1:5" x14ac:dyDescent="0.25">
      <c r="A38" s="92"/>
      <c r="B38" s="17"/>
      <c r="C38" s="17"/>
      <c r="D38" s="126"/>
      <c r="E38" s="127"/>
    </row>
    <row r="39" spans="1:5" x14ac:dyDescent="0.25">
      <c r="A39" s="93"/>
      <c r="B39" s="7"/>
      <c r="C39" s="7"/>
      <c r="D39" s="128"/>
      <c r="E39" s="132"/>
    </row>
  </sheetData>
  <mergeCells count="16">
    <mergeCell ref="C34:D34"/>
    <mergeCell ref="C35:D35"/>
    <mergeCell ref="C36:E36"/>
    <mergeCell ref="C37:E37"/>
    <mergeCell ref="A14:B14"/>
    <mergeCell ref="C14:E14"/>
    <mergeCell ref="C15:E15"/>
    <mergeCell ref="C16:E16"/>
    <mergeCell ref="A29:D29"/>
    <mergeCell ref="A31:E3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/>
  <dimension ref="A1:E30"/>
  <sheetViews>
    <sheetView workbookViewId="0">
      <selection activeCell="G21" sqref="G21"/>
    </sheetView>
  </sheetViews>
  <sheetFormatPr defaultRowHeight="15" x14ac:dyDescent="0.25"/>
  <cols>
    <col min="1" max="1" width="27" style="1007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05"/>
    </row>
    <row r="9" spans="1:5" x14ac:dyDescent="0.25">
      <c r="A9" s="92"/>
      <c r="B9" s="17"/>
      <c r="C9" s="17"/>
      <c r="D9" s="126"/>
      <c r="E9" s="1005"/>
    </row>
    <row r="10" spans="1:5" x14ac:dyDescent="0.25">
      <c r="A10" s="92"/>
      <c r="B10" s="17"/>
      <c r="C10" s="17"/>
      <c r="D10" s="1729" t="s">
        <v>2512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2514</v>
      </c>
      <c r="D12" s="1735"/>
      <c r="E12" s="1736"/>
    </row>
    <row r="13" spans="1:5" x14ac:dyDescent="0.25">
      <c r="A13" s="1763" t="s">
        <v>1480</v>
      </c>
      <c r="B13" s="1764"/>
      <c r="C13" s="1737" t="s">
        <v>1482</v>
      </c>
      <c r="D13" s="1739"/>
      <c r="E13" s="1738"/>
    </row>
    <row r="14" spans="1:5" x14ac:dyDescent="0.25">
      <c r="A14" s="1737" t="s">
        <v>311</v>
      </c>
      <c r="B14" s="1738"/>
      <c r="C14" s="1737" t="s">
        <v>1481</v>
      </c>
      <c r="D14" s="1739"/>
      <c r="E14" s="1738"/>
    </row>
    <row r="15" spans="1:5" x14ac:dyDescent="0.25">
      <c r="A15" s="94" t="s">
        <v>1478</v>
      </c>
      <c r="B15" s="8"/>
      <c r="C15" s="1753"/>
      <c r="D15" s="1749"/>
      <c r="E15" s="1749"/>
    </row>
    <row r="16" spans="1:5" ht="15.75" x14ac:dyDescent="0.25">
      <c r="A16" s="93" t="s">
        <v>1479</v>
      </c>
      <c r="C16" s="1748" t="s">
        <v>1483</v>
      </c>
      <c r="D16" s="1749"/>
      <c r="E16" s="1749"/>
    </row>
    <row r="17" spans="1:5" x14ac:dyDescent="0.25">
      <c r="A17" s="10" t="s">
        <v>3</v>
      </c>
      <c r="B17" s="10" t="s">
        <v>1497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1485</v>
      </c>
      <c r="B18" s="55" t="s">
        <v>1489</v>
      </c>
      <c r="C18" s="55">
        <v>10</v>
      </c>
      <c r="D18" s="586">
        <v>39</v>
      </c>
      <c r="E18" s="57">
        <f>D18*C18</f>
        <v>390</v>
      </c>
    </row>
    <row r="19" spans="1:5" s="587" customFormat="1" x14ac:dyDescent="0.25">
      <c r="A19" s="56" t="s">
        <v>1487</v>
      </c>
      <c r="B19" s="55" t="s">
        <v>1490</v>
      </c>
      <c r="C19" s="55">
        <v>2</v>
      </c>
      <c r="D19" s="586">
        <v>75</v>
      </c>
      <c r="E19" s="57">
        <f>D19*C19</f>
        <v>150</v>
      </c>
    </row>
    <row r="20" spans="1:5" s="587" customFormat="1" x14ac:dyDescent="0.25">
      <c r="A20" s="56" t="s">
        <v>2513</v>
      </c>
      <c r="B20" s="55"/>
      <c r="C20" s="55">
        <v>6</v>
      </c>
      <c r="D20" s="586">
        <v>78</v>
      </c>
      <c r="E20" s="57">
        <f>D20*C20</f>
        <v>468</v>
      </c>
    </row>
    <row r="21" spans="1:5" ht="23.25" x14ac:dyDescent="0.35">
      <c r="A21" s="1762" t="s">
        <v>183</v>
      </c>
      <c r="B21" s="1749"/>
      <c r="C21" s="1749"/>
      <c r="D21" s="1749"/>
      <c r="E21" s="134">
        <f>SUM(E18:E20)</f>
        <v>1008</v>
      </c>
    </row>
    <row r="22" spans="1:5" s="81" customFormat="1" x14ac:dyDescent="0.25">
      <c r="A22" s="95" t="s">
        <v>1484</v>
      </c>
      <c r="B22" s="1011"/>
      <c r="C22" s="1011"/>
      <c r="D22" s="1012"/>
      <c r="E22" s="1013"/>
    </row>
    <row r="23" spans="1:5" s="81" customFormat="1" x14ac:dyDescent="0.25">
      <c r="A23" s="1009" t="s">
        <v>2427</v>
      </c>
      <c r="B23" s="1014"/>
      <c r="C23" s="1014"/>
      <c r="D23" s="1015"/>
      <c r="E23" s="1016"/>
    </row>
    <row r="24" spans="1:5" x14ac:dyDescent="0.25">
      <c r="A24" s="92"/>
      <c r="B24" s="17"/>
      <c r="C24" s="17"/>
      <c r="D24" s="126"/>
      <c r="E24" s="1005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005"/>
    </row>
    <row r="26" spans="1:5" x14ac:dyDescent="0.25">
      <c r="A26" s="92"/>
      <c r="B26" s="17"/>
      <c r="C26" s="1742"/>
      <c r="D26" s="1743"/>
      <c r="E26" s="1005"/>
    </row>
    <row r="27" spans="1:5" x14ac:dyDescent="0.25">
      <c r="A27" s="98" t="s">
        <v>7</v>
      </c>
      <c r="B27" s="1002" t="s">
        <v>1356</v>
      </c>
      <c r="C27" s="1744" t="s">
        <v>16</v>
      </c>
      <c r="D27" s="1745"/>
      <c r="E27" s="1730"/>
    </row>
    <row r="28" spans="1:5" x14ac:dyDescent="0.25">
      <c r="A28" s="99" t="s">
        <v>9</v>
      </c>
      <c r="B28" s="1003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005"/>
    </row>
    <row r="30" spans="1:5" x14ac:dyDescent="0.25">
      <c r="A30" s="93"/>
      <c r="B30" s="7"/>
      <c r="C30" s="7"/>
      <c r="D30" s="128"/>
      <c r="E30" s="132"/>
    </row>
  </sheetData>
  <mergeCells count="15">
    <mergeCell ref="C26:D26"/>
    <mergeCell ref="C27:E27"/>
    <mergeCell ref="C28:E28"/>
    <mergeCell ref="A14:B14"/>
    <mergeCell ref="C14:E14"/>
    <mergeCell ref="C15:E15"/>
    <mergeCell ref="C16:E16"/>
    <mergeCell ref="A21:D21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/>
  <dimension ref="A1:E30"/>
  <sheetViews>
    <sheetView topLeftCell="A4" workbookViewId="0">
      <selection activeCell="F31" sqref="F31"/>
    </sheetView>
  </sheetViews>
  <sheetFormatPr defaultRowHeight="15" x14ac:dyDescent="0.25"/>
  <cols>
    <col min="1" max="1" width="25.42578125" style="1007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05"/>
    </row>
    <row r="9" spans="1:5" x14ac:dyDescent="0.25">
      <c r="A9" s="92"/>
      <c r="B9" s="17"/>
      <c r="C9" s="17"/>
      <c r="D9" s="126"/>
      <c r="E9" s="1005"/>
    </row>
    <row r="10" spans="1:5" x14ac:dyDescent="0.25">
      <c r="A10" s="92"/>
      <c r="B10" s="17"/>
      <c r="C10" s="17"/>
      <c r="D10" s="1729" t="s">
        <v>2515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2492</v>
      </c>
      <c r="D12" s="1735"/>
      <c r="E12" s="1736"/>
    </row>
    <row r="13" spans="1:5" x14ac:dyDescent="0.25">
      <c r="A13" s="1763" t="s">
        <v>1887</v>
      </c>
      <c r="B13" s="1764"/>
      <c r="C13" s="1737" t="s">
        <v>1888</v>
      </c>
      <c r="D13" s="1739"/>
      <c r="E13" s="1738"/>
    </row>
    <row r="14" spans="1:5" x14ac:dyDescent="0.25">
      <c r="A14" s="1737" t="s">
        <v>311</v>
      </c>
      <c r="B14" s="1738"/>
      <c r="C14" s="1737" t="s">
        <v>1889</v>
      </c>
      <c r="D14" s="1739"/>
      <c r="E14" s="1738"/>
    </row>
    <row r="15" spans="1:5" x14ac:dyDescent="0.25">
      <c r="A15" s="94" t="s">
        <v>1890</v>
      </c>
      <c r="B15" s="8"/>
      <c r="C15" s="1753"/>
      <c r="D15" s="1749"/>
      <c r="E15" s="1749"/>
    </row>
    <row r="16" spans="1:5" ht="15.75" x14ac:dyDescent="0.25">
      <c r="A16" s="93"/>
      <c r="C16" s="1748" t="s">
        <v>2516</v>
      </c>
      <c r="D16" s="1749"/>
      <c r="E16" s="1749"/>
    </row>
    <row r="17" spans="1:5" x14ac:dyDescent="0.25">
      <c r="A17" s="401" t="s">
        <v>3</v>
      </c>
      <c r="B17" s="401" t="s">
        <v>1497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94" t="s">
        <v>2517</v>
      </c>
      <c r="B18" s="404" t="s">
        <v>2519</v>
      </c>
      <c r="C18" s="404">
        <v>5</v>
      </c>
      <c r="D18" s="749">
        <v>312</v>
      </c>
      <c r="E18" s="437">
        <f>D18*C18</f>
        <v>1560</v>
      </c>
    </row>
    <row r="19" spans="1:5" s="587" customFormat="1" x14ac:dyDescent="0.25">
      <c r="A19" s="568" t="s">
        <v>2518</v>
      </c>
      <c r="B19" s="405" t="s">
        <v>2520</v>
      </c>
      <c r="C19" s="405"/>
      <c r="D19" s="750"/>
      <c r="E19" s="438"/>
    </row>
    <row r="20" spans="1:5" s="587" customFormat="1" x14ac:dyDescent="0.25">
      <c r="A20" s="95"/>
      <c r="B20" s="406" t="s">
        <v>2521</v>
      </c>
      <c r="C20" s="406"/>
      <c r="D20" s="751"/>
      <c r="E20" s="439"/>
    </row>
    <row r="21" spans="1:5" ht="23.25" x14ac:dyDescent="0.35">
      <c r="A21" s="1847" t="s">
        <v>183</v>
      </c>
      <c r="B21" s="1848"/>
      <c r="C21" s="1848"/>
      <c r="D21" s="1848"/>
      <c r="E21" s="443">
        <f>SUM(E18:E20)</f>
        <v>1560</v>
      </c>
    </row>
    <row r="22" spans="1:5" s="8" customFormat="1" x14ac:dyDescent="0.25">
      <c r="A22" s="263" t="s">
        <v>1484</v>
      </c>
      <c r="B22" s="1006"/>
      <c r="C22" s="1006"/>
      <c r="D22" s="264"/>
      <c r="E22" s="129"/>
    </row>
    <row r="23" spans="1:5" s="8" customFormat="1" x14ac:dyDescent="0.25">
      <c r="A23" s="563" t="s">
        <v>2459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005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005"/>
    </row>
    <row r="26" spans="1:5" x14ac:dyDescent="0.25">
      <c r="A26" s="92"/>
      <c r="B26" s="17"/>
      <c r="C26" s="1742"/>
      <c r="D26" s="1743"/>
      <c r="E26" s="1005"/>
    </row>
    <row r="27" spans="1:5" x14ac:dyDescent="0.25">
      <c r="A27" s="98" t="s">
        <v>7</v>
      </c>
      <c r="B27" s="1002" t="s">
        <v>1356</v>
      </c>
      <c r="C27" s="1744" t="s">
        <v>16</v>
      </c>
      <c r="D27" s="1745"/>
      <c r="E27" s="1730"/>
    </row>
    <row r="28" spans="1:5" x14ac:dyDescent="0.25">
      <c r="A28" s="99" t="s">
        <v>9</v>
      </c>
      <c r="B28" s="1003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005"/>
    </row>
    <row r="30" spans="1:5" x14ac:dyDescent="0.25">
      <c r="A30" s="93"/>
      <c r="B30" s="7"/>
      <c r="C30" s="7"/>
      <c r="D30" s="128"/>
      <c r="E30" s="132"/>
    </row>
  </sheetData>
  <mergeCells count="15">
    <mergeCell ref="C26:D26"/>
    <mergeCell ref="C27:E27"/>
    <mergeCell ref="C28:E28"/>
    <mergeCell ref="A14:B14"/>
    <mergeCell ref="C14:E14"/>
    <mergeCell ref="C15:E15"/>
    <mergeCell ref="C16:E16"/>
    <mergeCell ref="A21:D21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/>
  <dimension ref="A1:L39"/>
  <sheetViews>
    <sheetView topLeftCell="A7" workbookViewId="0">
      <selection activeCell="K9" sqref="K9"/>
    </sheetView>
  </sheetViews>
  <sheetFormatPr defaultRowHeight="15" x14ac:dyDescent="0.25"/>
  <cols>
    <col min="1" max="1" width="24.28515625" customWidth="1"/>
    <col min="2" max="2" width="29" customWidth="1"/>
    <col min="3" max="3" width="6.7109375" customWidth="1"/>
    <col min="4" max="4" width="14.14062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2523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2524</v>
      </c>
      <c r="E12" s="1757"/>
      <c r="F12" s="1757"/>
      <c r="G12" s="1752"/>
    </row>
    <row r="13" spans="1:9" ht="15" customHeight="1" x14ac:dyDescent="0.25">
      <c r="A13" s="1763" t="s">
        <v>2526</v>
      </c>
      <c r="B13" s="1764"/>
      <c r="C13" s="1737" t="s">
        <v>2056</v>
      </c>
      <c r="D13" s="1739"/>
      <c r="E13" s="1739"/>
      <c r="F13" s="1739"/>
      <c r="G13" s="1738"/>
      <c r="I13" t="s">
        <v>713</v>
      </c>
    </row>
    <row r="14" spans="1:9" x14ac:dyDescent="0.25">
      <c r="A14" s="1021" t="s">
        <v>1797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1792</v>
      </c>
      <c r="B15" s="1026"/>
      <c r="C15" s="1027" t="s">
        <v>2548</v>
      </c>
      <c r="D15" s="1023"/>
      <c r="E15" s="1023"/>
      <c r="F15" s="1023"/>
      <c r="G15" s="1022"/>
    </row>
    <row r="16" spans="1:9" x14ac:dyDescent="0.25">
      <c r="A16" s="343"/>
      <c r="B16" s="344"/>
      <c r="C16" s="1737" t="s">
        <v>25</v>
      </c>
      <c r="D16" s="1739"/>
      <c r="E16" s="1739"/>
      <c r="F16" s="1739"/>
      <c r="G16" s="1738"/>
    </row>
    <row r="17" spans="1:12" x14ac:dyDescent="0.25">
      <c r="A17" s="10" t="s">
        <v>3</v>
      </c>
      <c r="B17" s="1029" t="s">
        <v>4</v>
      </c>
      <c r="C17" s="1029" t="s">
        <v>272</v>
      </c>
      <c r="D17" s="1822" t="s">
        <v>708</v>
      </c>
      <c r="E17" s="1823"/>
      <c r="F17" s="1824"/>
      <c r="G17" s="10" t="s">
        <v>5</v>
      </c>
    </row>
    <row r="18" spans="1:12" ht="30" x14ac:dyDescent="0.25">
      <c r="A18" s="1038" t="s">
        <v>2527</v>
      </c>
      <c r="B18" s="856" t="s">
        <v>2529</v>
      </c>
      <c r="C18" s="893">
        <v>1</v>
      </c>
      <c r="D18" s="1039">
        <v>2900</v>
      </c>
      <c r="E18" s="1030"/>
      <c r="F18" s="1031"/>
      <c r="G18" s="1040">
        <f>D18*C18</f>
        <v>2900</v>
      </c>
    </row>
    <row r="19" spans="1:12" x14ac:dyDescent="0.25">
      <c r="A19" s="56" t="s">
        <v>2528</v>
      </c>
      <c r="B19" s="349" t="s">
        <v>2546</v>
      </c>
      <c r="C19" s="1029">
        <v>1</v>
      </c>
      <c r="D19" s="447">
        <v>350</v>
      </c>
      <c r="E19" s="664"/>
      <c r="F19" s="665"/>
      <c r="G19" s="57">
        <f t="shared" ref="G19:G28" si="0">D19*C19</f>
        <v>350</v>
      </c>
    </row>
    <row r="20" spans="1:12" x14ac:dyDescent="0.25">
      <c r="A20" s="56" t="s">
        <v>2530</v>
      </c>
      <c r="B20" s="349" t="s">
        <v>2531</v>
      </c>
      <c r="C20" s="1029">
        <v>2</v>
      </c>
      <c r="D20" s="447">
        <v>23</v>
      </c>
      <c r="E20" s="664"/>
      <c r="F20" s="665"/>
      <c r="G20" s="57">
        <f t="shared" si="0"/>
        <v>46</v>
      </c>
    </row>
    <row r="21" spans="1:12" x14ac:dyDescent="0.25">
      <c r="A21" s="56" t="s">
        <v>2532</v>
      </c>
      <c r="B21" s="349" t="s">
        <v>2533</v>
      </c>
      <c r="C21" s="1029">
        <v>1</v>
      </c>
      <c r="D21" s="447">
        <v>48</v>
      </c>
      <c r="E21" s="664"/>
      <c r="F21" s="665"/>
      <c r="G21" s="57">
        <f t="shared" si="0"/>
        <v>48</v>
      </c>
    </row>
    <row r="22" spans="1:12" x14ac:dyDescent="0.25">
      <c r="A22" s="56" t="s">
        <v>2534</v>
      </c>
      <c r="B22" s="349" t="s">
        <v>2535</v>
      </c>
      <c r="C22" s="1029">
        <v>2</v>
      </c>
      <c r="D22" s="447">
        <v>7</v>
      </c>
      <c r="E22" s="664"/>
      <c r="F22" s="665"/>
      <c r="G22" s="57">
        <f t="shared" si="0"/>
        <v>14</v>
      </c>
    </row>
    <row r="23" spans="1:12" x14ac:dyDescent="0.25">
      <c r="A23" s="56" t="s">
        <v>2547</v>
      </c>
      <c r="B23" s="349" t="s">
        <v>2070</v>
      </c>
      <c r="C23" s="1029">
        <v>1</v>
      </c>
      <c r="D23" s="447">
        <v>8</v>
      </c>
      <c r="E23" s="664"/>
      <c r="F23" s="665"/>
      <c r="G23" s="57">
        <f t="shared" si="0"/>
        <v>8</v>
      </c>
    </row>
    <row r="24" spans="1:12" x14ac:dyDescent="0.25">
      <c r="A24" s="56" t="s">
        <v>2536</v>
      </c>
      <c r="B24" s="349" t="s">
        <v>2537</v>
      </c>
      <c r="C24" s="1029">
        <v>1</v>
      </c>
      <c r="D24" s="447">
        <v>8</v>
      </c>
      <c r="E24" s="664"/>
      <c r="F24" s="665"/>
      <c r="G24" s="57">
        <f t="shared" si="0"/>
        <v>8</v>
      </c>
    </row>
    <row r="25" spans="1:12" x14ac:dyDescent="0.25">
      <c r="A25" s="56" t="s">
        <v>2538</v>
      </c>
      <c r="B25" s="667"/>
      <c r="C25" s="1029">
        <v>1</v>
      </c>
      <c r="D25" s="447">
        <v>75</v>
      </c>
      <c r="E25" s="664"/>
      <c r="F25" s="665"/>
      <c r="G25" s="57">
        <f t="shared" si="0"/>
        <v>75</v>
      </c>
    </row>
    <row r="26" spans="1:12" x14ac:dyDescent="0.25">
      <c r="A26" s="56" t="s">
        <v>2539</v>
      </c>
      <c r="B26" s="667" t="s">
        <v>2542</v>
      </c>
      <c r="C26" s="1029">
        <v>1</v>
      </c>
      <c r="D26" s="447">
        <v>310</v>
      </c>
      <c r="E26" s="664"/>
      <c r="F26" s="665"/>
      <c r="G26" s="57">
        <f t="shared" si="0"/>
        <v>310</v>
      </c>
    </row>
    <row r="27" spans="1:12" x14ac:dyDescent="0.25">
      <c r="A27" s="56" t="s">
        <v>2540</v>
      </c>
      <c r="B27" s="667" t="s">
        <v>2541</v>
      </c>
      <c r="C27" s="1029">
        <v>1</v>
      </c>
      <c r="D27" s="447">
        <v>490</v>
      </c>
      <c r="E27" s="664"/>
      <c r="F27" s="665"/>
      <c r="G27" s="57">
        <f t="shared" si="0"/>
        <v>490</v>
      </c>
    </row>
    <row r="28" spans="1:12" ht="30" x14ac:dyDescent="0.25">
      <c r="A28" s="56" t="s">
        <v>2543</v>
      </c>
      <c r="B28" s="1041" t="s">
        <v>2544</v>
      </c>
      <c r="C28" s="1029">
        <v>15</v>
      </c>
      <c r="D28" s="447">
        <v>72</v>
      </c>
      <c r="E28" s="664"/>
      <c r="F28" s="665"/>
      <c r="G28" s="57">
        <f t="shared" si="0"/>
        <v>1080</v>
      </c>
    </row>
    <row r="29" spans="1:12" ht="23.25" x14ac:dyDescent="0.35">
      <c r="A29" s="1762" t="s">
        <v>781</v>
      </c>
      <c r="B29" s="1762"/>
      <c r="C29" s="1762"/>
      <c r="D29" s="1749"/>
      <c r="E29" s="1749"/>
      <c r="F29" s="1749"/>
      <c r="G29" s="666">
        <f>SUM(G18:G28)</f>
        <v>5329</v>
      </c>
      <c r="L29" t="s">
        <v>762</v>
      </c>
    </row>
    <row r="30" spans="1:12" ht="19.5" customHeight="1" x14ac:dyDescent="0.35">
      <c r="A30" s="295" t="s">
        <v>2525</v>
      </c>
      <c r="B30" s="346"/>
      <c r="C30" s="346"/>
      <c r="D30" s="1024"/>
      <c r="E30" s="1024"/>
      <c r="F30" s="1024"/>
      <c r="G30" s="347"/>
    </row>
    <row r="31" spans="1:12" ht="19.5" customHeight="1" x14ac:dyDescent="0.35">
      <c r="A31" s="295" t="s">
        <v>863</v>
      </c>
      <c r="B31" s="346"/>
      <c r="C31" s="346"/>
      <c r="D31" s="1024"/>
      <c r="E31" s="1024"/>
      <c r="F31" s="1024"/>
      <c r="G31" s="347"/>
    </row>
    <row r="32" spans="1:12" x14ac:dyDescent="0.25">
      <c r="A32" s="1751"/>
      <c r="B32" s="1739"/>
      <c r="C32" s="1739"/>
      <c r="D32" s="1739"/>
      <c r="E32" s="1739"/>
      <c r="F32" s="1739"/>
      <c r="G32" s="1738"/>
    </row>
    <row r="33" spans="1:7" x14ac:dyDescent="0.25">
      <c r="A33" s="16"/>
      <c r="B33" s="17"/>
      <c r="C33" s="17"/>
      <c r="D33" s="321"/>
      <c r="E33" s="17"/>
      <c r="F33" s="17"/>
      <c r="G33" s="18"/>
    </row>
    <row r="34" spans="1:7" x14ac:dyDescent="0.25">
      <c r="A34" s="21" t="s">
        <v>6</v>
      </c>
      <c r="B34" s="323" t="s">
        <v>18</v>
      </c>
      <c r="C34" s="1018"/>
      <c r="D34" s="1017" t="s">
        <v>17</v>
      </c>
      <c r="E34" s="1740" t="s">
        <v>17</v>
      </c>
      <c r="F34" s="1740"/>
      <c r="G34" s="18"/>
    </row>
    <row r="35" spans="1:7" ht="15.75" x14ac:dyDescent="0.3">
      <c r="A35" s="16"/>
      <c r="B35" s="17"/>
      <c r="C35" s="17"/>
      <c r="D35" s="330"/>
      <c r="E35" s="1742"/>
      <c r="F35" s="1742"/>
      <c r="G35" s="18"/>
    </row>
    <row r="36" spans="1:7" x14ac:dyDescent="0.25">
      <c r="A36" s="24" t="s">
        <v>7</v>
      </c>
      <c r="B36" s="365" t="s">
        <v>2545</v>
      </c>
      <c r="C36" s="1028"/>
      <c r="D36" s="1831" t="s">
        <v>716</v>
      </c>
      <c r="E36" s="1832"/>
      <c r="F36" s="1832"/>
      <c r="G36" s="1833"/>
    </row>
    <row r="37" spans="1:7" x14ac:dyDescent="0.25">
      <c r="A37" s="25" t="s">
        <v>9</v>
      </c>
      <c r="B37" s="366" t="s">
        <v>714</v>
      </c>
      <c r="C37" s="1028"/>
      <c r="D37" s="1834" t="s">
        <v>717</v>
      </c>
      <c r="E37" s="1832"/>
      <c r="F37" s="1832"/>
      <c r="G37" s="1833"/>
    </row>
    <row r="38" spans="1:7" x14ac:dyDescent="0.25">
      <c r="A38" s="16"/>
      <c r="B38" s="17"/>
      <c r="C38" s="17"/>
      <c r="D38" s="321"/>
      <c r="E38" s="17"/>
      <c r="F38" s="17"/>
      <c r="G38" s="18"/>
    </row>
    <row r="39" spans="1:7" x14ac:dyDescent="0.25">
      <c r="A39" s="13"/>
      <c r="B39" s="7"/>
      <c r="C39" s="7"/>
      <c r="D39" s="322"/>
      <c r="E39" s="7"/>
      <c r="F39" s="7"/>
      <c r="G39" s="11"/>
    </row>
  </sheetData>
  <mergeCells count="15">
    <mergeCell ref="E35:F35"/>
    <mergeCell ref="D36:G36"/>
    <mergeCell ref="D37:G37"/>
    <mergeCell ref="C14:G14"/>
    <mergeCell ref="C16:G16"/>
    <mergeCell ref="D17:F17"/>
    <mergeCell ref="A29:F29"/>
    <mergeCell ref="A32:G32"/>
    <mergeCell ref="E34:F34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/>
  <dimension ref="A1:E31"/>
  <sheetViews>
    <sheetView topLeftCell="A7" workbookViewId="0">
      <selection activeCell="I20" sqref="I20"/>
    </sheetView>
  </sheetViews>
  <sheetFormatPr defaultRowHeight="15" x14ac:dyDescent="0.25"/>
  <cols>
    <col min="1" max="1" width="23.85546875" style="1028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25"/>
    </row>
    <row r="9" spans="1:5" x14ac:dyDescent="0.25">
      <c r="A9" s="92"/>
      <c r="B9" s="17"/>
      <c r="C9" s="17"/>
      <c r="D9" s="126"/>
      <c r="E9" s="1025"/>
    </row>
    <row r="10" spans="1:5" x14ac:dyDescent="0.25">
      <c r="A10" s="92"/>
      <c r="B10" s="17"/>
      <c r="C10" s="17"/>
      <c r="D10" s="1729" t="s">
        <v>2553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879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880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56" t="s">
        <v>2549</v>
      </c>
      <c r="B18" s="56" t="s">
        <v>2551</v>
      </c>
      <c r="C18" s="55">
        <v>70</v>
      </c>
      <c r="D18" s="57">
        <v>15</v>
      </c>
      <c r="E18" s="57">
        <f>D18*C18</f>
        <v>1050</v>
      </c>
    </row>
    <row r="19" spans="1:5" x14ac:dyDescent="0.25">
      <c r="A19" s="56" t="s">
        <v>2550</v>
      </c>
      <c r="B19" s="56" t="s">
        <v>2551</v>
      </c>
      <c r="C19" s="55">
        <v>26</v>
      </c>
      <c r="D19" s="57">
        <v>30</v>
      </c>
      <c r="E19" s="57">
        <f>D19*C19</f>
        <v>780</v>
      </c>
    </row>
    <row r="20" spans="1:5" x14ac:dyDescent="0.25">
      <c r="A20" s="56" t="s">
        <v>2552</v>
      </c>
      <c r="B20" s="56"/>
      <c r="C20" s="55">
        <v>4</v>
      </c>
      <c r="D20" s="57">
        <v>55</v>
      </c>
      <c r="E20" s="57">
        <f>D20*C20</f>
        <v>220</v>
      </c>
    </row>
    <row r="21" spans="1:5" ht="23.25" x14ac:dyDescent="0.35">
      <c r="A21" s="1847" t="s">
        <v>183</v>
      </c>
      <c r="B21" s="1848"/>
      <c r="C21" s="1848"/>
      <c r="D21" s="1848"/>
      <c r="E21" s="443">
        <f>SUM(E18:E20)</f>
        <v>2050</v>
      </c>
    </row>
    <row r="22" spans="1:5" x14ac:dyDescent="0.25">
      <c r="A22" s="95" t="s">
        <v>2525</v>
      </c>
      <c r="B22" s="1024"/>
      <c r="C22" s="1024"/>
      <c r="D22" s="128"/>
      <c r="E22" s="129"/>
    </row>
    <row r="23" spans="1:5" x14ac:dyDescent="0.25">
      <c r="A23" s="1761"/>
      <c r="B23" s="1757"/>
      <c r="C23" s="1757"/>
      <c r="D23" s="1757"/>
      <c r="E23" s="1752"/>
    </row>
    <row r="24" spans="1:5" x14ac:dyDescent="0.25">
      <c r="A24" s="96"/>
      <c r="B24" s="2"/>
      <c r="C24" s="2"/>
      <c r="D24" s="130"/>
      <c r="E24" s="131"/>
    </row>
    <row r="25" spans="1:5" x14ac:dyDescent="0.25">
      <c r="A25" s="92"/>
      <c r="B25" s="17"/>
      <c r="C25" s="17"/>
      <c r="D25" s="126"/>
      <c r="E25" s="1025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1025"/>
    </row>
    <row r="27" spans="1:5" x14ac:dyDescent="0.25">
      <c r="A27" s="92"/>
      <c r="B27" s="17"/>
      <c r="C27" s="1742"/>
      <c r="D27" s="1743"/>
      <c r="E27" s="1025"/>
    </row>
    <row r="28" spans="1:5" x14ac:dyDescent="0.25">
      <c r="A28" s="98" t="s">
        <v>7</v>
      </c>
      <c r="B28" s="1019" t="s">
        <v>881</v>
      </c>
      <c r="C28" s="1744" t="s">
        <v>16</v>
      </c>
      <c r="D28" s="1745"/>
      <c r="E28" s="1730"/>
    </row>
    <row r="29" spans="1:5" x14ac:dyDescent="0.25">
      <c r="A29" s="99" t="s">
        <v>9</v>
      </c>
      <c r="B29" s="1020" t="s">
        <v>10</v>
      </c>
      <c r="C29" s="1746" t="s">
        <v>10</v>
      </c>
      <c r="D29" s="1747"/>
      <c r="E29" s="1730"/>
    </row>
    <row r="30" spans="1:5" x14ac:dyDescent="0.25">
      <c r="A30" s="92"/>
      <c r="B30" s="17"/>
      <c r="C30" s="17"/>
      <c r="D30" s="126"/>
      <c r="E30" s="1025"/>
    </row>
    <row r="31" spans="1:5" x14ac:dyDescent="0.25">
      <c r="A31" s="93"/>
      <c r="B31" s="7"/>
      <c r="C31" s="7"/>
      <c r="D31" s="128"/>
      <c r="E31" s="132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6"/>
  <dimension ref="A1:E31"/>
  <sheetViews>
    <sheetView topLeftCell="A7" workbookViewId="0">
      <selection activeCell="C31" sqref="C31"/>
    </sheetView>
  </sheetViews>
  <sheetFormatPr defaultRowHeight="15" x14ac:dyDescent="0.25"/>
  <cols>
    <col min="1" max="1" width="24.85546875" style="1037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35"/>
    </row>
    <row r="9" spans="1:5" x14ac:dyDescent="0.25">
      <c r="A9" s="92"/>
      <c r="B9" s="17"/>
      <c r="C9" s="17"/>
      <c r="D9" s="126"/>
      <c r="E9" s="1035"/>
    </row>
    <row r="10" spans="1:5" x14ac:dyDescent="0.25">
      <c r="A10" s="92"/>
      <c r="B10" s="17"/>
      <c r="C10" s="17"/>
      <c r="D10" s="1729" t="s">
        <v>2554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2555</v>
      </c>
      <c r="D12" s="1735"/>
      <c r="E12" s="1736"/>
    </row>
    <row r="13" spans="1:5" x14ac:dyDescent="0.25">
      <c r="A13" s="1763" t="s">
        <v>2557</v>
      </c>
      <c r="B13" s="1764"/>
      <c r="C13" s="1737" t="s">
        <v>2556</v>
      </c>
      <c r="D13" s="1739"/>
      <c r="E13" s="1738"/>
    </row>
    <row r="14" spans="1:5" x14ac:dyDescent="0.25">
      <c r="A14" s="1737" t="s">
        <v>311</v>
      </c>
      <c r="B14" s="1738"/>
      <c r="C14" s="1737"/>
      <c r="D14" s="1739"/>
      <c r="E14" s="1738"/>
    </row>
    <row r="15" spans="1:5" ht="15.75" x14ac:dyDescent="0.25">
      <c r="A15" s="93"/>
      <c r="C15" s="1748" t="s">
        <v>1519</v>
      </c>
      <c r="D15" s="1749"/>
      <c r="E15" s="1749"/>
    </row>
    <row r="16" spans="1:5" x14ac:dyDescent="0.25">
      <c r="A16" s="10" t="s">
        <v>1520</v>
      </c>
      <c r="B16" s="10" t="s">
        <v>1521</v>
      </c>
      <c r="C16" s="10" t="s">
        <v>13</v>
      </c>
      <c r="D16" s="125" t="s">
        <v>14</v>
      </c>
      <c r="E16" s="125" t="s">
        <v>5</v>
      </c>
    </row>
    <row r="17" spans="1:5" s="587" customFormat="1" x14ac:dyDescent="0.25">
      <c r="A17" s="56" t="s">
        <v>1528</v>
      </c>
      <c r="B17" s="56" t="s">
        <v>2558</v>
      </c>
      <c r="C17" s="55">
        <v>2</v>
      </c>
      <c r="D17" s="586">
        <v>40</v>
      </c>
      <c r="E17" s="57">
        <f>D17*C17</f>
        <v>80</v>
      </c>
    </row>
    <row r="18" spans="1:5" s="587" customFormat="1" x14ac:dyDescent="0.25">
      <c r="A18" s="56" t="s">
        <v>1524</v>
      </c>
      <c r="B18" s="56" t="s">
        <v>1525</v>
      </c>
      <c r="C18" s="55">
        <v>2</v>
      </c>
      <c r="D18" s="586">
        <v>120</v>
      </c>
      <c r="E18" s="57">
        <f>D18*C18</f>
        <v>240</v>
      </c>
    </row>
    <row r="19" spans="1:5" s="587" customFormat="1" x14ac:dyDescent="0.25">
      <c r="A19" s="56" t="s">
        <v>1528</v>
      </c>
      <c r="B19" s="56" t="s">
        <v>1529</v>
      </c>
      <c r="C19" s="55">
        <v>5</v>
      </c>
      <c r="D19" s="586">
        <v>100</v>
      </c>
      <c r="E19" s="57">
        <f>D19*C19</f>
        <v>500</v>
      </c>
    </row>
    <row r="20" spans="1:5" s="587" customFormat="1" x14ac:dyDescent="0.25">
      <c r="A20" s="56" t="s">
        <v>1526</v>
      </c>
      <c r="B20" s="56" t="s">
        <v>1527</v>
      </c>
      <c r="C20" s="55">
        <v>8</v>
      </c>
      <c r="D20" s="586">
        <v>12.5</v>
      </c>
      <c r="E20" s="57">
        <f>D20*C20</f>
        <v>100</v>
      </c>
    </row>
    <row r="21" spans="1:5" ht="23.25" x14ac:dyDescent="0.35">
      <c r="A21" s="1762" t="s">
        <v>183</v>
      </c>
      <c r="B21" s="1749"/>
      <c r="C21" s="1749"/>
      <c r="D21" s="1749"/>
      <c r="E21" s="134">
        <f>SUM(E17:E20)</f>
        <v>920</v>
      </c>
    </row>
    <row r="22" spans="1:5" s="8" customFormat="1" x14ac:dyDescent="0.25">
      <c r="A22" s="263" t="s">
        <v>1530</v>
      </c>
      <c r="B22" s="1036"/>
      <c r="C22" s="1036"/>
      <c r="D22" s="264"/>
      <c r="E22" s="129"/>
    </row>
    <row r="23" spans="1:5" s="8" customFormat="1" x14ac:dyDescent="0.25">
      <c r="A23" s="263" t="s">
        <v>2459</v>
      </c>
      <c r="B23" s="1036"/>
      <c r="C23" s="1036"/>
      <c r="D23" s="264"/>
      <c r="E23" s="129"/>
    </row>
    <row r="24" spans="1:5" s="8" customFormat="1" x14ac:dyDescent="0.25">
      <c r="A24" s="563" t="s">
        <v>2503</v>
      </c>
      <c r="B24" s="564"/>
      <c r="C24" s="564"/>
      <c r="D24" s="565"/>
      <c r="E24" s="566"/>
    </row>
    <row r="25" spans="1:5" x14ac:dyDescent="0.25">
      <c r="A25" s="92"/>
      <c r="B25" s="17"/>
      <c r="C25" s="17"/>
      <c r="D25" s="126"/>
      <c r="E25" s="1035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1035"/>
    </row>
    <row r="27" spans="1:5" x14ac:dyDescent="0.25">
      <c r="A27" s="92"/>
      <c r="B27" s="17"/>
      <c r="C27" s="1742"/>
      <c r="D27" s="1743"/>
      <c r="E27" s="1035"/>
    </row>
    <row r="28" spans="1:5" x14ac:dyDescent="0.25">
      <c r="A28" s="98" t="s">
        <v>7</v>
      </c>
      <c r="B28" s="1032" t="s">
        <v>1356</v>
      </c>
      <c r="C28" s="1744" t="s">
        <v>16</v>
      </c>
      <c r="D28" s="1745"/>
      <c r="E28" s="1730"/>
    </row>
    <row r="29" spans="1:5" x14ac:dyDescent="0.25">
      <c r="A29" s="99" t="s">
        <v>9</v>
      </c>
      <c r="B29" s="1033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1035"/>
    </row>
    <row r="31" spans="1:5" x14ac:dyDescent="0.25">
      <c r="A31" s="93"/>
      <c r="B31" s="7"/>
      <c r="C31" s="7"/>
      <c r="D31" s="128"/>
      <c r="E31" s="132"/>
    </row>
  </sheetData>
  <mergeCells count="14">
    <mergeCell ref="A1:E7"/>
    <mergeCell ref="D10:E10"/>
    <mergeCell ref="A11:E11"/>
    <mergeCell ref="C12:E12"/>
    <mergeCell ref="A13:B13"/>
    <mergeCell ref="C13:E13"/>
    <mergeCell ref="C27:D27"/>
    <mergeCell ref="C28:E28"/>
    <mergeCell ref="C29:E29"/>
    <mergeCell ref="A14:B14"/>
    <mergeCell ref="C14:E14"/>
    <mergeCell ref="C15:E15"/>
    <mergeCell ref="A21:D21"/>
    <mergeCell ref="C26:D26"/>
  </mergeCells>
  <pageMargins left="0.7" right="0.7" top="0.75" bottom="0.75" header="0.3" footer="0.3"/>
  <pageSetup orientation="portrait" horizontalDpi="0" verticalDpi="0"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/>
  <dimension ref="A1:E30"/>
  <sheetViews>
    <sheetView topLeftCell="A10" workbookViewId="0">
      <selection activeCell="A25" sqref="A25"/>
    </sheetView>
  </sheetViews>
  <sheetFormatPr defaultRowHeight="15" x14ac:dyDescent="0.25"/>
  <cols>
    <col min="1" max="1" width="23.85546875" style="1037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35"/>
    </row>
    <row r="9" spans="1:5" x14ac:dyDescent="0.25">
      <c r="A9" s="92"/>
      <c r="B9" s="17"/>
      <c r="C9" s="17"/>
      <c r="D9" s="126"/>
      <c r="E9" s="1035"/>
    </row>
    <row r="10" spans="1:5" x14ac:dyDescent="0.25">
      <c r="A10" s="92"/>
      <c r="B10" s="17"/>
      <c r="C10" s="17"/>
      <c r="D10" s="1729" t="s">
        <v>2563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2555</v>
      </c>
      <c r="D12" s="1735"/>
      <c r="E12" s="1736"/>
    </row>
    <row r="13" spans="1:5" x14ac:dyDescent="0.25">
      <c r="A13" s="1763" t="s">
        <v>919</v>
      </c>
      <c r="B13" s="1764"/>
      <c r="C13" s="1737" t="s">
        <v>917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920</v>
      </c>
      <c r="B15" s="8"/>
      <c r="C15" s="1753" t="s">
        <v>918</v>
      </c>
      <c r="D15" s="1749"/>
      <c r="E15" s="1749"/>
    </row>
    <row r="16" spans="1:5" x14ac:dyDescent="0.25">
      <c r="A16" s="93" t="s">
        <v>384</v>
      </c>
      <c r="C16" s="1748" t="s">
        <v>2564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56" t="s">
        <v>2561</v>
      </c>
      <c r="B18" s="446" t="s">
        <v>2562</v>
      </c>
      <c r="C18" s="349">
        <v>2</v>
      </c>
      <c r="D18" s="447">
        <v>1200</v>
      </c>
      <c r="E18" s="57">
        <f>D18*C18</f>
        <v>2400</v>
      </c>
    </row>
    <row r="19" spans="1:5" x14ac:dyDescent="0.25">
      <c r="A19" s="56"/>
      <c r="B19" s="446"/>
      <c r="C19" s="349"/>
      <c r="D19" s="447"/>
      <c r="E19" s="154" t="s">
        <v>179</v>
      </c>
    </row>
    <row r="20" spans="1:5" ht="23.25" x14ac:dyDescent="0.35">
      <c r="A20" s="1847" t="s">
        <v>183</v>
      </c>
      <c r="B20" s="1848"/>
      <c r="C20" s="1848"/>
      <c r="D20" s="1848"/>
      <c r="E20" s="443">
        <f>SUM(E18:E19)</f>
        <v>2400</v>
      </c>
    </row>
    <row r="21" spans="1:5" x14ac:dyDescent="0.25">
      <c r="A21" s="95" t="s">
        <v>2559</v>
      </c>
      <c r="B21" s="1034"/>
      <c r="C21" s="1034"/>
      <c r="D21" s="128"/>
      <c r="E21" s="129"/>
    </row>
    <row r="22" spans="1:5" x14ac:dyDescent="0.25">
      <c r="A22" s="1761" t="s">
        <v>2560</v>
      </c>
      <c r="B22" s="1757"/>
      <c r="C22" s="1757"/>
      <c r="D22" s="1757"/>
      <c r="E22" s="1752"/>
    </row>
    <row r="23" spans="1:5" x14ac:dyDescent="0.25">
      <c r="A23" s="96"/>
      <c r="B23" s="2"/>
      <c r="C23" s="2"/>
      <c r="D23" s="130"/>
      <c r="E23" s="131"/>
    </row>
    <row r="24" spans="1:5" x14ac:dyDescent="0.25">
      <c r="A24" s="92"/>
      <c r="B24" s="17"/>
      <c r="C24" s="17"/>
      <c r="D24" s="126"/>
      <c r="E24" s="1035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035"/>
    </row>
    <row r="26" spans="1:5" x14ac:dyDescent="0.25">
      <c r="A26" s="92"/>
      <c r="B26" s="17"/>
      <c r="C26" s="1742"/>
      <c r="D26" s="1743"/>
      <c r="E26" s="1035"/>
    </row>
    <row r="27" spans="1:5" x14ac:dyDescent="0.25">
      <c r="A27" s="98" t="s">
        <v>7</v>
      </c>
      <c r="B27" s="1032" t="s">
        <v>926</v>
      </c>
      <c r="C27" s="1744" t="s">
        <v>2369</v>
      </c>
      <c r="D27" s="1745"/>
      <c r="E27" s="1730"/>
    </row>
    <row r="28" spans="1:5" x14ac:dyDescent="0.25">
      <c r="A28" s="99" t="s">
        <v>9</v>
      </c>
      <c r="B28" s="1033" t="s">
        <v>10</v>
      </c>
      <c r="C28" s="1746" t="s">
        <v>2370</v>
      </c>
      <c r="D28" s="1747"/>
      <c r="E28" s="1730"/>
    </row>
    <row r="29" spans="1:5" x14ac:dyDescent="0.25">
      <c r="A29" s="92"/>
      <c r="B29" s="17"/>
      <c r="C29" s="17"/>
      <c r="D29" s="126"/>
      <c r="E29" s="1035"/>
    </row>
    <row r="30" spans="1:5" x14ac:dyDescent="0.25">
      <c r="A30" s="93"/>
      <c r="B30" s="7"/>
      <c r="C30" s="7"/>
      <c r="D30" s="128"/>
      <c r="E30" s="132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/>
  <dimension ref="A1:L35"/>
  <sheetViews>
    <sheetView topLeftCell="A4" workbookViewId="0">
      <selection activeCell="K13" sqref="K12:K13"/>
    </sheetView>
  </sheetViews>
  <sheetFormatPr defaultRowHeight="15" x14ac:dyDescent="0.25"/>
  <cols>
    <col min="1" max="1" width="24.28515625" customWidth="1"/>
    <col min="2" max="2" width="29" customWidth="1"/>
    <col min="3" max="3" width="6.7109375" customWidth="1"/>
    <col min="4" max="4" width="14.14062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2611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2568</v>
      </c>
      <c r="E12" s="1757"/>
      <c r="F12" s="1757"/>
      <c r="G12" s="1752"/>
    </row>
    <row r="13" spans="1:9" ht="15" customHeight="1" x14ac:dyDescent="0.25">
      <c r="A13" s="1763" t="s">
        <v>2571</v>
      </c>
      <c r="B13" s="1764"/>
      <c r="C13" s="1737" t="s">
        <v>2569</v>
      </c>
      <c r="D13" s="1739"/>
      <c r="E13" s="1739"/>
      <c r="F13" s="1739"/>
      <c r="G13" s="1738"/>
      <c r="I13" t="s">
        <v>713</v>
      </c>
    </row>
    <row r="14" spans="1:9" x14ac:dyDescent="0.25">
      <c r="A14" s="1044" t="s">
        <v>2572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384</v>
      </c>
      <c r="B15" s="1048"/>
      <c r="C15" s="1053" t="s">
        <v>2570</v>
      </c>
      <c r="D15" s="1046"/>
      <c r="E15" s="1046"/>
      <c r="F15" s="1046"/>
      <c r="G15" s="1045"/>
    </row>
    <row r="16" spans="1:9" x14ac:dyDescent="0.25">
      <c r="A16" s="343"/>
      <c r="B16" s="344"/>
      <c r="C16" s="1737" t="s">
        <v>2585</v>
      </c>
      <c r="D16" s="1739"/>
      <c r="E16" s="1739"/>
      <c r="F16" s="1739"/>
      <c r="G16" s="1738"/>
    </row>
    <row r="17" spans="1:12" x14ac:dyDescent="0.25">
      <c r="A17" s="10" t="s">
        <v>3</v>
      </c>
      <c r="B17" s="1050" t="s">
        <v>4</v>
      </c>
      <c r="C17" s="1050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2574</v>
      </c>
      <c r="B18" s="349" t="s">
        <v>2586</v>
      </c>
      <c r="C18" s="1050">
        <v>5</v>
      </c>
      <c r="D18" s="447">
        <v>2730</v>
      </c>
      <c r="E18" s="664"/>
      <c r="F18" s="665"/>
      <c r="G18" s="57">
        <f t="shared" ref="G18:G24" si="0">D18*C18</f>
        <v>13650</v>
      </c>
    </row>
    <row r="19" spans="1:12" x14ac:dyDescent="0.25">
      <c r="A19" s="56" t="s">
        <v>2575</v>
      </c>
      <c r="B19" s="349" t="s">
        <v>2587</v>
      </c>
      <c r="C19" s="1050">
        <v>5</v>
      </c>
      <c r="D19" s="447">
        <v>1830</v>
      </c>
      <c r="E19" s="664"/>
      <c r="F19" s="665"/>
      <c r="G19" s="57">
        <f t="shared" si="0"/>
        <v>9150</v>
      </c>
    </row>
    <row r="20" spans="1:12" x14ac:dyDescent="0.25">
      <c r="A20" s="56" t="s">
        <v>2577</v>
      </c>
      <c r="B20" s="349" t="s">
        <v>2578</v>
      </c>
      <c r="C20" s="1050">
        <v>300</v>
      </c>
      <c r="D20" s="447">
        <v>20</v>
      </c>
      <c r="E20" s="664"/>
      <c r="F20" s="665"/>
      <c r="G20" s="57">
        <f t="shared" si="0"/>
        <v>6000</v>
      </c>
    </row>
    <row r="21" spans="1:12" x14ac:dyDescent="0.25">
      <c r="A21" s="56" t="s">
        <v>2593</v>
      </c>
      <c r="B21" s="349"/>
      <c r="C21" s="1050">
        <v>6</v>
      </c>
      <c r="D21" s="447">
        <v>35</v>
      </c>
      <c r="E21" s="664"/>
      <c r="F21" s="665"/>
      <c r="G21" s="57">
        <f t="shared" si="0"/>
        <v>210</v>
      </c>
    </row>
    <row r="22" spans="1:12" x14ac:dyDescent="0.25">
      <c r="A22" s="56" t="s">
        <v>2579</v>
      </c>
      <c r="B22" s="349" t="s">
        <v>2578</v>
      </c>
      <c r="C22" s="1050">
        <v>50</v>
      </c>
      <c r="D22" s="447">
        <v>220</v>
      </c>
      <c r="E22" s="664"/>
      <c r="F22" s="665"/>
      <c r="G22" s="57">
        <f t="shared" si="0"/>
        <v>11000</v>
      </c>
    </row>
    <row r="23" spans="1:12" x14ac:dyDescent="0.25">
      <c r="A23" s="56" t="s">
        <v>2580</v>
      </c>
      <c r="B23" s="349" t="s">
        <v>2581</v>
      </c>
      <c r="C23" s="1050">
        <v>8</v>
      </c>
      <c r="D23" s="447">
        <v>45</v>
      </c>
      <c r="E23" s="664"/>
      <c r="F23" s="665"/>
      <c r="G23" s="57">
        <f t="shared" si="0"/>
        <v>360</v>
      </c>
    </row>
    <row r="24" spans="1:12" x14ac:dyDescent="0.25">
      <c r="A24" s="56" t="s">
        <v>2582</v>
      </c>
      <c r="B24" s="667" t="s">
        <v>2583</v>
      </c>
      <c r="C24" s="1050">
        <v>2</v>
      </c>
      <c r="D24" s="447">
        <v>160</v>
      </c>
      <c r="E24" s="664"/>
      <c r="F24" s="665"/>
      <c r="G24" s="57">
        <f t="shared" si="0"/>
        <v>320</v>
      </c>
    </row>
    <row r="25" spans="1:12" ht="23.25" x14ac:dyDescent="0.35">
      <c r="A25" s="1762" t="s">
        <v>781</v>
      </c>
      <c r="B25" s="1762"/>
      <c r="C25" s="1762"/>
      <c r="D25" s="1749"/>
      <c r="E25" s="1749"/>
      <c r="F25" s="1749"/>
      <c r="G25" s="666">
        <f>SUM(G18:G24)</f>
        <v>40690</v>
      </c>
      <c r="L25" t="s">
        <v>762</v>
      </c>
    </row>
    <row r="26" spans="1:12" ht="19.5" customHeight="1" x14ac:dyDescent="0.35">
      <c r="A26" s="295" t="s">
        <v>2584</v>
      </c>
      <c r="B26" s="346"/>
      <c r="C26" s="346"/>
      <c r="D26" s="1047"/>
      <c r="E26" s="1047"/>
      <c r="F26" s="1047"/>
      <c r="G26" s="347"/>
    </row>
    <row r="27" spans="1:12" ht="19.5" customHeight="1" x14ac:dyDescent="0.35">
      <c r="A27" s="295" t="s">
        <v>2610</v>
      </c>
      <c r="B27" s="346"/>
      <c r="C27" s="346"/>
      <c r="D27" s="1047"/>
      <c r="E27" s="1047"/>
      <c r="F27" s="1047"/>
      <c r="G27" s="347"/>
    </row>
    <row r="28" spans="1:12" x14ac:dyDescent="0.25">
      <c r="A28" s="1751" t="s">
        <v>2609</v>
      </c>
      <c r="B28" s="1739"/>
      <c r="C28" s="1739"/>
      <c r="D28" s="1739"/>
      <c r="E28" s="1739"/>
      <c r="F28" s="1739"/>
      <c r="G28" s="1738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21" t="s">
        <v>6</v>
      </c>
      <c r="B30" s="323" t="s">
        <v>18</v>
      </c>
      <c r="C30" s="1043"/>
      <c r="D30" s="1042" t="s">
        <v>17</v>
      </c>
      <c r="E30" s="1740" t="s">
        <v>17</v>
      </c>
      <c r="F30" s="1740"/>
      <c r="G30" s="18"/>
    </row>
    <row r="31" spans="1:12" ht="15.75" x14ac:dyDescent="0.3">
      <c r="A31" s="16"/>
      <c r="B31" s="17"/>
      <c r="C31" s="17"/>
      <c r="D31" s="330"/>
      <c r="E31" s="1742"/>
      <c r="F31" s="1742"/>
      <c r="G31" s="18"/>
    </row>
    <row r="32" spans="1:12" x14ac:dyDescent="0.25">
      <c r="A32" s="24" t="s">
        <v>7</v>
      </c>
      <c r="B32" s="365" t="s">
        <v>2588</v>
      </c>
      <c r="C32" s="1049"/>
      <c r="D32" s="1831" t="s">
        <v>716</v>
      </c>
      <c r="E32" s="1832"/>
      <c r="F32" s="1832"/>
      <c r="G32" s="1833"/>
    </row>
    <row r="33" spans="1:7" x14ac:dyDescent="0.25">
      <c r="A33" s="25" t="s">
        <v>9</v>
      </c>
      <c r="B33" s="366" t="s">
        <v>714</v>
      </c>
      <c r="C33" s="1049"/>
      <c r="D33" s="1834" t="s">
        <v>717</v>
      </c>
      <c r="E33" s="1832"/>
      <c r="F33" s="1832"/>
      <c r="G33" s="1833"/>
    </row>
    <row r="34" spans="1:7" x14ac:dyDescent="0.25">
      <c r="A34" s="16"/>
      <c r="B34" s="17"/>
      <c r="C34" s="17"/>
      <c r="D34" s="321"/>
      <c r="E34" s="17"/>
      <c r="F34" s="17"/>
      <c r="G34" s="18"/>
    </row>
    <row r="35" spans="1:7" x14ac:dyDescent="0.25">
      <c r="A35" s="13"/>
      <c r="B35" s="7"/>
      <c r="C35" s="7"/>
      <c r="D35" s="322"/>
      <c r="E35" s="7"/>
      <c r="F35" s="7"/>
      <c r="G35" s="11"/>
    </row>
  </sheetData>
  <mergeCells count="15">
    <mergeCell ref="E31:F31"/>
    <mergeCell ref="D32:G32"/>
    <mergeCell ref="D33:G33"/>
    <mergeCell ref="C14:G14"/>
    <mergeCell ref="C16:G16"/>
    <mergeCell ref="D17:F17"/>
    <mergeCell ref="A25:F25"/>
    <mergeCell ref="A28:G28"/>
    <mergeCell ref="E30:F30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9"/>
  <dimension ref="A1:E31"/>
  <sheetViews>
    <sheetView topLeftCell="A7" workbookViewId="0">
      <selection activeCell="I16" sqref="I16"/>
    </sheetView>
  </sheetViews>
  <sheetFormatPr defaultRowHeight="15" x14ac:dyDescent="0.25"/>
  <cols>
    <col min="1" max="1" width="24.42578125" customWidth="1"/>
    <col min="2" max="2" width="27.570312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2565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2555</v>
      </c>
      <c r="D12" s="1735"/>
      <c r="E12" s="1736"/>
    </row>
    <row r="13" spans="1:5" x14ac:dyDescent="0.25">
      <c r="A13" s="1737" t="s">
        <v>1709</v>
      </c>
      <c r="B13" s="1738"/>
      <c r="C13" s="1737" t="s">
        <v>172</v>
      </c>
      <c r="D13" s="1739"/>
      <c r="E13" s="1738"/>
    </row>
    <row r="14" spans="1:5" x14ac:dyDescent="0.25">
      <c r="A14" s="1737" t="s">
        <v>1710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174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930</v>
      </c>
      <c r="B18" s="9"/>
      <c r="C18" s="35">
        <v>1</v>
      </c>
      <c r="D18" s="30">
        <v>280</v>
      </c>
      <c r="E18" s="30">
        <f>D18*C18</f>
        <v>280</v>
      </c>
    </row>
    <row r="19" spans="1:5" x14ac:dyDescent="0.25">
      <c r="A19" s="12" t="s">
        <v>933</v>
      </c>
      <c r="B19" s="12"/>
      <c r="C19" s="39">
        <v>1</v>
      </c>
      <c r="D19" s="45">
        <v>180</v>
      </c>
      <c r="E19" s="30">
        <f>D19*C19</f>
        <v>180</v>
      </c>
    </row>
    <row r="20" spans="1:5" x14ac:dyDescent="0.25">
      <c r="A20" s="12" t="s">
        <v>929</v>
      </c>
      <c r="B20" s="12"/>
      <c r="C20" s="39">
        <v>1</v>
      </c>
      <c r="D20" s="45">
        <v>180</v>
      </c>
      <c r="E20" s="30">
        <f>D20*C20</f>
        <v>180</v>
      </c>
    </row>
    <row r="21" spans="1:5" x14ac:dyDescent="0.25">
      <c r="A21" s="12" t="s">
        <v>182</v>
      </c>
      <c r="B21" s="12"/>
      <c r="C21" s="39">
        <v>1</v>
      </c>
      <c r="D21" s="46">
        <v>200</v>
      </c>
      <c r="E21" s="450">
        <f>D21*C21</f>
        <v>200</v>
      </c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840</v>
      </c>
    </row>
    <row r="23" spans="1:5" x14ac:dyDescent="0.25">
      <c r="A23" s="1761" t="s">
        <v>2566</v>
      </c>
      <c r="B23" s="1757"/>
      <c r="C23" s="1757"/>
      <c r="D23" s="1757"/>
      <c r="E23" s="1752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1032" t="s">
        <v>2567</v>
      </c>
      <c r="C28" s="1744" t="s">
        <v>1713</v>
      </c>
      <c r="D28" s="1745"/>
      <c r="E28" s="1730"/>
    </row>
    <row r="29" spans="1:5" x14ac:dyDescent="0.25">
      <c r="A29" s="25" t="s">
        <v>9</v>
      </c>
      <c r="B29" s="1033" t="s">
        <v>10</v>
      </c>
      <c r="C29" s="1746" t="s">
        <v>1714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A1:E7"/>
    <mergeCell ref="D10:E10"/>
    <mergeCell ref="A11:E11"/>
    <mergeCell ref="C12:E12"/>
    <mergeCell ref="A13:B13"/>
    <mergeCell ref="C13:E13"/>
    <mergeCell ref="C26:D26"/>
    <mergeCell ref="C27:D27"/>
    <mergeCell ref="C28:E28"/>
    <mergeCell ref="C29:E29"/>
    <mergeCell ref="A14:B14"/>
    <mergeCell ref="C14:E14"/>
    <mergeCell ref="C15:E15"/>
    <mergeCell ref="C16:E16"/>
    <mergeCell ref="A22:D22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0"/>
  <dimension ref="A1:L37"/>
  <sheetViews>
    <sheetView topLeftCell="A10" workbookViewId="0">
      <selection activeCell="A30" sqref="A30:G30"/>
    </sheetView>
  </sheetViews>
  <sheetFormatPr defaultRowHeight="15" x14ac:dyDescent="0.25"/>
  <cols>
    <col min="1" max="1" width="24.28515625" customWidth="1"/>
    <col min="2" max="2" width="29" customWidth="1"/>
    <col min="3" max="3" width="6.7109375" customWidth="1"/>
    <col min="4" max="4" width="14.14062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2589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2568</v>
      </c>
      <c r="E12" s="1757"/>
      <c r="F12" s="1757"/>
      <c r="G12" s="1752"/>
    </row>
    <row r="13" spans="1:9" ht="15" customHeight="1" x14ac:dyDescent="0.25">
      <c r="A13" s="1763" t="s">
        <v>2590</v>
      </c>
      <c r="B13" s="1764"/>
      <c r="C13" s="1737" t="s">
        <v>2606</v>
      </c>
      <c r="D13" s="1739"/>
      <c r="E13" s="1739"/>
      <c r="F13" s="1739"/>
      <c r="G13" s="1738"/>
      <c r="I13" t="s">
        <v>713</v>
      </c>
    </row>
    <row r="14" spans="1:9" x14ac:dyDescent="0.25">
      <c r="A14" s="1044" t="s">
        <v>2605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/>
      <c r="B15" s="1048"/>
      <c r="C15" s="1053" t="s">
        <v>2607</v>
      </c>
      <c r="D15" s="1046"/>
      <c r="E15" s="1046"/>
      <c r="F15" s="1046"/>
      <c r="G15" s="1045"/>
    </row>
    <row r="16" spans="1:9" x14ac:dyDescent="0.25">
      <c r="A16" s="343"/>
      <c r="B16" s="344"/>
      <c r="C16" s="1737" t="s">
        <v>2585</v>
      </c>
      <c r="D16" s="1739"/>
      <c r="E16" s="1739"/>
      <c r="F16" s="1739"/>
      <c r="G16" s="1738"/>
    </row>
    <row r="17" spans="1:12" x14ac:dyDescent="0.25">
      <c r="A17" s="10" t="s">
        <v>3</v>
      </c>
      <c r="B17" s="1050" t="s">
        <v>4</v>
      </c>
      <c r="C17" s="1050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1038" t="s">
        <v>2573</v>
      </c>
      <c r="B18" s="856" t="s">
        <v>2576</v>
      </c>
      <c r="C18" s="893">
        <v>10</v>
      </c>
      <c r="D18" s="1039">
        <v>2800</v>
      </c>
      <c r="E18" s="1051"/>
      <c r="F18" s="1052"/>
      <c r="G18" s="1040">
        <f>D18*C18</f>
        <v>28000</v>
      </c>
    </row>
    <row r="19" spans="1:12" x14ac:dyDescent="0.25">
      <c r="A19" s="56" t="s">
        <v>2591</v>
      </c>
      <c r="B19" s="349"/>
      <c r="C19" s="1050">
        <v>6</v>
      </c>
      <c r="D19" s="447">
        <v>45</v>
      </c>
      <c r="E19" s="664"/>
      <c r="F19" s="665"/>
      <c r="G19" s="57">
        <f t="shared" ref="G19:G26" si="0">D19*C19</f>
        <v>270</v>
      </c>
    </row>
    <row r="20" spans="1:12" x14ac:dyDescent="0.25">
      <c r="A20" s="56" t="s">
        <v>2592</v>
      </c>
      <c r="B20" s="349"/>
      <c r="C20" s="1050">
        <v>4</v>
      </c>
      <c r="D20" s="447">
        <v>20</v>
      </c>
      <c r="E20" s="664"/>
      <c r="F20" s="665"/>
      <c r="G20" s="57">
        <f t="shared" si="0"/>
        <v>80</v>
      </c>
    </row>
    <row r="21" spans="1:12" x14ac:dyDescent="0.25">
      <c r="A21" s="56" t="s">
        <v>2594</v>
      </c>
      <c r="B21" s="349" t="s">
        <v>2595</v>
      </c>
      <c r="C21" s="1050">
        <v>2</v>
      </c>
      <c r="D21" s="447">
        <v>410</v>
      </c>
      <c r="E21" s="664"/>
      <c r="F21" s="665"/>
      <c r="G21" s="57">
        <f t="shared" si="0"/>
        <v>820</v>
      </c>
    </row>
    <row r="22" spans="1:12" x14ac:dyDescent="0.25">
      <c r="A22" s="56" t="s">
        <v>2596</v>
      </c>
      <c r="B22" s="349" t="s">
        <v>2597</v>
      </c>
      <c r="C22" s="1050">
        <v>1</v>
      </c>
      <c r="D22" s="447">
        <v>360</v>
      </c>
      <c r="E22" s="664"/>
      <c r="F22" s="665"/>
      <c r="G22" s="57">
        <f t="shared" si="0"/>
        <v>360</v>
      </c>
    </row>
    <row r="23" spans="1:12" x14ac:dyDescent="0.25">
      <c r="A23" s="56" t="s">
        <v>2598</v>
      </c>
      <c r="B23" s="349" t="s">
        <v>2599</v>
      </c>
      <c r="C23" s="1050">
        <v>5</v>
      </c>
      <c r="D23" s="447">
        <v>20</v>
      </c>
      <c r="E23" s="664"/>
      <c r="F23" s="665"/>
      <c r="G23" s="57">
        <f t="shared" si="0"/>
        <v>100</v>
      </c>
    </row>
    <row r="24" spans="1:12" x14ac:dyDescent="0.25">
      <c r="A24" s="56" t="s">
        <v>2600</v>
      </c>
      <c r="B24" s="349" t="s">
        <v>2599</v>
      </c>
      <c r="C24" s="1050">
        <v>5</v>
      </c>
      <c r="D24" s="447">
        <v>40</v>
      </c>
      <c r="E24" s="664"/>
      <c r="F24" s="665"/>
      <c r="G24" s="57">
        <f t="shared" si="0"/>
        <v>200</v>
      </c>
    </row>
    <row r="25" spans="1:12" x14ac:dyDescent="0.25">
      <c r="A25" s="56" t="s">
        <v>2601</v>
      </c>
      <c r="B25" s="349" t="s">
        <v>2602</v>
      </c>
      <c r="C25" s="1050">
        <v>10</v>
      </c>
      <c r="D25" s="447">
        <v>40</v>
      </c>
      <c r="E25" s="664"/>
      <c r="F25" s="665"/>
      <c r="G25" s="57">
        <f t="shared" si="0"/>
        <v>400</v>
      </c>
    </row>
    <row r="26" spans="1:12" x14ac:dyDescent="0.25">
      <c r="A26" s="56" t="s">
        <v>2603</v>
      </c>
      <c r="B26" s="349" t="s">
        <v>2604</v>
      </c>
      <c r="C26" s="1050">
        <v>12</v>
      </c>
      <c r="D26" s="447">
        <v>200</v>
      </c>
      <c r="E26" s="664"/>
      <c r="F26" s="665"/>
      <c r="G26" s="57">
        <f t="shared" si="0"/>
        <v>2400</v>
      </c>
    </row>
    <row r="27" spans="1:12" ht="23.25" x14ac:dyDescent="0.35">
      <c r="A27" s="1762" t="s">
        <v>781</v>
      </c>
      <c r="B27" s="1762"/>
      <c r="C27" s="1762"/>
      <c r="D27" s="1749"/>
      <c r="E27" s="1749"/>
      <c r="F27" s="1749"/>
      <c r="G27" s="666">
        <f>SUM(G18:G26)</f>
        <v>32630</v>
      </c>
      <c r="L27" t="s">
        <v>762</v>
      </c>
    </row>
    <row r="28" spans="1:12" ht="19.5" customHeight="1" x14ac:dyDescent="0.35">
      <c r="A28" s="295" t="s">
        <v>2584</v>
      </c>
      <c r="B28" s="346"/>
      <c r="C28" s="346"/>
      <c r="D28" s="1047"/>
      <c r="E28" s="1047"/>
      <c r="F28" s="1047"/>
      <c r="G28" s="347"/>
    </row>
    <row r="29" spans="1:12" ht="19.5" customHeight="1" x14ac:dyDescent="0.35">
      <c r="A29" s="295" t="s">
        <v>2608</v>
      </c>
      <c r="B29" s="346"/>
      <c r="C29" s="346"/>
      <c r="D29" s="1047"/>
      <c r="E29" s="1047"/>
      <c r="F29" s="1047"/>
      <c r="G29" s="347"/>
    </row>
    <row r="30" spans="1:12" x14ac:dyDescent="0.25">
      <c r="A30" s="1751" t="s">
        <v>2609</v>
      </c>
      <c r="B30" s="1739"/>
      <c r="C30" s="1739"/>
      <c r="D30" s="1739"/>
      <c r="E30" s="1739"/>
      <c r="F30" s="1739"/>
      <c r="G30" s="1738"/>
    </row>
    <row r="31" spans="1:12" x14ac:dyDescent="0.25">
      <c r="A31" s="16"/>
      <c r="B31" s="17"/>
      <c r="C31" s="17"/>
      <c r="D31" s="321"/>
      <c r="E31" s="17"/>
      <c r="F31" s="17"/>
      <c r="G31" s="18"/>
    </row>
    <row r="32" spans="1:12" x14ac:dyDescent="0.25">
      <c r="A32" s="21" t="s">
        <v>6</v>
      </c>
      <c r="B32" s="323" t="s">
        <v>18</v>
      </c>
      <c r="C32" s="1043"/>
      <c r="D32" s="1042" t="s">
        <v>17</v>
      </c>
      <c r="E32" s="1740" t="s">
        <v>17</v>
      </c>
      <c r="F32" s="1740"/>
      <c r="G32" s="18"/>
    </row>
    <row r="33" spans="1:7" ht="15.75" x14ac:dyDescent="0.3">
      <c r="A33" s="16"/>
      <c r="B33" s="17"/>
      <c r="C33" s="17"/>
      <c r="D33" s="330"/>
      <c r="E33" s="1742"/>
      <c r="F33" s="1742"/>
      <c r="G33" s="18"/>
    </row>
    <row r="34" spans="1:7" x14ac:dyDescent="0.25">
      <c r="A34" s="24" t="s">
        <v>7</v>
      </c>
      <c r="B34" s="365" t="s">
        <v>2588</v>
      </c>
      <c r="C34" s="1049"/>
      <c r="D34" s="1831" t="s">
        <v>716</v>
      </c>
      <c r="E34" s="1832"/>
      <c r="F34" s="1832"/>
      <c r="G34" s="1833"/>
    </row>
    <row r="35" spans="1:7" x14ac:dyDescent="0.25">
      <c r="A35" s="25" t="s">
        <v>9</v>
      </c>
      <c r="B35" s="366" t="s">
        <v>714</v>
      </c>
      <c r="C35" s="1049"/>
      <c r="D35" s="1834" t="s">
        <v>717</v>
      </c>
      <c r="E35" s="1832"/>
      <c r="F35" s="1832"/>
      <c r="G35" s="1833"/>
    </row>
    <row r="36" spans="1:7" x14ac:dyDescent="0.25">
      <c r="A36" s="16"/>
      <c r="B36" s="17"/>
      <c r="C36" s="17"/>
      <c r="D36" s="321"/>
      <c r="E36" s="17"/>
      <c r="F36" s="17"/>
      <c r="G36" s="18"/>
    </row>
    <row r="37" spans="1:7" x14ac:dyDescent="0.25">
      <c r="A37" s="13"/>
      <c r="B37" s="7"/>
      <c r="C37" s="7"/>
      <c r="D37" s="322"/>
      <c r="E37" s="7"/>
      <c r="F37" s="7"/>
      <c r="G37" s="11"/>
    </row>
  </sheetData>
  <mergeCells count="15">
    <mergeCell ref="E33:F33"/>
    <mergeCell ref="D34:G34"/>
    <mergeCell ref="D35:G35"/>
    <mergeCell ref="C14:G14"/>
    <mergeCell ref="C16:G16"/>
    <mergeCell ref="D17:F17"/>
    <mergeCell ref="A27:F27"/>
    <mergeCell ref="A30:G30"/>
    <mergeCell ref="E32:F32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/>
  <dimension ref="A1:E37"/>
  <sheetViews>
    <sheetView topLeftCell="A10" workbookViewId="0">
      <selection activeCell="C12" sqref="C12:E12"/>
    </sheetView>
  </sheetViews>
  <sheetFormatPr defaultRowHeight="15" x14ac:dyDescent="0.25"/>
  <cols>
    <col min="1" max="1" width="23.7109375" style="1058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56"/>
    </row>
    <row r="9" spans="1:5" x14ac:dyDescent="0.25">
      <c r="A9" s="92"/>
      <c r="B9" s="17"/>
      <c r="C9" s="17"/>
      <c r="D9" s="126"/>
      <c r="E9" s="1056"/>
    </row>
    <row r="10" spans="1:5" x14ac:dyDescent="0.25">
      <c r="A10" s="92"/>
      <c r="B10" s="17"/>
      <c r="C10" s="17"/>
      <c r="D10" s="1729" t="s">
        <v>2612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2619</v>
      </c>
      <c r="D12" s="1735"/>
      <c r="E12" s="1736"/>
    </row>
    <row r="13" spans="1:5" x14ac:dyDescent="0.25">
      <c r="A13" s="1763" t="s">
        <v>1414</v>
      </c>
      <c r="B13" s="1764"/>
      <c r="C13" s="1737" t="s">
        <v>2614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1415</v>
      </c>
      <c r="B15" s="8"/>
      <c r="C15" s="1753" t="s">
        <v>296</v>
      </c>
      <c r="D15" s="1749"/>
      <c r="E15" s="1749"/>
    </row>
    <row r="16" spans="1:5" ht="15.75" x14ac:dyDescent="0.25">
      <c r="A16" s="93"/>
      <c r="C16" s="1748" t="s">
        <v>1416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1417</v>
      </c>
      <c r="B18" s="55"/>
      <c r="C18" s="55">
        <v>40</v>
      </c>
      <c r="D18" s="586">
        <v>2.95</v>
      </c>
      <c r="E18" s="57">
        <f>D18*C18</f>
        <v>118</v>
      </c>
    </row>
    <row r="19" spans="1:5" s="587" customFormat="1" x14ac:dyDescent="0.25">
      <c r="A19" s="56" t="s">
        <v>1418</v>
      </c>
      <c r="B19" s="55"/>
      <c r="C19" s="55">
        <v>30</v>
      </c>
      <c r="D19" s="586">
        <v>6.4</v>
      </c>
      <c r="E19" s="57">
        <f t="shared" ref="E19:E26" si="0">D19*C19</f>
        <v>192</v>
      </c>
    </row>
    <row r="20" spans="1:5" s="587" customFormat="1" x14ac:dyDescent="0.25">
      <c r="A20" s="56" t="s">
        <v>1425</v>
      </c>
      <c r="B20" s="55" t="s">
        <v>1424</v>
      </c>
      <c r="C20" s="55">
        <v>12</v>
      </c>
      <c r="D20" s="586">
        <v>22.5</v>
      </c>
      <c r="E20" s="57">
        <f t="shared" si="0"/>
        <v>270</v>
      </c>
    </row>
    <row r="21" spans="1:5" s="587" customFormat="1" x14ac:dyDescent="0.25">
      <c r="A21" s="56" t="s">
        <v>2615</v>
      </c>
      <c r="B21" s="55" t="s">
        <v>2616</v>
      </c>
      <c r="C21" s="55">
        <v>12</v>
      </c>
      <c r="D21" s="586">
        <v>11.15</v>
      </c>
      <c r="E21" s="57">
        <f t="shared" si="0"/>
        <v>133.80000000000001</v>
      </c>
    </row>
    <row r="22" spans="1:5" s="587" customFormat="1" x14ac:dyDescent="0.25">
      <c r="A22" s="56" t="s">
        <v>1419</v>
      </c>
      <c r="B22" s="55"/>
      <c r="C22" s="55">
        <v>12</v>
      </c>
      <c r="D22" s="586">
        <v>21</v>
      </c>
      <c r="E22" s="57">
        <f t="shared" si="0"/>
        <v>252</v>
      </c>
    </row>
    <row r="23" spans="1:5" s="587" customFormat="1" x14ac:dyDescent="0.25">
      <c r="A23" s="56" t="s">
        <v>1420</v>
      </c>
      <c r="B23" s="55"/>
      <c r="C23" s="55">
        <v>32</v>
      </c>
      <c r="D23" s="586">
        <v>8.9</v>
      </c>
      <c r="E23" s="57">
        <f t="shared" si="0"/>
        <v>284.8</v>
      </c>
    </row>
    <row r="24" spans="1:5" s="587" customFormat="1" x14ac:dyDescent="0.25">
      <c r="A24" s="56" t="s">
        <v>1426</v>
      </c>
      <c r="B24" s="55" t="s">
        <v>1423</v>
      </c>
      <c r="C24" s="55">
        <v>30</v>
      </c>
      <c r="D24" s="586">
        <v>4.7</v>
      </c>
      <c r="E24" s="57">
        <f t="shared" si="0"/>
        <v>141</v>
      </c>
    </row>
    <row r="25" spans="1:5" s="587" customFormat="1" x14ac:dyDescent="0.25">
      <c r="A25" s="56" t="s">
        <v>2617</v>
      </c>
      <c r="B25" s="55" t="s">
        <v>2618</v>
      </c>
      <c r="C25" s="55">
        <v>20</v>
      </c>
      <c r="D25" s="586">
        <v>11</v>
      </c>
      <c r="E25" s="57">
        <f t="shared" si="0"/>
        <v>220</v>
      </c>
    </row>
    <row r="26" spans="1:5" x14ac:dyDescent="0.25">
      <c r="A26" s="56" t="s">
        <v>1421</v>
      </c>
      <c r="B26" s="56"/>
      <c r="C26" s="562">
        <v>12</v>
      </c>
      <c r="D26" s="586">
        <v>7.4</v>
      </c>
      <c r="E26" s="57">
        <f t="shared" si="0"/>
        <v>88.800000000000011</v>
      </c>
    </row>
    <row r="27" spans="1:5" ht="23.25" x14ac:dyDescent="0.35">
      <c r="A27" s="1762" t="s">
        <v>183</v>
      </c>
      <c r="B27" s="1749"/>
      <c r="C27" s="1749"/>
      <c r="D27" s="1749"/>
      <c r="E27" s="134">
        <f>SUM(E18:E26)</f>
        <v>1700.3999999999999</v>
      </c>
    </row>
    <row r="28" spans="1:5" s="8" customFormat="1" x14ac:dyDescent="0.25">
      <c r="A28" s="263" t="s">
        <v>1422</v>
      </c>
      <c r="B28" s="1057"/>
      <c r="C28" s="1057"/>
      <c r="D28" s="264"/>
      <c r="E28" s="129"/>
    </row>
    <row r="29" spans="1:5" s="8" customFormat="1" x14ac:dyDescent="0.25">
      <c r="A29" s="263" t="s">
        <v>2459</v>
      </c>
      <c r="B29" s="1057"/>
      <c r="C29" s="1057"/>
      <c r="D29" s="264"/>
      <c r="E29" s="129"/>
    </row>
    <row r="30" spans="1:5" s="8" customFormat="1" x14ac:dyDescent="0.25">
      <c r="A30" s="563" t="s">
        <v>2613</v>
      </c>
      <c r="B30" s="564"/>
      <c r="C30" s="564"/>
      <c r="D30" s="565"/>
      <c r="E30" s="566"/>
    </row>
    <row r="31" spans="1:5" x14ac:dyDescent="0.25">
      <c r="A31" s="92"/>
      <c r="B31" s="17"/>
      <c r="C31" s="17"/>
      <c r="D31" s="126"/>
      <c r="E31" s="1056"/>
    </row>
    <row r="32" spans="1:5" x14ac:dyDescent="0.25">
      <c r="A32" s="97" t="s">
        <v>6</v>
      </c>
      <c r="B32" s="22" t="s">
        <v>18</v>
      </c>
      <c r="C32" s="1740" t="s">
        <v>17</v>
      </c>
      <c r="D32" s="1741"/>
      <c r="E32" s="1056"/>
    </row>
    <row r="33" spans="1:5" x14ac:dyDescent="0.25">
      <c r="A33" s="92"/>
      <c r="B33" s="17"/>
      <c r="C33" s="1742"/>
      <c r="D33" s="1743"/>
      <c r="E33" s="1056"/>
    </row>
    <row r="34" spans="1:5" x14ac:dyDescent="0.25">
      <c r="A34" s="98" t="s">
        <v>7</v>
      </c>
      <c r="B34" s="1054" t="s">
        <v>1356</v>
      </c>
      <c r="C34" s="1744" t="s">
        <v>16</v>
      </c>
      <c r="D34" s="1745"/>
      <c r="E34" s="1730"/>
    </row>
    <row r="35" spans="1:5" x14ac:dyDescent="0.25">
      <c r="A35" s="99" t="s">
        <v>9</v>
      </c>
      <c r="B35" s="1055" t="s">
        <v>10</v>
      </c>
      <c r="C35" s="1746" t="s">
        <v>670</v>
      </c>
      <c r="D35" s="1747"/>
      <c r="E35" s="1730"/>
    </row>
    <row r="36" spans="1:5" x14ac:dyDescent="0.25">
      <c r="A36" s="92"/>
      <c r="B36" s="17"/>
      <c r="C36" s="17"/>
      <c r="D36" s="126"/>
      <c r="E36" s="1056"/>
    </row>
    <row r="37" spans="1:5" x14ac:dyDescent="0.25">
      <c r="A37" s="93"/>
      <c r="B37" s="7"/>
      <c r="C37" s="7"/>
      <c r="D37" s="128"/>
      <c r="E37" s="132"/>
    </row>
  </sheetData>
  <mergeCells count="15">
    <mergeCell ref="C33:D33"/>
    <mergeCell ref="C34:E34"/>
    <mergeCell ref="C35:E35"/>
    <mergeCell ref="A14:B14"/>
    <mergeCell ref="C14:E14"/>
    <mergeCell ref="C15:E15"/>
    <mergeCell ref="C16:E16"/>
    <mergeCell ref="A27:D27"/>
    <mergeCell ref="C32:D3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41"/>
  <sheetViews>
    <sheetView topLeftCell="A16" workbookViewId="0">
      <selection activeCell="A24" sqref="A24"/>
    </sheetView>
  </sheetViews>
  <sheetFormatPr defaultRowHeight="15" x14ac:dyDescent="0.25"/>
  <cols>
    <col min="1" max="1" width="23.85546875" style="100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38"/>
    </row>
    <row r="9" spans="1:5" x14ac:dyDescent="0.25">
      <c r="A9" s="92"/>
      <c r="B9" s="17"/>
      <c r="C9" s="17"/>
      <c r="D9" s="126"/>
      <c r="E9" s="138"/>
    </row>
    <row r="10" spans="1:5" x14ac:dyDescent="0.25">
      <c r="A10" s="92"/>
      <c r="B10" s="17"/>
      <c r="C10" s="17"/>
      <c r="D10" s="1729" t="s">
        <v>344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346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345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347</v>
      </c>
      <c r="B18" s="55" t="s">
        <v>348</v>
      </c>
      <c r="C18" s="55">
        <v>4</v>
      </c>
      <c r="D18" s="57">
        <v>220</v>
      </c>
      <c r="E18" s="57">
        <f>D18*C18</f>
        <v>880</v>
      </c>
    </row>
    <row r="19" spans="1:5" x14ac:dyDescent="0.25">
      <c r="A19" s="56" t="s">
        <v>349</v>
      </c>
      <c r="B19" s="55" t="s">
        <v>350</v>
      </c>
      <c r="C19" s="55">
        <v>30</v>
      </c>
      <c r="D19" s="57">
        <v>80</v>
      </c>
      <c r="E19" s="57">
        <f t="shared" ref="E19:E30" si="0">D19*C19</f>
        <v>2400</v>
      </c>
    </row>
    <row r="20" spans="1:5" x14ac:dyDescent="0.25">
      <c r="A20" s="56" t="s">
        <v>351</v>
      </c>
      <c r="B20" s="55" t="s">
        <v>352</v>
      </c>
      <c r="C20" s="55">
        <v>20</v>
      </c>
      <c r="D20" s="57">
        <v>8</v>
      </c>
      <c r="E20" s="57">
        <f t="shared" si="0"/>
        <v>160</v>
      </c>
    </row>
    <row r="21" spans="1:5" x14ac:dyDescent="0.25">
      <c r="A21" s="56" t="s">
        <v>349</v>
      </c>
      <c r="B21" s="55" t="s">
        <v>353</v>
      </c>
      <c r="C21" s="55">
        <v>5</v>
      </c>
      <c r="D21" s="57">
        <v>60</v>
      </c>
      <c r="E21" s="57">
        <f t="shared" si="0"/>
        <v>300</v>
      </c>
    </row>
    <row r="22" spans="1:5" x14ac:dyDescent="0.25">
      <c r="A22" s="56" t="s">
        <v>354</v>
      </c>
      <c r="B22" s="55" t="s">
        <v>355</v>
      </c>
      <c r="C22" s="55">
        <v>5</v>
      </c>
      <c r="D22" s="57">
        <v>25</v>
      </c>
      <c r="E22" s="57">
        <f t="shared" si="0"/>
        <v>125</v>
      </c>
    </row>
    <row r="23" spans="1:5" x14ac:dyDescent="0.25">
      <c r="A23" s="56" t="s">
        <v>356</v>
      </c>
      <c r="B23" s="55" t="s">
        <v>357</v>
      </c>
      <c r="C23" s="55">
        <v>10</v>
      </c>
      <c r="D23" s="57">
        <v>70</v>
      </c>
      <c r="E23" s="57">
        <f t="shared" si="0"/>
        <v>700</v>
      </c>
    </row>
    <row r="24" spans="1:5" x14ac:dyDescent="0.25">
      <c r="A24" s="56" t="s">
        <v>358</v>
      </c>
      <c r="B24" s="55"/>
      <c r="C24" s="55">
        <v>5</v>
      </c>
      <c r="D24" s="57">
        <v>100</v>
      </c>
      <c r="E24" s="57">
        <f t="shared" si="0"/>
        <v>500</v>
      </c>
    </row>
    <row r="25" spans="1:5" x14ac:dyDescent="0.25">
      <c r="A25" s="56" t="s">
        <v>313</v>
      </c>
      <c r="B25" s="55" t="s">
        <v>314</v>
      </c>
      <c r="C25" s="55">
        <v>2</v>
      </c>
      <c r="D25" s="57">
        <v>250</v>
      </c>
      <c r="E25" s="57">
        <f t="shared" si="0"/>
        <v>500</v>
      </c>
    </row>
    <row r="26" spans="1:5" x14ac:dyDescent="0.25">
      <c r="A26" s="56" t="s">
        <v>359</v>
      </c>
      <c r="B26" s="55" t="s">
        <v>314</v>
      </c>
      <c r="C26" s="55">
        <v>5</v>
      </c>
      <c r="D26" s="57">
        <v>8</v>
      </c>
      <c r="E26" s="57">
        <f t="shared" si="0"/>
        <v>40</v>
      </c>
    </row>
    <row r="27" spans="1:5" x14ac:dyDescent="0.25">
      <c r="A27" s="56" t="s">
        <v>360</v>
      </c>
      <c r="B27" s="55" t="s">
        <v>361</v>
      </c>
      <c r="C27" s="55">
        <v>1</v>
      </c>
      <c r="D27" s="57">
        <v>35</v>
      </c>
      <c r="E27" s="57">
        <f t="shared" si="0"/>
        <v>35</v>
      </c>
    </row>
    <row r="28" spans="1:5" x14ac:dyDescent="0.25">
      <c r="A28" s="56" t="s">
        <v>362</v>
      </c>
      <c r="B28" s="55" t="s">
        <v>363</v>
      </c>
      <c r="C28" s="55">
        <v>3</v>
      </c>
      <c r="D28" s="57">
        <v>280</v>
      </c>
      <c r="E28" s="57">
        <f t="shared" si="0"/>
        <v>840</v>
      </c>
    </row>
    <row r="29" spans="1:5" x14ac:dyDescent="0.25">
      <c r="A29" s="56" t="s">
        <v>364</v>
      </c>
      <c r="B29" s="55"/>
      <c r="C29" s="55">
        <v>5</v>
      </c>
      <c r="D29" s="57">
        <v>80</v>
      </c>
      <c r="E29" s="57">
        <f t="shared" si="0"/>
        <v>400</v>
      </c>
    </row>
    <row r="30" spans="1:5" x14ac:dyDescent="0.25">
      <c r="A30" s="56" t="s">
        <v>365</v>
      </c>
      <c r="B30" s="55" t="s">
        <v>366</v>
      </c>
      <c r="C30" s="55">
        <v>1</v>
      </c>
      <c r="D30" s="57">
        <v>280</v>
      </c>
      <c r="E30" s="57">
        <f t="shared" si="0"/>
        <v>280</v>
      </c>
    </row>
    <row r="31" spans="1:5" ht="23.25" x14ac:dyDescent="0.35">
      <c r="A31" s="1762" t="s">
        <v>183</v>
      </c>
      <c r="B31" s="1749"/>
      <c r="C31" s="1749"/>
      <c r="D31" s="1749"/>
      <c r="E31" s="134">
        <f>SUM(E18:E30)</f>
        <v>7160</v>
      </c>
    </row>
    <row r="32" spans="1:5" x14ac:dyDescent="0.25">
      <c r="A32" s="95" t="s">
        <v>367</v>
      </c>
      <c r="B32" s="137"/>
      <c r="C32" s="137"/>
      <c r="D32" s="128"/>
      <c r="E32" s="129"/>
    </row>
    <row r="33" spans="1:5" x14ac:dyDescent="0.25">
      <c r="A33" s="1761"/>
      <c r="B33" s="1757"/>
      <c r="C33" s="1757"/>
      <c r="D33" s="1757"/>
      <c r="E33" s="1752"/>
    </row>
    <row r="34" spans="1:5" x14ac:dyDescent="0.25">
      <c r="A34" s="96"/>
      <c r="B34" s="2"/>
      <c r="C34" s="2"/>
      <c r="D34" s="130"/>
      <c r="E34" s="131"/>
    </row>
    <row r="35" spans="1:5" x14ac:dyDescent="0.25">
      <c r="A35" s="92"/>
      <c r="B35" s="17"/>
      <c r="C35" s="17"/>
      <c r="D35" s="126"/>
      <c r="E35" s="138"/>
    </row>
    <row r="36" spans="1:5" x14ac:dyDescent="0.25">
      <c r="A36" s="97" t="s">
        <v>6</v>
      </c>
      <c r="B36" s="22" t="s">
        <v>18</v>
      </c>
      <c r="C36" s="1740" t="s">
        <v>17</v>
      </c>
      <c r="D36" s="1741"/>
      <c r="E36" s="138"/>
    </row>
    <row r="37" spans="1:5" x14ac:dyDescent="0.25">
      <c r="A37" s="92"/>
      <c r="B37" s="17"/>
      <c r="C37" s="1742"/>
      <c r="D37" s="1743"/>
      <c r="E37" s="138"/>
    </row>
    <row r="38" spans="1:5" x14ac:dyDescent="0.25">
      <c r="A38" s="98" t="s">
        <v>7</v>
      </c>
      <c r="B38" s="135" t="s">
        <v>368</v>
      </c>
      <c r="C38" s="1744" t="s">
        <v>16</v>
      </c>
      <c r="D38" s="1745"/>
      <c r="E38" s="1730"/>
    </row>
    <row r="39" spans="1:5" x14ac:dyDescent="0.25">
      <c r="A39" s="99" t="s">
        <v>9</v>
      </c>
      <c r="B39" s="136" t="s">
        <v>10</v>
      </c>
      <c r="C39" s="1746" t="s">
        <v>10</v>
      </c>
      <c r="D39" s="1747"/>
      <c r="E39" s="1730"/>
    </row>
    <row r="40" spans="1:5" x14ac:dyDescent="0.25">
      <c r="A40" s="92"/>
      <c r="B40" s="17"/>
      <c r="C40" s="17"/>
      <c r="D40" s="126"/>
      <c r="E40" s="138"/>
    </row>
    <row r="41" spans="1:5" x14ac:dyDescent="0.25">
      <c r="A41" s="93"/>
      <c r="B41" s="7"/>
      <c r="C41" s="7"/>
      <c r="D41" s="128"/>
      <c r="E41" s="132"/>
    </row>
  </sheetData>
  <mergeCells count="16">
    <mergeCell ref="A1:E7"/>
    <mergeCell ref="D10:E10"/>
    <mergeCell ref="A11:E11"/>
    <mergeCell ref="C12:E12"/>
    <mergeCell ref="A13:B13"/>
    <mergeCell ref="C13:E13"/>
    <mergeCell ref="C36:D36"/>
    <mergeCell ref="C37:D37"/>
    <mergeCell ref="C38:E38"/>
    <mergeCell ref="C39:E39"/>
    <mergeCell ref="A14:B14"/>
    <mergeCell ref="C14:E14"/>
    <mergeCell ref="C15:E15"/>
    <mergeCell ref="C16:E16"/>
    <mergeCell ref="A31:D31"/>
    <mergeCell ref="A33:E33"/>
  </mergeCells>
  <pageMargins left="0.7" right="0.7" top="0.75" bottom="0.75" header="0.3" footer="0.3"/>
  <pageSetup orientation="portrait" horizontalDpi="0" verticalDpi="0"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2"/>
  <dimension ref="A1:I29"/>
  <sheetViews>
    <sheetView workbookViewId="0">
      <selection activeCell="A14" sqref="A14:XFD14"/>
    </sheetView>
  </sheetViews>
  <sheetFormatPr defaultRowHeight="15" x14ac:dyDescent="0.25"/>
  <cols>
    <col min="1" max="1" width="24" customWidth="1"/>
    <col min="2" max="2" width="25.42578125" customWidth="1"/>
    <col min="3" max="3" width="7.28515625" customWidth="1"/>
    <col min="4" max="4" width="13.7109375" style="324" customWidth="1"/>
    <col min="5" max="5" width="12.28515625" hidden="1" customWidth="1"/>
    <col min="6" max="6" width="2.5703125" hidden="1" customWidth="1"/>
    <col min="7" max="7" width="27.85546875" customWidth="1"/>
    <col min="8" max="9" width="9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2620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701</v>
      </c>
      <c r="E12" s="1757"/>
      <c r="F12" s="1757"/>
      <c r="G12" s="1752"/>
    </row>
    <row r="13" spans="1:9" ht="15" customHeight="1" x14ac:dyDescent="0.25">
      <c r="A13" s="1075" t="s">
        <v>725</v>
      </c>
      <c r="B13" s="1076"/>
      <c r="C13" s="1737" t="s">
        <v>2646</v>
      </c>
      <c r="D13" s="1739"/>
      <c r="E13" s="1739"/>
      <c r="F13" s="1739"/>
      <c r="G13" s="1738"/>
      <c r="I13" t="s">
        <v>713</v>
      </c>
    </row>
    <row r="14" spans="1:9" x14ac:dyDescent="0.25">
      <c r="A14" s="1059" t="s">
        <v>726</v>
      </c>
      <c r="B14" s="328"/>
      <c r="C14" s="1737" t="s">
        <v>12</v>
      </c>
      <c r="D14" s="1739"/>
      <c r="E14" s="1739"/>
      <c r="F14" s="1739"/>
      <c r="G14" s="1738"/>
    </row>
    <row r="15" spans="1:9" ht="15.75" customHeight="1" x14ac:dyDescent="0.25">
      <c r="A15" s="1067" t="s">
        <v>730</v>
      </c>
      <c r="B15" s="1065"/>
      <c r="C15" s="1835" t="s">
        <v>2644</v>
      </c>
      <c r="D15" s="1739"/>
      <c r="E15" s="1739"/>
      <c r="F15" s="1739"/>
      <c r="G15" s="1738"/>
    </row>
    <row r="16" spans="1:9" ht="18" customHeight="1" x14ac:dyDescent="0.25">
      <c r="A16" s="168" t="s">
        <v>729</v>
      </c>
      <c r="B16" s="164"/>
      <c r="C16" s="1064" t="s">
        <v>739</v>
      </c>
      <c r="D16" s="1063"/>
      <c r="E16" s="1063"/>
      <c r="F16" s="1063"/>
      <c r="G16" s="1062"/>
    </row>
    <row r="17" spans="1:7" x14ac:dyDescent="0.25">
      <c r="A17" s="10" t="s">
        <v>3</v>
      </c>
      <c r="B17" s="1066" t="s">
        <v>4</v>
      </c>
      <c r="C17" s="1066" t="s">
        <v>272</v>
      </c>
      <c r="D17" s="1822" t="s">
        <v>708</v>
      </c>
      <c r="E17" s="1823"/>
      <c r="F17" s="1824"/>
      <c r="G17" s="10" t="s">
        <v>5</v>
      </c>
    </row>
    <row r="18" spans="1:7" ht="32.25" customHeight="1" x14ac:dyDescent="0.25">
      <c r="A18" s="319" t="s">
        <v>786</v>
      </c>
      <c r="B18" s="1069" t="s">
        <v>727</v>
      </c>
      <c r="C18" s="1069">
        <v>5</v>
      </c>
      <c r="D18" s="1825">
        <v>320</v>
      </c>
      <c r="E18" s="1826"/>
      <c r="F18" s="1827"/>
      <c r="G18" s="325">
        <f>D18*C18</f>
        <v>1600</v>
      </c>
    </row>
    <row r="19" spans="1:7" ht="23.25" x14ac:dyDescent="0.35">
      <c r="A19" s="1762" t="s">
        <v>710</v>
      </c>
      <c r="B19" s="1762"/>
      <c r="C19" s="1762"/>
      <c r="D19" s="1749"/>
      <c r="E19" s="1749"/>
      <c r="F19" s="1749"/>
      <c r="G19" s="308">
        <f>SUM(G18:G18)</f>
        <v>1600</v>
      </c>
    </row>
    <row r="20" spans="1:7" x14ac:dyDescent="0.25">
      <c r="A20" s="1761"/>
      <c r="B20" s="1757"/>
      <c r="C20" s="1757"/>
      <c r="D20" s="1757"/>
      <c r="E20" s="1757"/>
      <c r="F20" s="1757"/>
      <c r="G20" s="1752"/>
    </row>
    <row r="21" spans="1:7" x14ac:dyDescent="0.25">
      <c r="A21" s="1064" t="s">
        <v>2621</v>
      </c>
      <c r="B21" s="1063"/>
      <c r="C21" s="1063"/>
      <c r="D21" s="1063"/>
      <c r="E21" s="1063"/>
      <c r="F21" s="1063"/>
      <c r="G21" s="1062"/>
    </row>
    <row r="22" spans="1:7" x14ac:dyDescent="0.25">
      <c r="A22" s="1751" t="s">
        <v>728</v>
      </c>
      <c r="B22" s="1739"/>
      <c r="C22" s="1739"/>
      <c r="D22" s="1739"/>
      <c r="E22" s="1739"/>
      <c r="F22" s="1739"/>
      <c r="G22" s="1738"/>
    </row>
    <row r="23" spans="1:7" x14ac:dyDescent="0.25">
      <c r="A23" s="16"/>
      <c r="B23" s="17"/>
      <c r="C23" s="17"/>
      <c r="D23" s="321"/>
      <c r="E23" s="17"/>
      <c r="F23" s="17"/>
      <c r="G23" s="18"/>
    </row>
    <row r="24" spans="1:7" x14ac:dyDescent="0.25">
      <c r="A24" s="21" t="s">
        <v>6</v>
      </c>
      <c r="B24" s="323" t="s">
        <v>18</v>
      </c>
      <c r="C24" s="1061"/>
      <c r="D24" s="1060" t="s">
        <v>17</v>
      </c>
      <c r="E24" s="1740" t="s">
        <v>17</v>
      </c>
      <c r="F24" s="1740"/>
      <c r="G24" s="18"/>
    </row>
    <row r="25" spans="1:7" ht="15.75" x14ac:dyDescent="0.3">
      <c r="A25" s="16"/>
      <c r="B25" s="17"/>
      <c r="C25" s="17"/>
      <c r="D25" s="330"/>
      <c r="E25" s="1742"/>
      <c r="F25" s="1742"/>
      <c r="G25" s="18"/>
    </row>
    <row r="26" spans="1:7" x14ac:dyDescent="0.25">
      <c r="A26" s="24" t="s">
        <v>7</v>
      </c>
      <c r="B26" s="331" t="s">
        <v>731</v>
      </c>
      <c r="C26" s="1068"/>
      <c r="D26" s="1831" t="s">
        <v>716</v>
      </c>
      <c r="E26" s="1832"/>
      <c r="F26" s="1832"/>
      <c r="G26" s="1833"/>
    </row>
    <row r="27" spans="1:7" x14ac:dyDescent="0.25">
      <c r="A27" s="25" t="s">
        <v>9</v>
      </c>
      <c r="B27" s="332" t="s">
        <v>714</v>
      </c>
      <c r="C27" s="1068"/>
      <c r="D27" s="1834" t="s">
        <v>717</v>
      </c>
      <c r="E27" s="1832"/>
      <c r="F27" s="1832"/>
      <c r="G27" s="1833"/>
    </row>
    <row r="28" spans="1:7" x14ac:dyDescent="0.25">
      <c r="A28" s="16"/>
      <c r="B28" s="17"/>
      <c r="C28" s="17"/>
      <c r="D28" s="321"/>
      <c r="E28" s="17"/>
      <c r="F28" s="17"/>
      <c r="G28" s="18"/>
    </row>
    <row r="29" spans="1:7" x14ac:dyDescent="0.25">
      <c r="A29" s="13"/>
      <c r="B29" s="7"/>
      <c r="C29" s="7"/>
      <c r="D29" s="322"/>
      <c r="E29" s="7"/>
      <c r="F29" s="7"/>
      <c r="G29" s="11"/>
    </row>
  </sheetData>
  <mergeCells count="16">
    <mergeCell ref="A20:G20"/>
    <mergeCell ref="A1:G7"/>
    <mergeCell ref="D10:G10"/>
    <mergeCell ref="A11:G11"/>
    <mergeCell ref="D12:G12"/>
    <mergeCell ref="C13:G13"/>
    <mergeCell ref="C14:G14"/>
    <mergeCell ref="C15:G15"/>
    <mergeCell ref="D17:F17"/>
    <mergeCell ref="D18:F18"/>
    <mergeCell ref="A19:F19"/>
    <mergeCell ref="A22:G22"/>
    <mergeCell ref="E24:F24"/>
    <mergeCell ref="E25:F25"/>
    <mergeCell ref="D26:G26"/>
    <mergeCell ref="D27:G27"/>
  </mergeCells>
  <pageMargins left="0.7" right="0.7" top="0.75" bottom="0.75" header="0.3" footer="0.3"/>
  <pageSetup orientation="portrait" horizontalDpi="0" verticalDpi="0"/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3"/>
  <dimension ref="A1:E30"/>
  <sheetViews>
    <sheetView topLeftCell="A7" workbookViewId="0">
      <selection activeCell="I12" sqref="I12"/>
    </sheetView>
  </sheetViews>
  <sheetFormatPr defaultRowHeight="15" x14ac:dyDescent="0.25"/>
  <cols>
    <col min="1" max="1" width="23" style="1074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72"/>
    </row>
    <row r="9" spans="1:5" x14ac:dyDescent="0.25">
      <c r="A9" s="92"/>
      <c r="B9" s="17"/>
      <c r="C9" s="17"/>
      <c r="D9" s="126"/>
      <c r="E9" s="1072"/>
    </row>
    <row r="10" spans="1:5" x14ac:dyDescent="0.25">
      <c r="A10" s="92"/>
      <c r="B10" s="17"/>
      <c r="C10" s="17"/>
      <c r="D10" s="1729" t="s">
        <v>2622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2623</v>
      </c>
      <c r="D12" s="1735"/>
      <c r="E12" s="1736"/>
    </row>
    <row r="13" spans="1:5" x14ac:dyDescent="0.25">
      <c r="A13" s="1763" t="s">
        <v>1292</v>
      </c>
      <c r="B13" s="1764"/>
      <c r="C13" s="1737" t="s">
        <v>2040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1293</v>
      </c>
      <c r="B15" s="8"/>
      <c r="C15" s="1753" t="s">
        <v>2624</v>
      </c>
      <c r="D15" s="1749"/>
      <c r="E15" s="1749"/>
    </row>
    <row r="16" spans="1:5" ht="15.75" x14ac:dyDescent="0.25">
      <c r="A16" s="93"/>
      <c r="C16" s="1748" t="s">
        <v>1299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2625</v>
      </c>
      <c r="B18" s="56" t="s">
        <v>2626</v>
      </c>
      <c r="C18" s="562">
        <v>1</v>
      </c>
      <c r="D18" s="57">
        <v>5036</v>
      </c>
      <c r="E18" s="57">
        <f>D18*C18</f>
        <v>5036</v>
      </c>
    </row>
    <row r="19" spans="1:5" x14ac:dyDescent="0.25">
      <c r="A19" s="56" t="s">
        <v>2627</v>
      </c>
      <c r="B19" s="56" t="s">
        <v>2628</v>
      </c>
      <c r="C19" s="55"/>
      <c r="D19" s="154"/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5036</v>
      </c>
    </row>
    <row r="21" spans="1:5" s="8" customFormat="1" x14ac:dyDescent="0.25">
      <c r="A21" s="263" t="s">
        <v>863</v>
      </c>
      <c r="B21" s="1073"/>
      <c r="C21" s="1073"/>
      <c r="D21" s="264"/>
      <c r="E21" s="129"/>
    </row>
    <row r="22" spans="1:5" s="8" customFormat="1" x14ac:dyDescent="0.25">
      <c r="A22" s="263" t="s">
        <v>800</v>
      </c>
      <c r="B22" s="1073"/>
      <c r="C22" s="1073"/>
      <c r="D22" s="264"/>
      <c r="E22" s="129"/>
    </row>
    <row r="23" spans="1:5" s="8" customFormat="1" x14ac:dyDescent="0.25">
      <c r="A23" s="563" t="s">
        <v>2629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072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072"/>
    </row>
    <row r="26" spans="1:5" x14ac:dyDescent="0.25">
      <c r="A26" s="92"/>
      <c r="B26" s="17"/>
      <c r="C26" s="1742"/>
      <c r="D26" s="1743"/>
      <c r="E26" s="1072"/>
    </row>
    <row r="27" spans="1:5" x14ac:dyDescent="0.25">
      <c r="A27" s="98" t="s">
        <v>7</v>
      </c>
      <c r="B27" s="1070" t="s">
        <v>1437</v>
      </c>
      <c r="C27" s="1744" t="s">
        <v>16</v>
      </c>
      <c r="D27" s="1745"/>
      <c r="E27" s="1730"/>
    </row>
    <row r="28" spans="1:5" x14ac:dyDescent="0.25">
      <c r="A28" s="99" t="s">
        <v>9</v>
      </c>
      <c r="B28" s="1071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072"/>
    </row>
    <row r="30" spans="1:5" x14ac:dyDescent="0.25">
      <c r="A30" s="93"/>
      <c r="B30" s="7"/>
      <c r="C30" s="7"/>
      <c r="D30" s="128"/>
      <c r="E30" s="132"/>
    </row>
  </sheetData>
  <mergeCells count="15">
    <mergeCell ref="C26:D26"/>
    <mergeCell ref="C27:E27"/>
    <mergeCell ref="C28:E28"/>
    <mergeCell ref="A14:B14"/>
    <mergeCell ref="C14:E14"/>
    <mergeCell ref="C15:E15"/>
    <mergeCell ref="C16:E16"/>
    <mergeCell ref="A20:D20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4"/>
  <dimension ref="A1:E31"/>
  <sheetViews>
    <sheetView topLeftCell="A4" workbookViewId="0">
      <selection activeCell="H25" sqref="H25"/>
    </sheetView>
  </sheetViews>
  <sheetFormatPr defaultRowHeight="15" x14ac:dyDescent="0.25"/>
  <cols>
    <col min="1" max="1" width="24.28515625" style="1074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72"/>
    </row>
    <row r="9" spans="1:5" x14ac:dyDescent="0.25">
      <c r="A9" s="92"/>
      <c r="B9" s="17"/>
      <c r="C9" s="17"/>
      <c r="D9" s="126"/>
      <c r="E9" s="1072"/>
    </row>
    <row r="10" spans="1:5" x14ac:dyDescent="0.25">
      <c r="A10" s="92"/>
      <c r="B10" s="17"/>
      <c r="C10" s="17"/>
      <c r="D10" s="1729" t="s">
        <v>2630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2623</v>
      </c>
      <c r="D12" s="1735"/>
      <c r="E12" s="1736"/>
    </row>
    <row r="13" spans="1:5" x14ac:dyDescent="0.25">
      <c r="A13" s="1763" t="s">
        <v>2631</v>
      </c>
      <c r="B13" s="1764"/>
      <c r="C13" s="1737" t="s">
        <v>2632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2635</v>
      </c>
      <c r="B15" s="8"/>
      <c r="C15" s="1753" t="s">
        <v>2633</v>
      </c>
      <c r="D15" s="1749"/>
      <c r="E15" s="1749"/>
    </row>
    <row r="16" spans="1:5" ht="15.75" x14ac:dyDescent="0.25">
      <c r="A16" s="93" t="s">
        <v>206</v>
      </c>
      <c r="C16" s="1748" t="s">
        <v>2634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2639</v>
      </c>
      <c r="B18" s="56" t="s">
        <v>2640</v>
      </c>
      <c r="C18" s="562">
        <v>5</v>
      </c>
      <c r="D18" s="57">
        <v>4650</v>
      </c>
      <c r="E18" s="57">
        <f>D18*C18</f>
        <v>23250</v>
      </c>
    </row>
    <row r="19" spans="1:5" x14ac:dyDescent="0.25">
      <c r="A19" s="56" t="s">
        <v>2641</v>
      </c>
      <c r="B19" s="56" t="s">
        <v>837</v>
      </c>
      <c r="C19" s="562">
        <v>5</v>
      </c>
      <c r="D19" s="57">
        <v>2140</v>
      </c>
      <c r="E19" s="57">
        <f>D19*C19</f>
        <v>10700</v>
      </c>
    </row>
    <row r="20" spans="1:5" x14ac:dyDescent="0.25">
      <c r="A20" s="56" t="s">
        <v>2642</v>
      </c>
      <c r="B20" s="56" t="s">
        <v>2643</v>
      </c>
      <c r="C20" s="55">
        <v>5</v>
      </c>
      <c r="D20" s="154">
        <v>900</v>
      </c>
      <c r="E20" s="57">
        <f>D20*C20</f>
        <v>4500</v>
      </c>
    </row>
    <row r="21" spans="1:5" ht="23.25" x14ac:dyDescent="0.35">
      <c r="A21" s="1762" t="s">
        <v>183</v>
      </c>
      <c r="B21" s="1749"/>
      <c r="C21" s="1749"/>
      <c r="D21" s="1749"/>
      <c r="E21" s="134">
        <f>SUM(E18:E20)</f>
        <v>38450</v>
      </c>
    </row>
    <row r="22" spans="1:5" s="8" customFormat="1" x14ac:dyDescent="0.25">
      <c r="A22" s="263" t="s">
        <v>863</v>
      </c>
      <c r="B22" s="1073"/>
      <c r="C22" s="1073"/>
      <c r="D22" s="264"/>
      <c r="E22" s="129"/>
    </row>
    <row r="23" spans="1:5" s="8" customFormat="1" x14ac:dyDescent="0.25">
      <c r="A23" s="263" t="s">
        <v>2636</v>
      </c>
      <c r="B23" s="1073"/>
      <c r="C23" s="1073"/>
      <c r="D23" s="264"/>
      <c r="E23" s="129"/>
    </row>
    <row r="24" spans="1:5" s="8" customFormat="1" x14ac:dyDescent="0.25">
      <c r="A24" s="563" t="s">
        <v>2637</v>
      </c>
      <c r="B24" s="564"/>
      <c r="C24" s="564"/>
      <c r="D24" s="565"/>
      <c r="E24" s="566"/>
    </row>
    <row r="25" spans="1:5" x14ac:dyDescent="0.25">
      <c r="A25" s="92"/>
      <c r="B25" s="17"/>
      <c r="C25" s="17"/>
      <c r="D25" s="126"/>
      <c r="E25" s="1072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1072"/>
    </row>
    <row r="27" spans="1:5" x14ac:dyDescent="0.25">
      <c r="A27" s="92"/>
      <c r="B27" s="17"/>
      <c r="C27" s="1742"/>
      <c r="D27" s="1743"/>
      <c r="E27" s="1072"/>
    </row>
    <row r="28" spans="1:5" x14ac:dyDescent="0.25">
      <c r="A28" s="98" t="s">
        <v>7</v>
      </c>
      <c r="B28" s="1070" t="s">
        <v>2638</v>
      </c>
      <c r="C28" s="1744" t="s">
        <v>16</v>
      </c>
      <c r="D28" s="1745"/>
      <c r="E28" s="1730"/>
    </row>
    <row r="29" spans="1:5" x14ac:dyDescent="0.25">
      <c r="A29" s="99" t="s">
        <v>9</v>
      </c>
      <c r="B29" s="1071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1072"/>
    </row>
    <row r="31" spans="1:5" x14ac:dyDescent="0.25">
      <c r="A31" s="93"/>
      <c r="B31" s="7"/>
      <c r="C31" s="7"/>
      <c r="D31" s="128"/>
      <c r="E31" s="132"/>
    </row>
  </sheetData>
  <mergeCells count="15">
    <mergeCell ref="C27:D27"/>
    <mergeCell ref="C28:E28"/>
    <mergeCell ref="C29:E29"/>
    <mergeCell ref="A14:B14"/>
    <mergeCell ref="C14:E14"/>
    <mergeCell ref="C15:E15"/>
    <mergeCell ref="C16:E16"/>
    <mergeCell ref="A21:D21"/>
    <mergeCell ref="C26:D26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5"/>
  <dimension ref="A1:E29"/>
  <sheetViews>
    <sheetView topLeftCell="A10" workbookViewId="0">
      <selection activeCell="H22" sqref="H22"/>
    </sheetView>
  </sheetViews>
  <sheetFormatPr defaultRowHeight="15" x14ac:dyDescent="0.25"/>
  <cols>
    <col min="1" max="1" width="24.85546875" style="1084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82"/>
    </row>
    <row r="9" spans="1:5" x14ac:dyDescent="0.25">
      <c r="A9" s="92"/>
      <c r="B9" s="17"/>
      <c r="C9" s="17"/>
      <c r="D9" s="126"/>
      <c r="E9" s="1082"/>
    </row>
    <row r="10" spans="1:5" x14ac:dyDescent="0.25">
      <c r="A10" s="92"/>
      <c r="B10" s="17"/>
      <c r="C10" s="17"/>
      <c r="D10" s="1729" t="s">
        <v>2649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2648</v>
      </c>
      <c r="D12" s="1735"/>
      <c r="E12" s="1736"/>
    </row>
    <row r="13" spans="1:5" x14ac:dyDescent="0.25">
      <c r="A13" s="1763" t="s">
        <v>2651</v>
      </c>
      <c r="B13" s="1764"/>
      <c r="C13" s="1737" t="s">
        <v>1373</v>
      </c>
      <c r="D13" s="1739"/>
      <c r="E13" s="1738"/>
    </row>
    <row r="14" spans="1:5" x14ac:dyDescent="0.25">
      <c r="A14" s="1737" t="s">
        <v>311</v>
      </c>
      <c r="B14" s="1738"/>
      <c r="C14" s="1737" t="s">
        <v>1552</v>
      </c>
      <c r="D14" s="1739"/>
      <c r="E14" s="1738"/>
    </row>
    <row r="15" spans="1:5" ht="15.75" x14ac:dyDescent="0.25">
      <c r="A15" s="93" t="s">
        <v>2652</v>
      </c>
      <c r="C15" s="1748" t="s">
        <v>1519</v>
      </c>
      <c r="D15" s="1749"/>
      <c r="E15" s="1749"/>
    </row>
    <row r="16" spans="1:5" x14ac:dyDescent="0.25">
      <c r="A16" s="10" t="s">
        <v>1520</v>
      </c>
      <c r="B16" s="10" t="s">
        <v>1521</v>
      </c>
      <c r="C16" s="10" t="s">
        <v>13</v>
      </c>
      <c r="D16" s="125" t="s">
        <v>14</v>
      </c>
      <c r="E16" s="125" t="s">
        <v>5</v>
      </c>
    </row>
    <row r="17" spans="1:5" s="587" customFormat="1" x14ac:dyDescent="0.25">
      <c r="A17" s="56" t="s">
        <v>2653</v>
      </c>
      <c r="B17" s="56" t="s">
        <v>2654</v>
      </c>
      <c r="C17" s="55">
        <v>3</v>
      </c>
      <c r="D17" s="586">
        <v>50</v>
      </c>
      <c r="E17" s="57">
        <f>D17*C17</f>
        <v>150</v>
      </c>
    </row>
    <row r="18" spans="1:5" s="587" customFormat="1" x14ac:dyDescent="0.25">
      <c r="A18" s="56" t="s">
        <v>2653</v>
      </c>
      <c r="B18" s="56" t="s">
        <v>2655</v>
      </c>
      <c r="C18" s="55">
        <v>1</v>
      </c>
      <c r="D18" s="586">
        <v>50</v>
      </c>
      <c r="E18" s="57">
        <f>D18*C18</f>
        <v>50</v>
      </c>
    </row>
    <row r="19" spans="1:5" s="587" customFormat="1" x14ac:dyDescent="0.25">
      <c r="A19" s="56" t="s">
        <v>2656</v>
      </c>
      <c r="B19" s="56" t="s">
        <v>2657</v>
      </c>
      <c r="C19" s="55">
        <v>1</v>
      </c>
      <c r="D19" s="586">
        <v>100</v>
      </c>
      <c r="E19" s="57">
        <f>D19*C19</f>
        <v>100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SUM(E17:E19)</f>
        <v>300</v>
      </c>
    </row>
    <row r="21" spans="1:5" s="8" customFormat="1" x14ac:dyDescent="0.25">
      <c r="A21" s="263" t="s">
        <v>1530</v>
      </c>
      <c r="B21" s="1083"/>
      <c r="C21" s="1083"/>
      <c r="D21" s="264"/>
      <c r="E21" s="129"/>
    </row>
    <row r="22" spans="1:5" s="8" customFormat="1" x14ac:dyDescent="0.25">
      <c r="A22" s="563"/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1082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1082"/>
    </row>
    <row r="25" spans="1:5" x14ac:dyDescent="0.25">
      <c r="A25" s="92"/>
      <c r="B25" s="17"/>
      <c r="C25" s="1742"/>
      <c r="D25" s="1743"/>
      <c r="E25" s="1082"/>
    </row>
    <row r="26" spans="1:5" x14ac:dyDescent="0.25">
      <c r="A26" s="98" t="s">
        <v>7</v>
      </c>
      <c r="B26" s="1079" t="s">
        <v>2650</v>
      </c>
      <c r="C26" s="1744" t="s">
        <v>16</v>
      </c>
      <c r="D26" s="1745"/>
      <c r="E26" s="1730"/>
    </row>
    <row r="27" spans="1:5" x14ac:dyDescent="0.25">
      <c r="A27" s="99" t="s">
        <v>9</v>
      </c>
      <c r="B27" s="1080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1082"/>
    </row>
    <row r="29" spans="1:5" x14ac:dyDescent="0.25">
      <c r="A29" s="93"/>
      <c r="B29" s="7"/>
      <c r="C29" s="7"/>
      <c r="D29" s="128"/>
      <c r="E29" s="132"/>
    </row>
  </sheetData>
  <mergeCells count="14">
    <mergeCell ref="A1:E7"/>
    <mergeCell ref="D10:E10"/>
    <mergeCell ref="A11:E11"/>
    <mergeCell ref="C12:E12"/>
    <mergeCell ref="A13:B13"/>
    <mergeCell ref="C13:E13"/>
    <mergeCell ref="C26:E26"/>
    <mergeCell ref="C27:E27"/>
    <mergeCell ref="A14:B14"/>
    <mergeCell ref="C14:E14"/>
    <mergeCell ref="C15:E15"/>
    <mergeCell ref="A20:D20"/>
    <mergeCell ref="C24:D24"/>
    <mergeCell ref="C25:D25"/>
  </mergeCells>
  <pageMargins left="0.7" right="0.7" top="0.75" bottom="0.75" header="0.3" footer="0.3"/>
  <pageSetup orientation="portrait" horizontalDpi="0" verticalDpi="0"/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6"/>
  <dimension ref="A1:E32"/>
  <sheetViews>
    <sheetView workbookViewId="0">
      <selection activeCell="B21" sqref="B21"/>
    </sheetView>
  </sheetViews>
  <sheetFormatPr defaultRowHeight="15" x14ac:dyDescent="0.25"/>
  <cols>
    <col min="1" max="1" width="21.7109375" style="1084" customWidth="1"/>
    <col min="2" max="2" width="27.28515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82"/>
    </row>
    <row r="9" spans="1:5" x14ac:dyDescent="0.25">
      <c r="A9" s="92"/>
      <c r="B9" s="17"/>
      <c r="C9" s="17"/>
      <c r="D9" s="126"/>
      <c r="E9" s="1082"/>
    </row>
    <row r="10" spans="1:5" x14ac:dyDescent="0.25">
      <c r="A10" s="92"/>
      <c r="B10" s="17"/>
      <c r="C10" s="17"/>
      <c r="D10" s="1729" t="s">
        <v>2658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2648</v>
      </c>
      <c r="D12" s="1735"/>
      <c r="E12" s="1736"/>
    </row>
    <row r="13" spans="1:5" x14ac:dyDescent="0.25">
      <c r="A13" s="1763" t="s">
        <v>1719</v>
      </c>
      <c r="B13" s="1764"/>
      <c r="C13" s="1737" t="s">
        <v>1722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1721</v>
      </c>
      <c r="B15" s="8"/>
      <c r="C15" s="1753" t="s">
        <v>1723</v>
      </c>
      <c r="D15" s="1749"/>
      <c r="E15" s="1749"/>
    </row>
    <row r="16" spans="1:5" x14ac:dyDescent="0.25">
      <c r="A16" s="93" t="s">
        <v>384</v>
      </c>
      <c r="C16" s="1748" t="s">
        <v>1724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57" t="s">
        <v>2659</v>
      </c>
      <c r="B18" s="56" t="s">
        <v>2660</v>
      </c>
      <c r="C18" s="567">
        <v>2000</v>
      </c>
      <c r="D18" s="57">
        <v>3.75</v>
      </c>
      <c r="E18" s="57">
        <f>D18*C18</f>
        <v>7500</v>
      </c>
    </row>
    <row r="19" spans="1:5" x14ac:dyDescent="0.25">
      <c r="A19" s="1858"/>
      <c r="B19" s="56" t="s">
        <v>1321</v>
      </c>
      <c r="C19" s="562"/>
      <c r="D19" s="57"/>
      <c r="E19" s="57"/>
    </row>
    <row r="20" spans="1:5" x14ac:dyDescent="0.25">
      <c r="A20" s="1858"/>
      <c r="B20" s="56" t="s">
        <v>1726</v>
      </c>
      <c r="C20" s="562"/>
      <c r="D20" s="57"/>
      <c r="E20" s="57"/>
    </row>
    <row r="21" spans="1:5" x14ac:dyDescent="0.25">
      <c r="A21" s="1851"/>
      <c r="B21" s="56" t="s">
        <v>1323</v>
      </c>
      <c r="C21" s="55"/>
      <c r="D21" s="154"/>
      <c r="E21" s="154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SUM(E18:E21)</f>
        <v>7500</v>
      </c>
    </row>
    <row r="23" spans="1:5" x14ac:dyDescent="0.25">
      <c r="A23" s="95" t="s">
        <v>1165</v>
      </c>
      <c r="B23" s="1081"/>
      <c r="C23" s="1081"/>
      <c r="D23" s="128"/>
      <c r="E23" s="129"/>
    </row>
    <row r="24" spans="1:5" x14ac:dyDescent="0.25">
      <c r="A24" s="568" t="s">
        <v>1727</v>
      </c>
      <c r="B24" s="1078"/>
      <c r="C24" s="1078"/>
      <c r="D24" s="126"/>
      <c r="E24" s="569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1082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082"/>
    </row>
    <row r="28" spans="1:5" x14ac:dyDescent="0.25">
      <c r="A28" s="92"/>
      <c r="B28" s="17"/>
      <c r="C28" s="1742"/>
      <c r="D28" s="1743"/>
      <c r="E28" s="1082"/>
    </row>
    <row r="29" spans="1:5" x14ac:dyDescent="0.25">
      <c r="A29" s="98" t="s">
        <v>7</v>
      </c>
      <c r="B29" s="1079" t="s">
        <v>1738</v>
      </c>
      <c r="C29" s="1744" t="s">
        <v>16</v>
      </c>
      <c r="D29" s="1745"/>
      <c r="E29" s="1730"/>
    </row>
    <row r="30" spans="1:5" x14ac:dyDescent="0.25">
      <c r="A30" s="99" t="s">
        <v>9</v>
      </c>
      <c r="B30" s="1080" t="s">
        <v>10</v>
      </c>
      <c r="C30" s="1746" t="s">
        <v>670</v>
      </c>
      <c r="D30" s="1747"/>
      <c r="E30" s="1730"/>
    </row>
    <row r="31" spans="1:5" x14ac:dyDescent="0.25">
      <c r="A31" s="92"/>
      <c r="B31" s="17"/>
      <c r="C31" s="17"/>
      <c r="D31" s="126"/>
      <c r="E31" s="1082"/>
    </row>
    <row r="32" spans="1:5" x14ac:dyDescent="0.25">
      <c r="A32" s="93"/>
      <c r="B32" s="7"/>
      <c r="C32" s="7"/>
      <c r="D32" s="128"/>
      <c r="E32" s="132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18:A21"/>
    <mergeCell ref="A22:D22"/>
  </mergeCells>
  <pageMargins left="0.7" right="0.7" top="0.75" bottom="0.75" header="0.3" footer="0.3"/>
  <pageSetup orientation="portrait" horizontalDpi="0" verticalDpi="0"/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7"/>
  <dimension ref="A1:L30"/>
  <sheetViews>
    <sheetView topLeftCell="A7" workbookViewId="0">
      <selection activeCell="K16" sqref="K16"/>
    </sheetView>
  </sheetViews>
  <sheetFormatPr defaultRowHeight="15" x14ac:dyDescent="0.25"/>
  <cols>
    <col min="1" max="1" width="24.28515625" customWidth="1"/>
    <col min="2" max="2" width="29" customWidth="1"/>
    <col min="3" max="3" width="6.7109375" customWidth="1"/>
    <col min="4" max="4" width="14.14062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2661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2662</v>
      </c>
      <c r="E12" s="1757"/>
      <c r="F12" s="1757"/>
      <c r="G12" s="1752"/>
    </row>
    <row r="13" spans="1:9" ht="15" customHeight="1" x14ac:dyDescent="0.25">
      <c r="A13" s="1763" t="s">
        <v>2526</v>
      </c>
      <c r="B13" s="1764"/>
      <c r="C13" s="1737" t="s">
        <v>2056</v>
      </c>
      <c r="D13" s="1739"/>
      <c r="E13" s="1739"/>
      <c r="F13" s="1739"/>
      <c r="G13" s="1738"/>
      <c r="I13" t="s">
        <v>713</v>
      </c>
    </row>
    <row r="14" spans="1:9" x14ac:dyDescent="0.25">
      <c r="A14" s="1089" t="s">
        <v>1797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1792</v>
      </c>
      <c r="B15" s="1094"/>
      <c r="C15" s="1095" t="s">
        <v>2548</v>
      </c>
      <c r="D15" s="1091"/>
      <c r="E15" s="1091"/>
      <c r="F15" s="1091"/>
      <c r="G15" s="1090"/>
    </row>
    <row r="16" spans="1:9" x14ac:dyDescent="0.25">
      <c r="A16" s="343"/>
      <c r="B16" s="344"/>
      <c r="C16" s="1737" t="s">
        <v>757</v>
      </c>
      <c r="D16" s="1739"/>
      <c r="E16" s="1739"/>
      <c r="F16" s="1739"/>
      <c r="G16" s="1738"/>
    </row>
    <row r="17" spans="1:12" x14ac:dyDescent="0.25">
      <c r="A17" s="10" t="s">
        <v>3</v>
      </c>
      <c r="B17" s="1097" t="s">
        <v>4</v>
      </c>
      <c r="C17" s="1097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1038" t="s">
        <v>2664</v>
      </c>
      <c r="B18" s="856" t="s">
        <v>2665</v>
      </c>
      <c r="C18" s="893">
        <v>20</v>
      </c>
      <c r="D18" s="1039">
        <v>22</v>
      </c>
      <c r="E18" s="1098"/>
      <c r="F18" s="1099"/>
      <c r="G18" s="1040">
        <f>D18*C18</f>
        <v>440</v>
      </c>
    </row>
    <row r="19" spans="1:12" x14ac:dyDescent="0.25">
      <c r="A19" s="56" t="s">
        <v>2528</v>
      </c>
      <c r="B19" s="349" t="s">
        <v>2666</v>
      </c>
      <c r="C19" s="1097">
        <v>1</v>
      </c>
      <c r="D19" s="447">
        <v>350</v>
      </c>
      <c r="E19" s="664"/>
      <c r="F19" s="665"/>
      <c r="G19" s="57">
        <f>D19*C19</f>
        <v>350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666">
        <f>SUM(G18:G19)</f>
        <v>790</v>
      </c>
      <c r="L20" t="s">
        <v>762</v>
      </c>
    </row>
    <row r="21" spans="1:12" ht="19.5" customHeight="1" x14ac:dyDescent="0.35">
      <c r="A21" s="295" t="s">
        <v>2663</v>
      </c>
      <c r="B21" s="346"/>
      <c r="C21" s="346"/>
      <c r="D21" s="1092"/>
      <c r="E21" s="1092"/>
      <c r="F21" s="1092"/>
      <c r="G21" s="347"/>
    </row>
    <row r="22" spans="1:12" ht="19.5" customHeight="1" x14ac:dyDescent="0.35">
      <c r="A22" s="295" t="s">
        <v>863</v>
      </c>
      <c r="B22" s="346"/>
      <c r="C22" s="346"/>
      <c r="D22" s="1092"/>
      <c r="E22" s="1092"/>
      <c r="F22" s="1092"/>
      <c r="G22" s="347"/>
    </row>
    <row r="23" spans="1:12" x14ac:dyDescent="0.25">
      <c r="A23" s="1751" t="s">
        <v>591</v>
      </c>
      <c r="B23" s="1739"/>
      <c r="C23" s="1739"/>
      <c r="D23" s="1739"/>
      <c r="E23" s="1739"/>
      <c r="F23" s="1739"/>
      <c r="G23" s="1738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1086"/>
      <c r="D25" s="1085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365" t="s">
        <v>2545</v>
      </c>
      <c r="C27" s="1096"/>
      <c r="D27" s="1831" t="s">
        <v>716</v>
      </c>
      <c r="E27" s="1832"/>
      <c r="F27" s="1832"/>
      <c r="G27" s="1833"/>
    </row>
    <row r="28" spans="1:12" x14ac:dyDescent="0.25">
      <c r="A28" s="25" t="s">
        <v>9</v>
      </c>
      <c r="B28" s="366" t="s">
        <v>714</v>
      </c>
      <c r="C28" s="1096"/>
      <c r="D28" s="1834" t="s">
        <v>717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E26:F26"/>
    <mergeCell ref="D27:G27"/>
    <mergeCell ref="D28:G28"/>
    <mergeCell ref="C14:G14"/>
    <mergeCell ref="C16:G16"/>
    <mergeCell ref="D17:F17"/>
    <mergeCell ref="A20:F20"/>
    <mergeCell ref="A23:G23"/>
    <mergeCell ref="E25:F25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8"/>
  <dimension ref="A1:E32"/>
  <sheetViews>
    <sheetView topLeftCell="A13" workbookViewId="0">
      <selection activeCell="I25" sqref="I25"/>
    </sheetView>
  </sheetViews>
  <sheetFormatPr defaultRowHeight="15" x14ac:dyDescent="0.25"/>
  <cols>
    <col min="1" max="1" width="23.85546875" style="1096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093"/>
    </row>
    <row r="9" spans="1:5" x14ac:dyDescent="0.25">
      <c r="A9" s="92"/>
      <c r="B9" s="17"/>
      <c r="C9" s="17"/>
      <c r="D9" s="126"/>
      <c r="E9" s="1093"/>
    </row>
    <row r="10" spans="1:5" x14ac:dyDescent="0.25">
      <c r="A10" s="92"/>
      <c r="B10" s="17"/>
      <c r="C10" s="17"/>
      <c r="D10" s="1729" t="s">
        <v>2667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2668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880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56" t="s">
        <v>2550</v>
      </c>
      <c r="B18" s="56" t="s">
        <v>2673</v>
      </c>
      <c r="C18" s="55">
        <v>100</v>
      </c>
      <c r="D18" s="57">
        <v>30</v>
      </c>
      <c r="E18" s="57">
        <f>D18*C18</f>
        <v>3000</v>
      </c>
    </row>
    <row r="19" spans="1:5" x14ac:dyDescent="0.25">
      <c r="A19" s="56" t="s">
        <v>2669</v>
      </c>
      <c r="B19" s="56" t="s">
        <v>2670</v>
      </c>
      <c r="C19" s="55">
        <v>3</v>
      </c>
      <c r="D19" s="57">
        <v>20</v>
      </c>
      <c r="E19" s="57">
        <f>D19*C19</f>
        <v>60</v>
      </c>
    </row>
    <row r="20" spans="1:5" x14ac:dyDescent="0.25">
      <c r="A20" s="56" t="s">
        <v>2671</v>
      </c>
      <c r="B20" s="56" t="s">
        <v>2411</v>
      </c>
      <c r="C20" s="55">
        <v>2</v>
      </c>
      <c r="D20" s="57">
        <v>17</v>
      </c>
      <c r="E20" s="57">
        <f>D20*C20</f>
        <v>34</v>
      </c>
    </row>
    <row r="21" spans="1:5" x14ac:dyDescent="0.25">
      <c r="A21" s="56" t="s">
        <v>2672</v>
      </c>
      <c r="B21" s="56"/>
      <c r="C21" s="55">
        <v>2</v>
      </c>
      <c r="D21" s="57">
        <v>120</v>
      </c>
      <c r="E21" s="57">
        <f>D21*C21</f>
        <v>240</v>
      </c>
    </row>
    <row r="22" spans="1:5" ht="23.25" x14ac:dyDescent="0.35">
      <c r="A22" s="1847" t="s">
        <v>183</v>
      </c>
      <c r="B22" s="1848"/>
      <c r="C22" s="1848"/>
      <c r="D22" s="1848"/>
      <c r="E22" s="443">
        <f>SUM(E18:E21)</f>
        <v>3334</v>
      </c>
    </row>
    <row r="23" spans="1:5" x14ac:dyDescent="0.25">
      <c r="A23" s="95" t="s">
        <v>2663</v>
      </c>
      <c r="B23" s="1092"/>
      <c r="C23" s="1092"/>
      <c r="D23" s="128"/>
      <c r="E23" s="129"/>
    </row>
    <row r="24" spans="1:5" x14ac:dyDescent="0.25">
      <c r="A24" s="1761" t="s">
        <v>591</v>
      </c>
      <c r="B24" s="1757"/>
      <c r="C24" s="1757"/>
      <c r="D24" s="1757"/>
      <c r="E24" s="1752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1093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093"/>
    </row>
    <row r="28" spans="1:5" x14ac:dyDescent="0.25">
      <c r="A28" s="92"/>
      <c r="B28" s="17"/>
      <c r="C28" s="1742"/>
      <c r="D28" s="1743"/>
      <c r="E28" s="1093"/>
    </row>
    <row r="29" spans="1:5" x14ac:dyDescent="0.25">
      <c r="A29" s="98" t="s">
        <v>7</v>
      </c>
      <c r="B29" s="1087" t="s">
        <v>881</v>
      </c>
      <c r="C29" s="1744" t="s">
        <v>16</v>
      </c>
      <c r="D29" s="1745"/>
      <c r="E29" s="1730"/>
    </row>
    <row r="30" spans="1:5" x14ac:dyDescent="0.25">
      <c r="A30" s="99" t="s">
        <v>9</v>
      </c>
      <c r="B30" s="1088" t="s">
        <v>10</v>
      </c>
      <c r="C30" s="1746" t="s">
        <v>10</v>
      </c>
      <c r="D30" s="1747"/>
      <c r="E30" s="1730"/>
    </row>
    <row r="31" spans="1:5" x14ac:dyDescent="0.25">
      <c r="A31" s="92"/>
      <c r="B31" s="17"/>
      <c r="C31" s="17"/>
      <c r="D31" s="126"/>
      <c r="E31" s="1093"/>
    </row>
    <row r="32" spans="1:5" x14ac:dyDescent="0.25">
      <c r="A32" s="93"/>
      <c r="B32" s="7"/>
      <c r="C32" s="7"/>
      <c r="D32" s="128"/>
      <c r="E32" s="132"/>
    </row>
  </sheetData>
  <mergeCells count="16">
    <mergeCell ref="C27:D27"/>
    <mergeCell ref="C28:D28"/>
    <mergeCell ref="C29:E29"/>
    <mergeCell ref="C30:E30"/>
    <mergeCell ref="A14:B14"/>
    <mergeCell ref="C14:E14"/>
    <mergeCell ref="C15:E15"/>
    <mergeCell ref="C16:E16"/>
    <mergeCell ref="A22:D22"/>
    <mergeCell ref="A24:E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9"/>
  <dimension ref="A1:L35"/>
  <sheetViews>
    <sheetView topLeftCell="A4" workbookViewId="0">
      <selection activeCell="B27" sqref="B27"/>
    </sheetView>
  </sheetViews>
  <sheetFormatPr defaultRowHeight="15" x14ac:dyDescent="0.25"/>
  <cols>
    <col min="1" max="1" width="24.28515625" customWidth="1"/>
    <col min="2" max="2" width="29" customWidth="1"/>
    <col min="3" max="3" width="6.7109375" customWidth="1"/>
    <col min="4" max="4" width="14.14062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2674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2662</v>
      </c>
      <c r="E12" s="1757"/>
      <c r="F12" s="1757"/>
      <c r="G12" s="1752"/>
    </row>
    <row r="13" spans="1:9" ht="15" customHeight="1" x14ac:dyDescent="0.25">
      <c r="A13" s="1763" t="s">
        <v>2571</v>
      </c>
      <c r="B13" s="1764"/>
      <c r="C13" s="1737" t="s">
        <v>2569</v>
      </c>
      <c r="D13" s="1739"/>
      <c r="E13" s="1739"/>
      <c r="F13" s="1739"/>
      <c r="G13" s="1738"/>
      <c r="I13" t="s">
        <v>713</v>
      </c>
    </row>
    <row r="14" spans="1:9" x14ac:dyDescent="0.25">
      <c r="A14" s="1100" t="s">
        <v>2572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384</v>
      </c>
      <c r="B15" s="1106"/>
      <c r="C15" s="1108" t="s">
        <v>2570</v>
      </c>
      <c r="D15" s="1102"/>
      <c r="E15" s="1102"/>
      <c r="F15" s="1102"/>
      <c r="G15" s="1101"/>
    </row>
    <row r="16" spans="1:9" x14ac:dyDescent="0.25">
      <c r="A16" s="343"/>
      <c r="B16" s="344"/>
      <c r="C16" s="1737" t="s">
        <v>2585</v>
      </c>
      <c r="D16" s="1739"/>
      <c r="E16" s="1739"/>
      <c r="F16" s="1739"/>
      <c r="G16" s="1738"/>
    </row>
    <row r="17" spans="1:12" x14ac:dyDescent="0.25">
      <c r="A17" s="10" t="s">
        <v>3</v>
      </c>
      <c r="B17" s="1107" t="s">
        <v>4</v>
      </c>
      <c r="C17" s="1107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2579</v>
      </c>
      <c r="B18" s="349" t="s">
        <v>2675</v>
      </c>
      <c r="C18" s="1107">
        <v>45</v>
      </c>
      <c r="D18" s="447">
        <v>220</v>
      </c>
      <c r="E18" s="664"/>
      <c r="F18" s="665"/>
      <c r="G18" s="57">
        <f t="shared" ref="G18:G24" si="0">D18*C18</f>
        <v>9900</v>
      </c>
    </row>
    <row r="19" spans="1:12" x14ac:dyDescent="0.25">
      <c r="A19" s="56" t="s">
        <v>2577</v>
      </c>
      <c r="B19" s="349" t="s">
        <v>2675</v>
      </c>
      <c r="C19" s="1107">
        <v>150</v>
      </c>
      <c r="D19" s="447">
        <v>20</v>
      </c>
      <c r="E19" s="664"/>
      <c r="F19" s="665"/>
      <c r="G19" s="57">
        <f t="shared" si="0"/>
        <v>3000</v>
      </c>
    </row>
    <row r="20" spans="1:12" x14ac:dyDescent="0.25">
      <c r="A20" s="56" t="s">
        <v>2676</v>
      </c>
      <c r="B20" s="349" t="s">
        <v>1490</v>
      </c>
      <c r="C20" s="1107">
        <v>3</v>
      </c>
      <c r="D20" s="447">
        <v>110</v>
      </c>
      <c r="E20" s="664"/>
      <c r="F20" s="665"/>
      <c r="G20" s="57">
        <f t="shared" si="0"/>
        <v>330</v>
      </c>
    </row>
    <row r="21" spans="1:12" x14ac:dyDescent="0.25">
      <c r="A21" s="56" t="s">
        <v>2677</v>
      </c>
      <c r="B21" s="349" t="s">
        <v>1490</v>
      </c>
      <c r="C21" s="1107">
        <v>2</v>
      </c>
      <c r="D21" s="447">
        <v>110</v>
      </c>
      <c r="E21" s="664"/>
      <c r="F21" s="665"/>
      <c r="G21" s="57">
        <f t="shared" si="0"/>
        <v>220</v>
      </c>
    </row>
    <row r="22" spans="1:12" x14ac:dyDescent="0.25">
      <c r="A22" s="56" t="s">
        <v>2678</v>
      </c>
      <c r="B22" s="349" t="s">
        <v>1490</v>
      </c>
      <c r="C22" s="1107">
        <v>2</v>
      </c>
      <c r="D22" s="447">
        <v>110</v>
      </c>
      <c r="E22" s="664"/>
      <c r="F22" s="665"/>
      <c r="G22" s="57">
        <f t="shared" si="0"/>
        <v>220</v>
      </c>
    </row>
    <row r="23" spans="1:12" x14ac:dyDescent="0.25">
      <c r="A23" s="56" t="s">
        <v>2679</v>
      </c>
      <c r="B23" s="349" t="s">
        <v>1494</v>
      </c>
      <c r="C23" s="1107">
        <v>2</v>
      </c>
      <c r="D23" s="447">
        <v>360</v>
      </c>
      <c r="E23" s="664"/>
      <c r="F23" s="665"/>
      <c r="G23" s="57">
        <f t="shared" si="0"/>
        <v>720</v>
      </c>
    </row>
    <row r="24" spans="1:12" x14ac:dyDescent="0.25">
      <c r="A24" s="56" t="s">
        <v>2680</v>
      </c>
      <c r="B24" s="667"/>
      <c r="C24" s="1107">
        <v>6</v>
      </c>
      <c r="D24" s="447">
        <v>35</v>
      </c>
      <c r="E24" s="664"/>
      <c r="F24" s="665"/>
      <c r="G24" s="57">
        <f t="shared" si="0"/>
        <v>210</v>
      </c>
    </row>
    <row r="25" spans="1:12" ht="23.25" x14ac:dyDescent="0.35">
      <c r="A25" s="1762" t="s">
        <v>781</v>
      </c>
      <c r="B25" s="1762"/>
      <c r="C25" s="1762"/>
      <c r="D25" s="1749"/>
      <c r="E25" s="1749"/>
      <c r="F25" s="1749"/>
      <c r="G25" s="666">
        <f>SUM(G18:G24)</f>
        <v>14600</v>
      </c>
      <c r="L25" t="s">
        <v>762</v>
      </c>
    </row>
    <row r="26" spans="1:12" ht="19.5" customHeight="1" x14ac:dyDescent="0.35">
      <c r="A26" s="295" t="s">
        <v>2584</v>
      </c>
      <c r="B26" s="346"/>
      <c r="C26" s="346"/>
      <c r="D26" s="1105"/>
      <c r="E26" s="1105"/>
      <c r="F26" s="1105"/>
      <c r="G26" s="347"/>
    </row>
    <row r="27" spans="1:12" ht="19.5" customHeight="1" x14ac:dyDescent="0.35">
      <c r="A27" s="295" t="s">
        <v>2681</v>
      </c>
      <c r="B27" s="346"/>
      <c r="C27" s="346"/>
      <c r="D27" s="1105"/>
      <c r="E27" s="1105"/>
      <c r="F27" s="1105"/>
      <c r="G27" s="347"/>
    </row>
    <row r="28" spans="1:12" x14ac:dyDescent="0.25">
      <c r="A28" s="1751" t="s">
        <v>2609</v>
      </c>
      <c r="B28" s="1739"/>
      <c r="C28" s="1739"/>
      <c r="D28" s="1739"/>
      <c r="E28" s="1739"/>
      <c r="F28" s="1739"/>
      <c r="G28" s="1738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21" t="s">
        <v>6</v>
      </c>
      <c r="B30" s="323" t="s">
        <v>18</v>
      </c>
      <c r="C30" s="1104"/>
      <c r="D30" s="1103" t="s">
        <v>17</v>
      </c>
      <c r="E30" s="1740" t="s">
        <v>17</v>
      </c>
      <c r="F30" s="1740"/>
      <c r="G30" s="18"/>
    </row>
    <row r="31" spans="1:12" ht="15.75" x14ac:dyDescent="0.3">
      <c r="A31" s="16"/>
      <c r="B31" s="17"/>
      <c r="C31" s="17"/>
      <c r="D31" s="330"/>
      <c r="E31" s="1742"/>
      <c r="F31" s="1742"/>
      <c r="G31" s="18"/>
    </row>
    <row r="32" spans="1:12" x14ac:dyDescent="0.25">
      <c r="A32" s="24" t="s">
        <v>7</v>
      </c>
      <c r="B32" s="365" t="s">
        <v>2588</v>
      </c>
      <c r="C32" s="1109"/>
      <c r="D32" s="1831" t="s">
        <v>716</v>
      </c>
      <c r="E32" s="1832"/>
      <c r="F32" s="1832"/>
      <c r="G32" s="1833"/>
    </row>
    <row r="33" spans="1:7" x14ac:dyDescent="0.25">
      <c r="A33" s="25" t="s">
        <v>9</v>
      </c>
      <c r="B33" s="366" t="s">
        <v>714</v>
      </c>
      <c r="C33" s="1109"/>
      <c r="D33" s="1834" t="s">
        <v>717</v>
      </c>
      <c r="E33" s="1832"/>
      <c r="F33" s="1832"/>
      <c r="G33" s="1833"/>
    </row>
    <row r="34" spans="1:7" x14ac:dyDescent="0.25">
      <c r="A34" s="16"/>
      <c r="B34" s="17"/>
      <c r="C34" s="17"/>
      <c r="D34" s="321"/>
      <c r="E34" s="17"/>
      <c r="F34" s="17"/>
      <c r="G34" s="18"/>
    </row>
    <row r="35" spans="1:7" x14ac:dyDescent="0.25">
      <c r="A35" s="13"/>
      <c r="B35" s="7"/>
      <c r="C35" s="7"/>
      <c r="D35" s="322"/>
      <c r="E35" s="7"/>
      <c r="F35" s="7"/>
      <c r="G35" s="11"/>
    </row>
  </sheetData>
  <mergeCells count="15">
    <mergeCell ref="A1:G7"/>
    <mergeCell ref="D10:G10"/>
    <mergeCell ref="A11:G11"/>
    <mergeCell ref="D12:G12"/>
    <mergeCell ref="A13:B13"/>
    <mergeCell ref="C13:G13"/>
    <mergeCell ref="E31:F31"/>
    <mergeCell ref="D32:G32"/>
    <mergeCell ref="D33:G33"/>
    <mergeCell ref="C14:G14"/>
    <mergeCell ref="C16:G16"/>
    <mergeCell ref="D17:F17"/>
    <mergeCell ref="A25:F25"/>
    <mergeCell ref="A28:G28"/>
    <mergeCell ref="E30:F30"/>
  </mergeCells>
  <pageMargins left="0.7" right="0.7" top="0.75" bottom="0.75" header="0.3" footer="0.3"/>
  <pageSetup orientation="portrait" horizontalDpi="0" verticalDpi="0"/>
  <drawing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0"/>
  <dimension ref="A1:E30"/>
  <sheetViews>
    <sheetView topLeftCell="A10" workbookViewId="0">
      <selection activeCell="I15" sqref="I15"/>
    </sheetView>
  </sheetViews>
  <sheetFormatPr defaultRowHeight="15" x14ac:dyDescent="0.25"/>
  <cols>
    <col min="1" max="1" width="23" style="1114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112"/>
    </row>
    <row r="9" spans="1:5" x14ac:dyDescent="0.25">
      <c r="A9" s="92"/>
      <c r="B9" s="17"/>
      <c r="C9" s="17"/>
      <c r="D9" s="126"/>
      <c r="E9" s="1112"/>
    </row>
    <row r="10" spans="1:5" x14ac:dyDescent="0.25">
      <c r="A10" s="92"/>
      <c r="B10" s="17"/>
      <c r="C10" s="17"/>
      <c r="D10" s="1729" t="s">
        <v>2682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2668</v>
      </c>
      <c r="D12" s="1735"/>
      <c r="E12" s="1736"/>
    </row>
    <row r="13" spans="1:5" x14ac:dyDescent="0.25">
      <c r="A13" s="1763" t="s">
        <v>1292</v>
      </c>
      <c r="B13" s="1764"/>
      <c r="C13" s="1737" t="s">
        <v>2040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1293</v>
      </c>
      <c r="B15" s="8"/>
      <c r="C15" s="1753" t="s">
        <v>2624</v>
      </c>
      <c r="D15" s="1749"/>
      <c r="E15" s="1749"/>
    </row>
    <row r="16" spans="1:5" ht="15.75" x14ac:dyDescent="0.25">
      <c r="A16" s="93"/>
      <c r="C16" s="1748" t="s">
        <v>1299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2073</v>
      </c>
      <c r="B18" s="56" t="s">
        <v>1297</v>
      </c>
      <c r="C18" s="562">
        <v>1</v>
      </c>
      <c r="D18" s="57">
        <v>3959</v>
      </c>
      <c r="E18" s="57">
        <f>D18*C18</f>
        <v>3959</v>
      </c>
    </row>
    <row r="19" spans="1:5" x14ac:dyDescent="0.25">
      <c r="A19" s="56"/>
      <c r="B19" s="56" t="s">
        <v>2683</v>
      </c>
      <c r="C19" s="55"/>
      <c r="D19" s="154"/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3959</v>
      </c>
    </row>
    <row r="21" spans="1:5" s="8" customFormat="1" x14ac:dyDescent="0.25">
      <c r="A21" s="263" t="s">
        <v>863</v>
      </c>
      <c r="B21" s="1113"/>
      <c r="C21" s="1113"/>
      <c r="D21" s="264"/>
      <c r="E21" s="129"/>
    </row>
    <row r="22" spans="1:5" s="8" customFormat="1" x14ac:dyDescent="0.25">
      <c r="A22" s="263" t="s">
        <v>800</v>
      </c>
      <c r="B22" s="1113"/>
      <c r="C22" s="1113"/>
      <c r="D22" s="264"/>
      <c r="E22" s="129"/>
    </row>
    <row r="23" spans="1:5" s="8" customFormat="1" x14ac:dyDescent="0.25">
      <c r="A23" s="563" t="s">
        <v>2684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112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112"/>
    </row>
    <row r="26" spans="1:5" x14ac:dyDescent="0.25">
      <c r="A26" s="92"/>
      <c r="B26" s="17"/>
      <c r="C26" s="1742"/>
      <c r="D26" s="1743"/>
      <c r="E26" s="1112"/>
    </row>
    <row r="27" spans="1:5" x14ac:dyDescent="0.25">
      <c r="A27" s="98" t="s">
        <v>7</v>
      </c>
      <c r="B27" s="1110" t="s">
        <v>2685</v>
      </c>
      <c r="C27" s="1744" t="s">
        <v>16</v>
      </c>
      <c r="D27" s="1745"/>
      <c r="E27" s="1730"/>
    </row>
    <row r="28" spans="1:5" x14ac:dyDescent="0.25">
      <c r="A28" s="99" t="s">
        <v>9</v>
      </c>
      <c r="B28" s="1111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112"/>
    </row>
    <row r="30" spans="1:5" x14ac:dyDescent="0.25">
      <c r="A30" s="93"/>
      <c r="B30" s="7"/>
      <c r="C30" s="7"/>
      <c r="D30" s="128"/>
      <c r="E30" s="132"/>
    </row>
  </sheetData>
  <mergeCells count="15">
    <mergeCell ref="C26:D26"/>
    <mergeCell ref="C27:E27"/>
    <mergeCell ref="C28:E28"/>
    <mergeCell ref="A14:B14"/>
    <mergeCell ref="C14:E14"/>
    <mergeCell ref="C15:E15"/>
    <mergeCell ref="C16:E16"/>
    <mergeCell ref="A20:D20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1"/>
  <dimension ref="A1:E32"/>
  <sheetViews>
    <sheetView workbookViewId="0">
      <selection activeCell="A25" sqref="A25"/>
    </sheetView>
  </sheetViews>
  <sheetFormatPr defaultRowHeight="15" x14ac:dyDescent="0.25"/>
  <cols>
    <col min="1" max="1" width="23" style="1118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116"/>
    </row>
    <row r="9" spans="1:5" x14ac:dyDescent="0.25">
      <c r="A9" s="92"/>
      <c r="B9" s="17"/>
      <c r="C9" s="17"/>
      <c r="D9" s="126"/>
      <c r="E9" s="1116"/>
    </row>
    <row r="10" spans="1:5" x14ac:dyDescent="0.25">
      <c r="A10" s="92"/>
      <c r="B10" s="17"/>
      <c r="C10" s="17"/>
      <c r="D10" s="1729" t="s">
        <v>2686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2687</v>
      </c>
      <c r="D12" s="1735"/>
      <c r="E12" s="1736"/>
    </row>
    <row r="13" spans="1:5" x14ac:dyDescent="0.25">
      <c r="A13" s="1763" t="s">
        <v>2688</v>
      </c>
      <c r="B13" s="1764"/>
      <c r="C13" s="1737" t="s">
        <v>2691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2689</v>
      </c>
      <c r="B15" s="8"/>
      <c r="C15" s="1753" t="s">
        <v>2693</v>
      </c>
      <c r="D15" s="1749"/>
      <c r="E15" s="1749"/>
    </row>
    <row r="16" spans="1:5" ht="15.75" x14ac:dyDescent="0.25">
      <c r="A16" s="93" t="s">
        <v>2690</v>
      </c>
      <c r="C16" s="1748" t="s">
        <v>1341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2699</v>
      </c>
      <c r="B18" s="56" t="s">
        <v>2695</v>
      </c>
      <c r="C18" s="562">
        <v>1</v>
      </c>
      <c r="D18" s="57">
        <v>52300</v>
      </c>
      <c r="E18" s="57">
        <f>D18*C18</f>
        <v>52300</v>
      </c>
    </row>
    <row r="19" spans="1:5" x14ac:dyDescent="0.25">
      <c r="A19" s="56"/>
      <c r="B19" s="56" t="s">
        <v>2696</v>
      </c>
      <c r="C19" s="562"/>
      <c r="D19" s="57"/>
      <c r="E19" s="57"/>
    </row>
    <row r="20" spans="1:5" x14ac:dyDescent="0.25">
      <c r="A20" s="56"/>
      <c r="B20" s="56"/>
      <c r="C20" s="55"/>
      <c r="D20" s="154"/>
      <c r="E20" s="154" t="s">
        <v>179</v>
      </c>
    </row>
    <row r="21" spans="1:5" ht="23.25" x14ac:dyDescent="0.35">
      <c r="A21" s="1762" t="s">
        <v>183</v>
      </c>
      <c r="B21" s="1749"/>
      <c r="C21" s="1749"/>
      <c r="D21" s="1749"/>
      <c r="E21" s="134">
        <f>SUM(E18:E20)</f>
        <v>52300</v>
      </c>
    </row>
    <row r="22" spans="1:5" s="8" customFormat="1" x14ac:dyDescent="0.25">
      <c r="A22" s="263" t="s">
        <v>2694</v>
      </c>
      <c r="B22" s="1117"/>
      <c r="C22" s="1117"/>
      <c r="D22" s="264"/>
      <c r="E22" s="129"/>
    </row>
    <row r="23" spans="1:5" s="8" customFormat="1" x14ac:dyDescent="0.25">
      <c r="A23" s="263" t="s">
        <v>800</v>
      </c>
      <c r="B23" s="1117"/>
      <c r="C23" s="1117"/>
      <c r="D23" s="264"/>
      <c r="E23" s="129"/>
    </row>
    <row r="24" spans="1:5" s="8" customFormat="1" x14ac:dyDescent="0.25">
      <c r="A24" s="263" t="s">
        <v>2698</v>
      </c>
      <c r="B24" s="1117"/>
      <c r="C24" s="1117"/>
      <c r="D24" s="264"/>
      <c r="E24" s="129"/>
    </row>
    <row r="25" spans="1:5" s="8" customFormat="1" x14ac:dyDescent="0.25">
      <c r="A25" s="563" t="s">
        <v>2692</v>
      </c>
      <c r="B25" s="564"/>
      <c r="C25" s="564"/>
      <c r="D25" s="565"/>
      <c r="E25" s="566"/>
    </row>
    <row r="26" spans="1:5" x14ac:dyDescent="0.25">
      <c r="A26" s="92"/>
      <c r="B26" s="17"/>
      <c r="C26" s="17"/>
      <c r="D26" s="126"/>
      <c r="E26" s="1116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116"/>
    </row>
    <row r="28" spans="1:5" x14ac:dyDescent="0.25">
      <c r="A28" s="92"/>
      <c r="B28" s="17"/>
      <c r="C28" s="1742"/>
      <c r="D28" s="1743"/>
      <c r="E28" s="1116"/>
    </row>
    <row r="29" spans="1:5" x14ac:dyDescent="0.25">
      <c r="A29" s="98" t="s">
        <v>7</v>
      </c>
      <c r="B29" s="1120" t="s">
        <v>2697</v>
      </c>
      <c r="C29" s="1744" t="s">
        <v>16</v>
      </c>
      <c r="D29" s="1745"/>
      <c r="E29" s="1730"/>
    </row>
    <row r="30" spans="1:5" x14ac:dyDescent="0.25">
      <c r="A30" s="99" t="s">
        <v>9</v>
      </c>
      <c r="B30" s="1115" t="s">
        <v>10</v>
      </c>
      <c r="C30" s="1746" t="s">
        <v>670</v>
      </c>
      <c r="D30" s="1747"/>
      <c r="E30" s="1730"/>
    </row>
    <row r="31" spans="1:5" x14ac:dyDescent="0.25">
      <c r="A31" s="92"/>
      <c r="B31" s="17"/>
      <c r="C31" s="17"/>
      <c r="D31" s="126"/>
      <c r="E31" s="1116"/>
    </row>
    <row r="32" spans="1:5" x14ac:dyDescent="0.25">
      <c r="A32" s="93"/>
      <c r="B32" s="7"/>
      <c r="C32" s="7"/>
      <c r="D32" s="128"/>
      <c r="E32" s="132"/>
    </row>
  </sheetData>
  <mergeCells count="15">
    <mergeCell ref="A1:E7"/>
    <mergeCell ref="D10:E10"/>
    <mergeCell ref="A11:E11"/>
    <mergeCell ref="C12:E12"/>
    <mergeCell ref="A13:B13"/>
    <mergeCell ref="C13:E13"/>
    <mergeCell ref="C28:D28"/>
    <mergeCell ref="C29:E29"/>
    <mergeCell ref="C30:E30"/>
    <mergeCell ref="A14:B14"/>
    <mergeCell ref="C14:E14"/>
    <mergeCell ref="C15:E15"/>
    <mergeCell ref="C16:E16"/>
    <mergeCell ref="A21:D21"/>
    <mergeCell ref="C27:D27"/>
  </mergeCells>
  <pageMargins left="0.7" right="0.7" top="0.75" bottom="0.75" header="0.3" footer="0.3"/>
  <pageSetup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topLeftCell="A7" workbookViewId="0">
      <selection activeCell="H30" sqref="H30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369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346</v>
      </c>
      <c r="D12" s="1735"/>
      <c r="E12" s="1736"/>
    </row>
    <row r="13" spans="1:5" x14ac:dyDescent="0.25">
      <c r="A13" s="1763" t="s">
        <v>370</v>
      </c>
      <c r="B13" s="1764"/>
      <c r="C13" s="1737" t="s">
        <v>372</v>
      </c>
      <c r="D13" s="1739"/>
      <c r="E13" s="1738"/>
    </row>
    <row r="14" spans="1:5" x14ac:dyDescent="0.25">
      <c r="A14" s="1737" t="s">
        <v>371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296</v>
      </c>
      <c r="D15" s="1749"/>
      <c r="E15" s="1749"/>
    </row>
    <row r="16" spans="1:5" x14ac:dyDescent="0.25">
      <c r="A16" s="13"/>
      <c r="C16" s="1748" t="s">
        <v>373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374</v>
      </c>
      <c r="B18" s="35"/>
      <c r="C18" s="35">
        <v>9</v>
      </c>
      <c r="D18" s="30">
        <v>180</v>
      </c>
      <c r="E18" s="30">
        <f>D18*C18</f>
        <v>1620</v>
      </c>
    </row>
    <row r="19" spans="1:5" x14ac:dyDescent="0.25">
      <c r="A19" s="9"/>
      <c r="B19" s="71"/>
      <c r="C19" s="35"/>
      <c r="D19" s="30"/>
      <c r="E19" s="65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1620</v>
      </c>
    </row>
    <row r="21" spans="1:5" x14ac:dyDescent="0.25">
      <c r="A21" s="142" t="s">
        <v>375</v>
      </c>
      <c r="B21" s="137"/>
      <c r="C21" s="137"/>
      <c r="D21" s="137"/>
      <c r="E21" s="72"/>
    </row>
    <row r="22" spans="1:5" x14ac:dyDescent="0.25">
      <c r="A22" s="1761"/>
      <c r="B22" s="1757"/>
      <c r="C22" s="1757"/>
      <c r="D22" s="1757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135" t="s">
        <v>376</v>
      </c>
      <c r="C27" s="1744" t="s">
        <v>16</v>
      </c>
      <c r="D27" s="1745"/>
      <c r="E27" s="1730"/>
    </row>
    <row r="28" spans="1:5" x14ac:dyDescent="0.25">
      <c r="A28" s="25" t="s">
        <v>9</v>
      </c>
      <c r="B28" s="136" t="s">
        <v>10</v>
      </c>
      <c r="C28" s="1746" t="s">
        <v>10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2">
    <pageSetUpPr fitToPage="1"/>
  </sheetPr>
  <dimension ref="A2:H38"/>
  <sheetViews>
    <sheetView topLeftCell="A13" workbookViewId="0">
      <selection activeCell="G32" sqref="G32"/>
    </sheetView>
  </sheetViews>
  <sheetFormatPr defaultRowHeight="15" x14ac:dyDescent="0.25"/>
  <cols>
    <col min="1" max="1" width="22.7109375" customWidth="1"/>
    <col min="2" max="2" width="30.7109375" customWidth="1"/>
    <col min="3" max="3" width="9.85546875" customWidth="1"/>
    <col min="4" max="4" width="18.42578125" customWidth="1"/>
    <col min="5" max="5" width="16.7109375" customWidth="1"/>
    <col min="257" max="257" width="22.7109375" customWidth="1"/>
    <col min="258" max="258" width="30.7109375" customWidth="1"/>
    <col min="260" max="260" width="18.42578125" customWidth="1"/>
    <col min="261" max="261" width="16.7109375" customWidth="1"/>
    <col min="513" max="513" width="22.7109375" customWidth="1"/>
    <col min="514" max="514" width="30.7109375" customWidth="1"/>
    <col min="516" max="516" width="18.42578125" customWidth="1"/>
    <col min="517" max="517" width="16.7109375" customWidth="1"/>
    <col min="769" max="769" width="22.7109375" customWidth="1"/>
    <col min="770" max="770" width="30.7109375" customWidth="1"/>
    <col min="772" max="772" width="18.42578125" customWidth="1"/>
    <col min="773" max="773" width="16.7109375" customWidth="1"/>
    <col min="1025" max="1025" width="22.7109375" customWidth="1"/>
    <col min="1026" max="1026" width="30.7109375" customWidth="1"/>
    <col min="1028" max="1028" width="18.42578125" customWidth="1"/>
    <col min="1029" max="1029" width="16.7109375" customWidth="1"/>
    <col min="1281" max="1281" width="22.7109375" customWidth="1"/>
    <col min="1282" max="1282" width="30.7109375" customWidth="1"/>
    <col min="1284" max="1284" width="18.42578125" customWidth="1"/>
    <col min="1285" max="1285" width="16.7109375" customWidth="1"/>
    <col min="1537" max="1537" width="22.7109375" customWidth="1"/>
    <col min="1538" max="1538" width="30.7109375" customWidth="1"/>
    <col min="1540" max="1540" width="18.42578125" customWidth="1"/>
    <col min="1541" max="1541" width="16.7109375" customWidth="1"/>
    <col min="1793" max="1793" width="22.7109375" customWidth="1"/>
    <col min="1794" max="1794" width="30.7109375" customWidth="1"/>
    <col min="1796" max="1796" width="18.42578125" customWidth="1"/>
    <col min="1797" max="1797" width="16.7109375" customWidth="1"/>
    <col min="2049" max="2049" width="22.7109375" customWidth="1"/>
    <col min="2050" max="2050" width="30.7109375" customWidth="1"/>
    <col min="2052" max="2052" width="18.42578125" customWidth="1"/>
    <col min="2053" max="2053" width="16.7109375" customWidth="1"/>
    <col min="2305" max="2305" width="22.7109375" customWidth="1"/>
    <col min="2306" max="2306" width="30.7109375" customWidth="1"/>
    <col min="2308" max="2308" width="18.42578125" customWidth="1"/>
    <col min="2309" max="2309" width="16.7109375" customWidth="1"/>
    <col min="2561" max="2561" width="22.7109375" customWidth="1"/>
    <col min="2562" max="2562" width="30.7109375" customWidth="1"/>
    <col min="2564" max="2564" width="18.42578125" customWidth="1"/>
    <col min="2565" max="2565" width="16.7109375" customWidth="1"/>
    <col min="2817" max="2817" width="22.7109375" customWidth="1"/>
    <col min="2818" max="2818" width="30.7109375" customWidth="1"/>
    <col min="2820" max="2820" width="18.42578125" customWidth="1"/>
    <col min="2821" max="2821" width="16.7109375" customWidth="1"/>
    <col min="3073" max="3073" width="22.7109375" customWidth="1"/>
    <col min="3074" max="3074" width="30.7109375" customWidth="1"/>
    <col min="3076" max="3076" width="18.42578125" customWidth="1"/>
    <col min="3077" max="3077" width="16.7109375" customWidth="1"/>
    <col min="3329" max="3329" width="22.7109375" customWidth="1"/>
    <col min="3330" max="3330" width="30.7109375" customWidth="1"/>
    <col min="3332" max="3332" width="18.42578125" customWidth="1"/>
    <col min="3333" max="3333" width="16.7109375" customWidth="1"/>
    <col min="3585" max="3585" width="22.7109375" customWidth="1"/>
    <col min="3586" max="3586" width="30.7109375" customWidth="1"/>
    <col min="3588" max="3588" width="18.42578125" customWidth="1"/>
    <col min="3589" max="3589" width="16.7109375" customWidth="1"/>
    <col min="3841" max="3841" width="22.7109375" customWidth="1"/>
    <col min="3842" max="3842" width="30.7109375" customWidth="1"/>
    <col min="3844" max="3844" width="18.42578125" customWidth="1"/>
    <col min="3845" max="3845" width="16.7109375" customWidth="1"/>
    <col min="4097" max="4097" width="22.7109375" customWidth="1"/>
    <col min="4098" max="4098" width="30.7109375" customWidth="1"/>
    <col min="4100" max="4100" width="18.42578125" customWidth="1"/>
    <col min="4101" max="4101" width="16.7109375" customWidth="1"/>
    <col min="4353" max="4353" width="22.7109375" customWidth="1"/>
    <col min="4354" max="4354" width="30.7109375" customWidth="1"/>
    <col min="4356" max="4356" width="18.42578125" customWidth="1"/>
    <col min="4357" max="4357" width="16.7109375" customWidth="1"/>
    <col min="4609" max="4609" width="22.7109375" customWidth="1"/>
    <col min="4610" max="4610" width="30.7109375" customWidth="1"/>
    <col min="4612" max="4612" width="18.42578125" customWidth="1"/>
    <col min="4613" max="4613" width="16.7109375" customWidth="1"/>
    <col min="4865" max="4865" width="22.7109375" customWidth="1"/>
    <col min="4866" max="4866" width="30.7109375" customWidth="1"/>
    <col min="4868" max="4868" width="18.42578125" customWidth="1"/>
    <col min="4869" max="4869" width="16.7109375" customWidth="1"/>
    <col min="5121" max="5121" width="22.7109375" customWidth="1"/>
    <col min="5122" max="5122" width="30.7109375" customWidth="1"/>
    <col min="5124" max="5124" width="18.42578125" customWidth="1"/>
    <col min="5125" max="5125" width="16.7109375" customWidth="1"/>
    <col min="5377" max="5377" width="22.7109375" customWidth="1"/>
    <col min="5378" max="5378" width="30.7109375" customWidth="1"/>
    <col min="5380" max="5380" width="18.42578125" customWidth="1"/>
    <col min="5381" max="5381" width="16.7109375" customWidth="1"/>
    <col min="5633" max="5633" width="22.7109375" customWidth="1"/>
    <col min="5634" max="5634" width="30.7109375" customWidth="1"/>
    <col min="5636" max="5636" width="18.42578125" customWidth="1"/>
    <col min="5637" max="5637" width="16.7109375" customWidth="1"/>
    <col min="5889" max="5889" width="22.7109375" customWidth="1"/>
    <col min="5890" max="5890" width="30.7109375" customWidth="1"/>
    <col min="5892" max="5892" width="18.42578125" customWidth="1"/>
    <col min="5893" max="5893" width="16.7109375" customWidth="1"/>
    <col min="6145" max="6145" width="22.7109375" customWidth="1"/>
    <col min="6146" max="6146" width="30.7109375" customWidth="1"/>
    <col min="6148" max="6148" width="18.42578125" customWidth="1"/>
    <col min="6149" max="6149" width="16.7109375" customWidth="1"/>
    <col min="6401" max="6401" width="22.7109375" customWidth="1"/>
    <col min="6402" max="6402" width="30.7109375" customWidth="1"/>
    <col min="6404" max="6404" width="18.42578125" customWidth="1"/>
    <col min="6405" max="6405" width="16.7109375" customWidth="1"/>
    <col min="6657" max="6657" width="22.7109375" customWidth="1"/>
    <col min="6658" max="6658" width="30.7109375" customWidth="1"/>
    <col min="6660" max="6660" width="18.42578125" customWidth="1"/>
    <col min="6661" max="6661" width="16.7109375" customWidth="1"/>
    <col min="6913" max="6913" width="22.7109375" customWidth="1"/>
    <col min="6914" max="6914" width="30.7109375" customWidth="1"/>
    <col min="6916" max="6916" width="18.42578125" customWidth="1"/>
    <col min="6917" max="6917" width="16.7109375" customWidth="1"/>
    <col min="7169" max="7169" width="22.7109375" customWidth="1"/>
    <col min="7170" max="7170" width="30.7109375" customWidth="1"/>
    <col min="7172" max="7172" width="18.42578125" customWidth="1"/>
    <col min="7173" max="7173" width="16.7109375" customWidth="1"/>
    <col min="7425" max="7425" width="22.7109375" customWidth="1"/>
    <col min="7426" max="7426" width="30.7109375" customWidth="1"/>
    <col min="7428" max="7428" width="18.42578125" customWidth="1"/>
    <col min="7429" max="7429" width="16.7109375" customWidth="1"/>
    <col min="7681" max="7681" width="22.7109375" customWidth="1"/>
    <col min="7682" max="7682" width="30.7109375" customWidth="1"/>
    <col min="7684" max="7684" width="18.42578125" customWidth="1"/>
    <col min="7685" max="7685" width="16.7109375" customWidth="1"/>
    <col min="7937" max="7937" width="22.7109375" customWidth="1"/>
    <col min="7938" max="7938" width="30.7109375" customWidth="1"/>
    <col min="7940" max="7940" width="18.42578125" customWidth="1"/>
    <col min="7941" max="7941" width="16.7109375" customWidth="1"/>
    <col min="8193" max="8193" width="22.7109375" customWidth="1"/>
    <col min="8194" max="8194" width="30.7109375" customWidth="1"/>
    <col min="8196" max="8196" width="18.42578125" customWidth="1"/>
    <col min="8197" max="8197" width="16.7109375" customWidth="1"/>
    <col min="8449" max="8449" width="22.7109375" customWidth="1"/>
    <col min="8450" max="8450" width="30.7109375" customWidth="1"/>
    <col min="8452" max="8452" width="18.42578125" customWidth="1"/>
    <col min="8453" max="8453" width="16.7109375" customWidth="1"/>
    <col min="8705" max="8705" width="22.7109375" customWidth="1"/>
    <col min="8706" max="8706" width="30.7109375" customWidth="1"/>
    <col min="8708" max="8708" width="18.42578125" customWidth="1"/>
    <col min="8709" max="8709" width="16.7109375" customWidth="1"/>
    <col min="8961" max="8961" width="22.7109375" customWidth="1"/>
    <col min="8962" max="8962" width="30.7109375" customWidth="1"/>
    <col min="8964" max="8964" width="18.42578125" customWidth="1"/>
    <col min="8965" max="8965" width="16.7109375" customWidth="1"/>
    <col min="9217" max="9217" width="22.7109375" customWidth="1"/>
    <col min="9218" max="9218" width="30.7109375" customWidth="1"/>
    <col min="9220" max="9220" width="18.42578125" customWidth="1"/>
    <col min="9221" max="9221" width="16.7109375" customWidth="1"/>
    <col min="9473" max="9473" width="22.7109375" customWidth="1"/>
    <col min="9474" max="9474" width="30.7109375" customWidth="1"/>
    <col min="9476" max="9476" width="18.42578125" customWidth="1"/>
    <col min="9477" max="9477" width="16.7109375" customWidth="1"/>
    <col min="9729" max="9729" width="22.7109375" customWidth="1"/>
    <col min="9730" max="9730" width="30.7109375" customWidth="1"/>
    <col min="9732" max="9732" width="18.42578125" customWidth="1"/>
    <col min="9733" max="9733" width="16.7109375" customWidth="1"/>
    <col min="9985" max="9985" width="22.7109375" customWidth="1"/>
    <col min="9986" max="9986" width="30.7109375" customWidth="1"/>
    <col min="9988" max="9988" width="18.42578125" customWidth="1"/>
    <col min="9989" max="9989" width="16.7109375" customWidth="1"/>
    <col min="10241" max="10241" width="22.7109375" customWidth="1"/>
    <col min="10242" max="10242" width="30.7109375" customWidth="1"/>
    <col min="10244" max="10244" width="18.42578125" customWidth="1"/>
    <col min="10245" max="10245" width="16.7109375" customWidth="1"/>
    <col min="10497" max="10497" width="22.7109375" customWidth="1"/>
    <col min="10498" max="10498" width="30.7109375" customWidth="1"/>
    <col min="10500" max="10500" width="18.42578125" customWidth="1"/>
    <col min="10501" max="10501" width="16.7109375" customWidth="1"/>
    <col min="10753" max="10753" width="22.7109375" customWidth="1"/>
    <col min="10754" max="10754" width="30.7109375" customWidth="1"/>
    <col min="10756" max="10756" width="18.42578125" customWidth="1"/>
    <col min="10757" max="10757" width="16.7109375" customWidth="1"/>
    <col min="11009" max="11009" width="22.7109375" customWidth="1"/>
    <col min="11010" max="11010" width="30.7109375" customWidth="1"/>
    <col min="11012" max="11012" width="18.42578125" customWidth="1"/>
    <col min="11013" max="11013" width="16.7109375" customWidth="1"/>
    <col min="11265" max="11265" width="22.7109375" customWidth="1"/>
    <col min="11266" max="11266" width="30.7109375" customWidth="1"/>
    <col min="11268" max="11268" width="18.42578125" customWidth="1"/>
    <col min="11269" max="11269" width="16.7109375" customWidth="1"/>
    <col min="11521" max="11521" width="22.7109375" customWidth="1"/>
    <col min="11522" max="11522" width="30.7109375" customWidth="1"/>
    <col min="11524" max="11524" width="18.42578125" customWidth="1"/>
    <col min="11525" max="11525" width="16.7109375" customWidth="1"/>
    <col min="11777" max="11777" width="22.7109375" customWidth="1"/>
    <col min="11778" max="11778" width="30.7109375" customWidth="1"/>
    <col min="11780" max="11780" width="18.42578125" customWidth="1"/>
    <col min="11781" max="11781" width="16.7109375" customWidth="1"/>
    <col min="12033" max="12033" width="22.7109375" customWidth="1"/>
    <col min="12034" max="12034" width="30.7109375" customWidth="1"/>
    <col min="12036" max="12036" width="18.42578125" customWidth="1"/>
    <col min="12037" max="12037" width="16.7109375" customWidth="1"/>
    <col min="12289" max="12289" width="22.7109375" customWidth="1"/>
    <col min="12290" max="12290" width="30.7109375" customWidth="1"/>
    <col min="12292" max="12292" width="18.42578125" customWidth="1"/>
    <col min="12293" max="12293" width="16.7109375" customWidth="1"/>
    <col min="12545" max="12545" width="22.7109375" customWidth="1"/>
    <col min="12546" max="12546" width="30.7109375" customWidth="1"/>
    <col min="12548" max="12548" width="18.42578125" customWidth="1"/>
    <col min="12549" max="12549" width="16.7109375" customWidth="1"/>
    <col min="12801" max="12801" width="22.7109375" customWidth="1"/>
    <col min="12802" max="12802" width="30.7109375" customWidth="1"/>
    <col min="12804" max="12804" width="18.42578125" customWidth="1"/>
    <col min="12805" max="12805" width="16.7109375" customWidth="1"/>
    <col min="13057" max="13057" width="22.7109375" customWidth="1"/>
    <col min="13058" max="13058" width="30.7109375" customWidth="1"/>
    <col min="13060" max="13060" width="18.42578125" customWidth="1"/>
    <col min="13061" max="13061" width="16.7109375" customWidth="1"/>
    <col min="13313" max="13313" width="22.7109375" customWidth="1"/>
    <col min="13314" max="13314" width="30.7109375" customWidth="1"/>
    <col min="13316" max="13316" width="18.42578125" customWidth="1"/>
    <col min="13317" max="13317" width="16.7109375" customWidth="1"/>
    <col min="13569" max="13569" width="22.7109375" customWidth="1"/>
    <col min="13570" max="13570" width="30.7109375" customWidth="1"/>
    <col min="13572" max="13572" width="18.42578125" customWidth="1"/>
    <col min="13573" max="13573" width="16.7109375" customWidth="1"/>
    <col min="13825" max="13825" width="22.7109375" customWidth="1"/>
    <col min="13826" max="13826" width="30.7109375" customWidth="1"/>
    <col min="13828" max="13828" width="18.42578125" customWidth="1"/>
    <col min="13829" max="13829" width="16.7109375" customWidth="1"/>
    <col min="14081" max="14081" width="22.7109375" customWidth="1"/>
    <col min="14082" max="14082" width="30.7109375" customWidth="1"/>
    <col min="14084" max="14084" width="18.42578125" customWidth="1"/>
    <col min="14085" max="14085" width="16.7109375" customWidth="1"/>
    <col min="14337" max="14337" width="22.7109375" customWidth="1"/>
    <col min="14338" max="14338" width="30.7109375" customWidth="1"/>
    <col min="14340" max="14340" width="18.42578125" customWidth="1"/>
    <col min="14341" max="14341" width="16.7109375" customWidth="1"/>
    <col min="14593" max="14593" width="22.7109375" customWidth="1"/>
    <col min="14594" max="14594" width="30.7109375" customWidth="1"/>
    <col min="14596" max="14596" width="18.42578125" customWidth="1"/>
    <col min="14597" max="14597" width="16.7109375" customWidth="1"/>
    <col min="14849" max="14849" width="22.7109375" customWidth="1"/>
    <col min="14850" max="14850" width="30.7109375" customWidth="1"/>
    <col min="14852" max="14852" width="18.42578125" customWidth="1"/>
    <col min="14853" max="14853" width="16.7109375" customWidth="1"/>
    <col min="15105" max="15105" width="22.7109375" customWidth="1"/>
    <col min="15106" max="15106" width="30.7109375" customWidth="1"/>
    <col min="15108" max="15108" width="18.42578125" customWidth="1"/>
    <col min="15109" max="15109" width="16.7109375" customWidth="1"/>
    <col min="15361" max="15361" width="22.7109375" customWidth="1"/>
    <col min="15362" max="15362" width="30.7109375" customWidth="1"/>
    <col min="15364" max="15364" width="18.42578125" customWidth="1"/>
    <col min="15365" max="15365" width="16.7109375" customWidth="1"/>
    <col min="15617" max="15617" width="22.7109375" customWidth="1"/>
    <col min="15618" max="15618" width="30.7109375" customWidth="1"/>
    <col min="15620" max="15620" width="18.42578125" customWidth="1"/>
    <col min="15621" max="15621" width="16.7109375" customWidth="1"/>
    <col min="15873" max="15873" width="22.7109375" customWidth="1"/>
    <col min="15874" max="15874" width="30.7109375" customWidth="1"/>
    <col min="15876" max="15876" width="18.42578125" customWidth="1"/>
    <col min="15877" max="15877" width="16.7109375" customWidth="1"/>
    <col min="16129" max="16129" width="22.7109375" customWidth="1"/>
    <col min="16130" max="16130" width="30.7109375" customWidth="1"/>
    <col min="16132" max="16132" width="18.42578125" customWidth="1"/>
    <col min="16133" max="16133" width="16.7109375" customWidth="1"/>
  </cols>
  <sheetData>
    <row r="2" spans="1:8" x14ac:dyDescent="0.25">
      <c r="A2" s="1"/>
      <c r="B2" s="2"/>
      <c r="C2" s="2"/>
      <c r="D2" s="2"/>
      <c r="E2" s="3"/>
    </row>
    <row r="3" spans="1:8" ht="15.75" x14ac:dyDescent="0.3">
      <c r="A3" s="16"/>
      <c r="B3" s="17"/>
      <c r="C3" s="17"/>
      <c r="D3" s="17"/>
      <c r="E3" s="1140"/>
    </row>
    <row r="4" spans="1:8" ht="15.75" x14ac:dyDescent="0.3">
      <c r="A4" s="16"/>
      <c r="B4" s="17"/>
      <c r="C4" s="17"/>
      <c r="D4" s="1140"/>
      <c r="E4" s="18"/>
    </row>
    <row r="5" spans="1:8" ht="15.75" x14ac:dyDescent="0.3">
      <c r="A5" s="16"/>
      <c r="B5" s="181"/>
      <c r="C5" s="17"/>
      <c r="D5" s="1141"/>
      <c r="E5" s="18"/>
    </row>
    <row r="6" spans="1:8" ht="15.75" x14ac:dyDescent="0.3">
      <c r="A6" s="16"/>
      <c r="B6" s="17"/>
      <c r="C6" s="17"/>
      <c r="D6" s="1141"/>
      <c r="E6" s="18"/>
    </row>
    <row r="7" spans="1:8" x14ac:dyDescent="0.25">
      <c r="A7" s="16"/>
      <c r="B7" s="1142"/>
      <c r="C7" s="1142"/>
      <c r="D7" s="17"/>
      <c r="E7" s="17"/>
      <c r="F7" s="16"/>
    </row>
    <row r="8" spans="1:8" x14ac:dyDescent="0.25">
      <c r="A8" s="16"/>
      <c r="B8" s="1142"/>
      <c r="C8" s="1142"/>
      <c r="D8" s="17"/>
      <c r="E8" s="17"/>
      <c r="F8" s="16"/>
    </row>
    <row r="9" spans="1:8" x14ac:dyDescent="0.25">
      <c r="A9" s="16"/>
      <c r="B9" s="1142"/>
      <c r="C9" s="1142"/>
      <c r="D9" s="17"/>
      <c r="E9" s="17"/>
      <c r="F9" s="16"/>
    </row>
    <row r="10" spans="1:8" x14ac:dyDescent="0.25">
      <c r="A10" s="16"/>
      <c r="B10" s="1142"/>
      <c r="C10" s="1142"/>
      <c r="D10" s="1913" t="s">
        <v>2719</v>
      </c>
      <c r="E10" s="1914"/>
      <c r="F10" s="16"/>
    </row>
    <row r="11" spans="1:8" x14ac:dyDescent="0.25">
      <c r="A11" s="16" t="s">
        <v>495</v>
      </c>
      <c r="B11" s="1917" t="s">
        <v>2718</v>
      </c>
      <c r="C11" s="1917"/>
      <c r="D11" s="1918"/>
      <c r="E11" s="1144"/>
      <c r="F11" s="16"/>
    </row>
    <row r="12" spans="1:8" x14ac:dyDescent="0.25">
      <c r="A12" s="16"/>
      <c r="B12" s="1146"/>
      <c r="C12" s="1146"/>
      <c r="D12" s="1145"/>
      <c r="E12" s="1144"/>
      <c r="F12" s="16"/>
    </row>
    <row r="13" spans="1:8" x14ac:dyDescent="0.25">
      <c r="A13" s="1147"/>
      <c r="B13" s="1148"/>
      <c r="C13" s="1149"/>
      <c r="D13" s="1915" t="s">
        <v>2723</v>
      </c>
      <c r="E13" s="1916"/>
      <c r="F13" s="16"/>
    </row>
    <row r="14" spans="1:8" ht="18.75" x14ac:dyDescent="0.3">
      <c r="A14" s="1150" t="s">
        <v>2706</v>
      </c>
      <c r="B14" s="1178" t="s">
        <v>2249</v>
      </c>
      <c r="C14" s="1919" t="s">
        <v>2707</v>
      </c>
      <c r="D14" s="1920"/>
      <c r="E14" s="1921"/>
      <c r="F14" s="16"/>
    </row>
    <row r="15" spans="1:8" ht="15.75" x14ac:dyDescent="0.25">
      <c r="A15" s="1922" t="s">
        <v>2708</v>
      </c>
      <c r="B15" s="1923"/>
      <c r="C15" s="1924" t="s">
        <v>37</v>
      </c>
      <c r="D15" s="1925"/>
      <c r="E15" s="1925"/>
      <c r="F15" s="16"/>
    </row>
    <row r="16" spans="1:8" ht="15.75" x14ac:dyDescent="0.25">
      <c r="A16" s="1922"/>
      <c r="B16" s="1923"/>
      <c r="C16" s="1926" t="s">
        <v>2709</v>
      </c>
      <c r="D16" s="1927"/>
      <c r="E16" s="1927"/>
      <c r="F16" s="16"/>
      <c r="G16" s="17"/>
      <c r="H16" s="17"/>
    </row>
    <row r="17" spans="1:8" ht="15.75" x14ac:dyDescent="0.25">
      <c r="A17" s="1151"/>
      <c r="B17" s="1152"/>
      <c r="C17" s="1153" t="s">
        <v>1936</v>
      </c>
      <c r="D17" s="1910" t="s">
        <v>140</v>
      </c>
      <c r="E17" s="1910"/>
      <c r="F17" s="1154"/>
      <c r="G17" s="1155"/>
      <c r="H17" s="1156"/>
    </row>
    <row r="18" spans="1:8" x14ac:dyDescent="0.25">
      <c r="A18" s="1157" t="s">
        <v>3</v>
      </c>
      <c r="B18" s="1157" t="s">
        <v>4</v>
      </c>
      <c r="C18" s="1158" t="s">
        <v>272</v>
      </c>
      <c r="D18" s="1159" t="s">
        <v>2710</v>
      </c>
      <c r="E18" s="1160" t="s">
        <v>5</v>
      </c>
      <c r="F18" s="16"/>
      <c r="G18" s="1156"/>
      <c r="H18" s="1156"/>
    </row>
    <row r="19" spans="1:8" x14ac:dyDescent="0.25">
      <c r="A19" s="1125" t="s">
        <v>1975</v>
      </c>
      <c r="B19" s="1129" t="s">
        <v>2701</v>
      </c>
      <c r="C19" s="1131">
        <v>1</v>
      </c>
      <c r="D19" s="1132">
        <v>2667</v>
      </c>
      <c r="E19" s="1135">
        <f>C19*D19</f>
        <v>2667</v>
      </c>
      <c r="F19" s="16"/>
      <c r="G19" s="17"/>
      <c r="H19" s="17"/>
    </row>
    <row r="20" spans="1:8" x14ac:dyDescent="0.25">
      <c r="A20" s="1126" t="s">
        <v>2700</v>
      </c>
      <c r="B20" s="297" t="s">
        <v>2702</v>
      </c>
      <c r="C20" s="1131">
        <v>1</v>
      </c>
      <c r="D20" s="1132">
        <v>1352</v>
      </c>
      <c r="E20" s="1135">
        <f>D20*C20</f>
        <v>1352</v>
      </c>
      <c r="F20" s="16"/>
      <c r="G20" s="17"/>
      <c r="H20" s="17"/>
    </row>
    <row r="21" spans="1:8" x14ac:dyDescent="0.25">
      <c r="A21" s="1127"/>
      <c r="B21" s="297" t="s">
        <v>2703</v>
      </c>
      <c r="C21" s="1131">
        <v>1</v>
      </c>
      <c r="D21" s="1132">
        <v>462</v>
      </c>
      <c r="E21" s="1135">
        <f>D21*C21</f>
        <v>462</v>
      </c>
      <c r="F21" s="16"/>
      <c r="G21" s="17"/>
      <c r="H21" s="17"/>
    </row>
    <row r="22" spans="1:8" x14ac:dyDescent="0.25">
      <c r="A22" s="1127"/>
      <c r="B22" s="297" t="s">
        <v>2704</v>
      </c>
      <c r="C22" s="1131">
        <v>1</v>
      </c>
      <c r="D22" s="1132">
        <v>221</v>
      </c>
      <c r="E22" s="1135">
        <f>D22*C22</f>
        <v>221</v>
      </c>
      <c r="F22" s="16"/>
      <c r="G22" s="17"/>
      <c r="H22" s="17"/>
    </row>
    <row r="23" spans="1:8" x14ac:dyDescent="0.25">
      <c r="A23" s="1127"/>
      <c r="B23" s="507" t="s">
        <v>182</v>
      </c>
      <c r="C23" s="1131">
        <v>1</v>
      </c>
      <c r="D23" s="1132">
        <v>150</v>
      </c>
      <c r="E23" s="1135">
        <f>D23*C23</f>
        <v>150</v>
      </c>
      <c r="F23" s="16"/>
      <c r="G23" s="17"/>
      <c r="H23" s="17"/>
    </row>
    <row r="24" spans="1:8" x14ac:dyDescent="0.25">
      <c r="A24" s="1127"/>
      <c r="B24" s="507"/>
      <c r="C24" s="1131"/>
      <c r="D24" s="1133" t="s">
        <v>492</v>
      </c>
      <c r="E24" s="1136">
        <f>SUM(E19:E23)</f>
        <v>4852</v>
      </c>
      <c r="F24" s="16"/>
      <c r="G24" s="17"/>
      <c r="H24" s="17"/>
    </row>
    <row r="25" spans="1:8" ht="15.75" thickBot="1" x14ac:dyDescent="0.3">
      <c r="A25" s="1128"/>
      <c r="B25" s="1130"/>
      <c r="C25" s="1131"/>
      <c r="D25" s="1134" t="s">
        <v>2705</v>
      </c>
      <c r="E25" s="1137">
        <f>E24*0.06</f>
        <v>291.12</v>
      </c>
      <c r="F25" s="16"/>
      <c r="G25" s="17"/>
      <c r="H25" s="17"/>
    </row>
    <row r="26" spans="1:8" ht="18.75" thickBot="1" x14ac:dyDescent="0.3">
      <c r="A26" s="1911" t="s">
        <v>15</v>
      </c>
      <c r="B26" s="1912"/>
      <c r="C26" s="1912"/>
      <c r="D26" s="1912"/>
      <c r="E26" s="1177">
        <f>E24-E25</f>
        <v>4560.88</v>
      </c>
      <c r="F26" s="16"/>
    </row>
    <row r="27" spans="1:8" ht="18" x14ac:dyDescent="0.25">
      <c r="A27" s="1138"/>
      <c r="B27" s="1139"/>
      <c r="C27" s="1139"/>
      <c r="D27" s="1139"/>
      <c r="E27" s="1175"/>
      <c r="F27" s="16"/>
    </row>
    <row r="28" spans="1:8" x14ac:dyDescent="0.25">
      <c r="A28" s="563" t="s">
        <v>2720</v>
      </c>
      <c r="B28" s="1161"/>
      <c r="C28" s="1161"/>
      <c r="D28" s="1161"/>
      <c r="E28" s="1162"/>
      <c r="F28" s="16"/>
    </row>
    <row r="29" spans="1:8" s="81" customFormat="1" ht="15.75" x14ac:dyDescent="0.25">
      <c r="A29" s="1810" t="s">
        <v>2711</v>
      </c>
      <c r="B29" s="1811"/>
      <c r="C29" s="1811"/>
      <c r="D29" s="1811"/>
      <c r="E29" s="1812"/>
      <c r="F29" s="168"/>
    </row>
    <row r="30" spans="1:8" ht="15.75" x14ac:dyDescent="0.25">
      <c r="A30" s="1163"/>
      <c r="B30" s="983"/>
      <c r="C30" s="983"/>
      <c r="D30" s="983"/>
      <c r="E30" s="250"/>
      <c r="F30" s="16" t="s">
        <v>2712</v>
      </c>
    </row>
    <row r="31" spans="1:8" ht="15.75" x14ac:dyDescent="0.3">
      <c r="A31" s="1164" t="s">
        <v>6</v>
      </c>
      <c r="B31" s="1165" t="s">
        <v>2722</v>
      </c>
      <c r="C31" s="1165"/>
      <c r="D31" s="1176" t="s">
        <v>2721</v>
      </c>
      <c r="E31" s="1166"/>
      <c r="F31" s="16"/>
    </row>
    <row r="32" spans="1:8" x14ac:dyDescent="0.25">
      <c r="A32" s="16"/>
      <c r="B32" s="17"/>
      <c r="C32" s="17"/>
      <c r="D32" s="288"/>
      <c r="E32" s="1167"/>
      <c r="F32" s="17"/>
    </row>
    <row r="33" spans="1:6" x14ac:dyDescent="0.25">
      <c r="A33" s="24" t="s">
        <v>2713</v>
      </c>
      <c r="B33" s="1168" t="s">
        <v>2714</v>
      </c>
      <c r="C33" s="1143"/>
      <c r="D33" s="1169" t="s">
        <v>2715</v>
      </c>
      <c r="E33" s="1167"/>
      <c r="F33" s="17"/>
    </row>
    <row r="34" spans="1:6" x14ac:dyDescent="0.25">
      <c r="A34" s="25" t="s">
        <v>9</v>
      </c>
      <c r="B34" s="1170" t="s">
        <v>2716</v>
      </c>
      <c r="C34" s="17"/>
      <c r="D34" s="1119" t="s">
        <v>2717</v>
      </c>
      <c r="E34" s="1167"/>
      <c r="F34" s="17"/>
    </row>
    <row r="35" spans="1:6" x14ac:dyDescent="0.25">
      <c r="A35" s="1171"/>
      <c r="B35" s="1172"/>
      <c r="C35" s="1173"/>
      <c r="D35" s="1173"/>
      <c r="E35" s="1174"/>
      <c r="F35" s="17"/>
    </row>
    <row r="36" spans="1:6" x14ac:dyDescent="0.25">
      <c r="E36" s="17"/>
      <c r="F36" s="17"/>
    </row>
    <row r="37" spans="1:6" x14ac:dyDescent="0.25">
      <c r="E37" s="17"/>
      <c r="F37" s="17"/>
    </row>
    <row r="38" spans="1:6" x14ac:dyDescent="0.25">
      <c r="E38" s="17"/>
      <c r="F38" s="17"/>
    </row>
  </sheetData>
  <mergeCells count="11">
    <mergeCell ref="D17:E17"/>
    <mergeCell ref="A26:D26"/>
    <mergeCell ref="A29:E29"/>
    <mergeCell ref="D10:E10"/>
    <mergeCell ref="D13:E13"/>
    <mergeCell ref="B11:D11"/>
    <mergeCell ref="C14:E14"/>
    <mergeCell ref="A15:B15"/>
    <mergeCell ref="C15:E15"/>
    <mergeCell ref="A16:B16"/>
    <mergeCell ref="C16:E16"/>
  </mergeCells>
  <pageMargins left="0.7" right="0.7" top="0.75" bottom="0.75" header="0.3" footer="0.3"/>
  <pageSetup scale="84" orientation="portrait" horizontalDpi="120" verticalDpi="72"/>
  <drawing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3"/>
  <dimension ref="A1:E35"/>
  <sheetViews>
    <sheetView workbookViewId="0">
      <selection activeCell="A13" sqref="A13:B13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2724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2725</v>
      </c>
      <c r="D12" s="1735"/>
      <c r="E12" s="1736"/>
    </row>
    <row r="13" spans="1:5" x14ac:dyDescent="0.25">
      <c r="A13" s="1763" t="s">
        <v>2741</v>
      </c>
      <c r="B13" s="1764"/>
      <c r="C13" s="1737" t="s">
        <v>394</v>
      </c>
      <c r="D13" s="1739"/>
      <c r="E13" s="1738"/>
    </row>
    <row r="14" spans="1:5" x14ac:dyDescent="0.25">
      <c r="A14" s="1737" t="s">
        <v>397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395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56" t="s">
        <v>398</v>
      </c>
      <c r="B18" s="55" t="s">
        <v>405</v>
      </c>
      <c r="C18" s="55">
        <v>16</v>
      </c>
      <c r="D18" s="57">
        <v>430</v>
      </c>
      <c r="E18" s="151">
        <f>D18*C18</f>
        <v>6880</v>
      </c>
    </row>
    <row r="19" spans="1:5" x14ac:dyDescent="0.25">
      <c r="A19" s="56" t="s">
        <v>399</v>
      </c>
      <c r="B19" s="55"/>
      <c r="C19" s="55">
        <v>7</v>
      </c>
      <c r="D19" s="57">
        <v>180</v>
      </c>
      <c r="E19" s="151">
        <f t="shared" ref="E19:E24" si="0">D19*C19</f>
        <v>1260</v>
      </c>
    </row>
    <row r="20" spans="1:5" x14ac:dyDescent="0.25">
      <c r="A20" s="56" t="s">
        <v>400</v>
      </c>
      <c r="B20" s="55"/>
      <c r="C20" s="55">
        <v>1</v>
      </c>
      <c r="D20" s="57">
        <v>180</v>
      </c>
      <c r="E20" s="151">
        <f t="shared" si="0"/>
        <v>180</v>
      </c>
    </row>
    <row r="21" spans="1:5" x14ac:dyDescent="0.25">
      <c r="A21" s="56" t="s">
        <v>401</v>
      </c>
      <c r="B21" s="55"/>
      <c r="C21" s="55">
        <v>1</v>
      </c>
      <c r="D21" s="57">
        <v>180</v>
      </c>
      <c r="E21" s="151">
        <f t="shared" si="0"/>
        <v>180</v>
      </c>
    </row>
    <row r="22" spans="1:5" x14ac:dyDescent="0.25">
      <c r="A22" s="56" t="s">
        <v>402</v>
      </c>
      <c r="B22" s="55"/>
      <c r="C22" s="55">
        <v>1</v>
      </c>
      <c r="D22" s="57">
        <v>400</v>
      </c>
      <c r="E22" s="151">
        <f t="shared" si="0"/>
        <v>400</v>
      </c>
    </row>
    <row r="23" spans="1:5" x14ac:dyDescent="0.25">
      <c r="A23" s="56" t="s">
        <v>403</v>
      </c>
      <c r="B23" s="55"/>
      <c r="C23" s="55">
        <v>6</v>
      </c>
      <c r="D23" s="57">
        <v>110</v>
      </c>
      <c r="E23" s="151">
        <f t="shared" si="0"/>
        <v>660</v>
      </c>
    </row>
    <row r="24" spans="1:5" x14ac:dyDescent="0.25">
      <c r="A24" s="56" t="s">
        <v>404</v>
      </c>
      <c r="B24" s="56"/>
      <c r="C24" s="55">
        <v>2</v>
      </c>
      <c r="D24" s="57">
        <v>160</v>
      </c>
      <c r="E24" s="151">
        <f t="shared" si="0"/>
        <v>320</v>
      </c>
    </row>
    <row r="25" spans="1:5" ht="23.25" x14ac:dyDescent="0.35">
      <c r="A25" s="1762" t="s">
        <v>183</v>
      </c>
      <c r="B25" s="1749"/>
      <c r="C25" s="1749"/>
      <c r="D25" s="1749"/>
      <c r="E25" s="44">
        <f>SUM(E18:E24)</f>
        <v>9880</v>
      </c>
    </row>
    <row r="26" spans="1:5" x14ac:dyDescent="0.25">
      <c r="A26" s="1124" t="s">
        <v>378</v>
      </c>
      <c r="B26" s="1123"/>
      <c r="C26" s="1123"/>
      <c r="D26" s="1123"/>
      <c r="E26" s="72"/>
    </row>
    <row r="27" spans="1:5" x14ac:dyDescent="0.25">
      <c r="A27" s="1761" t="s">
        <v>2726</v>
      </c>
      <c r="B27" s="1757"/>
      <c r="C27" s="1757"/>
      <c r="D27" s="1757"/>
      <c r="E27" s="1752"/>
    </row>
    <row r="28" spans="1:5" x14ac:dyDescent="0.25">
      <c r="A28" s="1"/>
      <c r="B28" s="2"/>
      <c r="C28" s="2"/>
      <c r="D28" s="2"/>
      <c r="E28" s="3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21" t="s">
        <v>6</v>
      </c>
      <c r="B30" s="22" t="s">
        <v>18</v>
      </c>
      <c r="C30" s="1740" t="s">
        <v>17</v>
      </c>
      <c r="D30" s="1741"/>
      <c r="E30" s="18"/>
    </row>
    <row r="31" spans="1:5" x14ac:dyDescent="0.25">
      <c r="A31" s="16"/>
      <c r="B31" s="17"/>
      <c r="C31" s="1742"/>
      <c r="D31" s="1743"/>
      <c r="E31" s="18"/>
    </row>
    <row r="32" spans="1:5" x14ac:dyDescent="0.25">
      <c r="A32" s="24" t="s">
        <v>7</v>
      </c>
      <c r="B32" s="1121" t="s">
        <v>379</v>
      </c>
      <c r="C32" s="1744" t="s">
        <v>16</v>
      </c>
      <c r="D32" s="1745"/>
      <c r="E32" s="1730"/>
    </row>
    <row r="33" spans="1:5" x14ac:dyDescent="0.25">
      <c r="A33" s="25" t="s">
        <v>9</v>
      </c>
      <c r="B33" s="1122" t="s">
        <v>10</v>
      </c>
      <c r="C33" s="1746" t="s">
        <v>10</v>
      </c>
      <c r="D33" s="1747"/>
      <c r="E33" s="1730"/>
    </row>
    <row r="34" spans="1:5" x14ac:dyDescent="0.25">
      <c r="A34" s="16"/>
      <c r="B34" s="17"/>
      <c r="C34" s="17"/>
      <c r="D34" s="17"/>
      <c r="E34" s="18"/>
    </row>
    <row r="35" spans="1:5" x14ac:dyDescent="0.25">
      <c r="A35" s="13"/>
      <c r="B35" s="7"/>
      <c r="C35" s="7"/>
      <c r="D35" s="7"/>
      <c r="E35" s="11"/>
    </row>
  </sheetData>
  <mergeCells count="16">
    <mergeCell ref="A1:E7"/>
    <mergeCell ref="D10:E10"/>
    <mergeCell ref="A11:E11"/>
    <mergeCell ref="C12:E12"/>
    <mergeCell ref="A13:B13"/>
    <mergeCell ref="C13:E13"/>
    <mergeCell ref="C30:D30"/>
    <mergeCell ref="C31:D31"/>
    <mergeCell ref="C32:E32"/>
    <mergeCell ref="C33:E33"/>
    <mergeCell ref="A14:B14"/>
    <mergeCell ref="C14:E14"/>
    <mergeCell ref="C15:E15"/>
    <mergeCell ref="C16:E16"/>
    <mergeCell ref="A25:D25"/>
    <mergeCell ref="A27:E27"/>
  </mergeCells>
  <pageMargins left="0.7" right="0.7" top="0.75" bottom="0.75" header="0.3" footer="0.3"/>
  <pageSetup orientation="portrait" horizontalDpi="0" verticalDpi="0"/>
  <drawing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4"/>
  <dimension ref="A1:E34"/>
  <sheetViews>
    <sheetView topLeftCell="A10" workbookViewId="0">
      <selection activeCell="H18" sqref="H18"/>
    </sheetView>
  </sheetViews>
  <sheetFormatPr defaultRowHeight="15" x14ac:dyDescent="0.25"/>
  <cols>
    <col min="1" max="1" width="23" style="1185" customWidth="1"/>
    <col min="2" max="2" width="28.5703125" customWidth="1"/>
    <col min="3" max="3" width="9.85546875" customWidth="1"/>
    <col min="4" max="4" width="11.85546875" style="133" customWidth="1"/>
    <col min="5" max="5" width="11.285156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183"/>
    </row>
    <row r="9" spans="1:5" x14ac:dyDescent="0.25">
      <c r="A9" s="92"/>
      <c r="B9" s="17"/>
      <c r="C9" s="17"/>
      <c r="D9" s="126"/>
      <c r="E9" s="1183"/>
    </row>
    <row r="10" spans="1:5" x14ac:dyDescent="0.25">
      <c r="A10" s="92"/>
      <c r="B10" s="17"/>
      <c r="C10" s="17"/>
      <c r="D10" s="1729" t="s">
        <v>2727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2728</v>
      </c>
      <c r="D12" s="1735"/>
      <c r="E12" s="1736"/>
    </row>
    <row r="13" spans="1:5" x14ac:dyDescent="0.25">
      <c r="A13" s="1763" t="s">
        <v>2461</v>
      </c>
      <c r="B13" s="1764"/>
      <c r="C13" s="1737" t="s">
        <v>2462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2464</v>
      </c>
      <c r="B15" s="8"/>
      <c r="C15" s="1753" t="s">
        <v>2463</v>
      </c>
      <c r="D15" s="1749"/>
      <c r="E15" s="1749"/>
    </row>
    <row r="16" spans="1:5" ht="28.5" customHeight="1" x14ac:dyDescent="0.25">
      <c r="A16" s="1186" t="s">
        <v>384</v>
      </c>
      <c r="C16" s="1763" t="s">
        <v>2740</v>
      </c>
      <c r="D16" s="1839"/>
      <c r="E16" s="1764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94" t="s">
        <v>796</v>
      </c>
      <c r="B18" s="94" t="s">
        <v>2730</v>
      </c>
      <c r="C18" s="404">
        <v>4</v>
      </c>
      <c r="D18" s="749">
        <v>2200</v>
      </c>
      <c r="E18" s="991">
        <f>D18*C18</f>
        <v>8800</v>
      </c>
    </row>
    <row r="19" spans="1:5" x14ac:dyDescent="0.25">
      <c r="A19" s="568"/>
      <c r="B19" s="568" t="s">
        <v>2731</v>
      </c>
      <c r="C19" s="405"/>
      <c r="D19" s="750"/>
      <c r="E19" s="992"/>
    </row>
    <row r="20" spans="1:5" x14ac:dyDescent="0.25">
      <c r="A20" s="568"/>
      <c r="B20" s="568" t="s">
        <v>1137</v>
      </c>
      <c r="C20" s="405"/>
      <c r="D20" s="750"/>
      <c r="E20" s="992"/>
    </row>
    <row r="21" spans="1:5" x14ac:dyDescent="0.25">
      <c r="A21" s="95"/>
      <c r="B21" s="95"/>
      <c r="C21" s="406"/>
      <c r="D21" s="751"/>
      <c r="E21" s="993"/>
    </row>
    <row r="22" spans="1:5" ht="23.25" x14ac:dyDescent="0.35">
      <c r="A22" s="1847" t="s">
        <v>2473</v>
      </c>
      <c r="B22" s="1848"/>
      <c r="C22" s="1848"/>
      <c r="D22" s="1848"/>
      <c r="E22" s="443">
        <f>SUM(E18:E21)</f>
        <v>8800</v>
      </c>
    </row>
    <row r="23" spans="1:5" x14ac:dyDescent="0.25">
      <c r="A23" s="95" t="s">
        <v>2729</v>
      </c>
      <c r="B23" s="1182"/>
      <c r="C23" s="1182"/>
      <c r="D23" s="128"/>
      <c r="E23" s="129"/>
    </row>
    <row r="24" spans="1:5" x14ac:dyDescent="0.25">
      <c r="A24" s="568" t="s">
        <v>2427</v>
      </c>
      <c r="B24" s="1179"/>
      <c r="C24" s="1179"/>
      <c r="D24" s="126"/>
      <c r="E24" s="569"/>
    </row>
    <row r="25" spans="1:5" x14ac:dyDescent="0.25">
      <c r="A25" s="568" t="s">
        <v>2477</v>
      </c>
      <c r="B25" s="1179"/>
      <c r="C25" s="1179"/>
      <c r="D25" s="126"/>
      <c r="E25" s="569"/>
    </row>
    <row r="26" spans="1:5" x14ac:dyDescent="0.25">
      <c r="A26" s="568" t="s">
        <v>2732</v>
      </c>
      <c r="B26" s="1179"/>
      <c r="C26" s="1179"/>
      <c r="D26" s="126"/>
      <c r="E26" s="569"/>
    </row>
    <row r="27" spans="1:5" x14ac:dyDescent="0.25">
      <c r="A27" s="96"/>
      <c r="B27" s="2"/>
      <c r="C27" s="2"/>
      <c r="D27" s="130"/>
      <c r="E27" s="131"/>
    </row>
    <row r="28" spans="1:5" x14ac:dyDescent="0.25">
      <c r="A28" s="92"/>
      <c r="B28" s="17"/>
      <c r="C28" s="17"/>
      <c r="D28" s="126"/>
      <c r="E28" s="1183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1183"/>
    </row>
    <row r="30" spans="1:5" x14ac:dyDescent="0.25">
      <c r="A30" s="92"/>
      <c r="B30" s="17"/>
      <c r="C30" s="1742"/>
      <c r="D30" s="1743"/>
      <c r="E30" s="1183"/>
    </row>
    <row r="31" spans="1:5" x14ac:dyDescent="0.25">
      <c r="A31" s="98" t="s">
        <v>7</v>
      </c>
      <c r="B31" s="1180" t="s">
        <v>2475</v>
      </c>
      <c r="C31" s="1744" t="s">
        <v>16</v>
      </c>
      <c r="D31" s="1745"/>
      <c r="E31" s="1730"/>
    </row>
    <row r="32" spans="1:5" x14ac:dyDescent="0.25">
      <c r="A32" s="99" t="s">
        <v>9</v>
      </c>
      <c r="B32" s="1181" t="s">
        <v>10</v>
      </c>
      <c r="C32" s="1746" t="s">
        <v>670</v>
      </c>
      <c r="D32" s="1747"/>
      <c r="E32" s="1730"/>
    </row>
    <row r="33" spans="1:5" x14ac:dyDescent="0.25">
      <c r="A33" s="92"/>
      <c r="B33" s="17"/>
      <c r="C33" s="17"/>
      <c r="D33" s="126"/>
      <c r="E33" s="1183"/>
    </row>
    <row r="34" spans="1:5" x14ac:dyDescent="0.25">
      <c r="A34" s="93"/>
      <c r="B34" s="7"/>
      <c r="C34" s="7"/>
      <c r="D34" s="128"/>
      <c r="E34" s="132"/>
    </row>
  </sheetData>
  <mergeCells count="15">
    <mergeCell ref="C30:D30"/>
    <mergeCell ref="C31:E31"/>
    <mergeCell ref="C32:E32"/>
    <mergeCell ref="A14:B14"/>
    <mergeCell ref="C14:E14"/>
    <mergeCell ref="C15:E15"/>
    <mergeCell ref="C16:E16"/>
    <mergeCell ref="A22:D22"/>
    <mergeCell ref="C29:D29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5"/>
  <dimension ref="A1:E30"/>
  <sheetViews>
    <sheetView topLeftCell="A7" workbookViewId="0">
      <selection activeCell="I24" sqref="I24"/>
    </sheetView>
  </sheetViews>
  <sheetFormatPr defaultRowHeight="15" x14ac:dyDescent="0.25"/>
  <cols>
    <col min="1" max="1" width="23" style="1185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183"/>
    </row>
    <row r="9" spans="1:5" x14ac:dyDescent="0.25">
      <c r="A9" s="92"/>
      <c r="B9" s="17"/>
      <c r="C9" s="17"/>
      <c r="D9" s="126"/>
      <c r="E9" s="1183"/>
    </row>
    <row r="10" spans="1:5" x14ac:dyDescent="0.25">
      <c r="A10" s="92"/>
      <c r="B10" s="17"/>
      <c r="C10" s="17"/>
      <c r="D10" s="1729" t="s">
        <v>2733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2734</v>
      </c>
      <c r="D12" s="1735"/>
      <c r="E12" s="1736"/>
    </row>
    <row r="13" spans="1:5" x14ac:dyDescent="0.25">
      <c r="A13" s="1763" t="s">
        <v>2736</v>
      </c>
      <c r="B13" s="1764"/>
      <c r="C13" s="1737" t="s">
        <v>2738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1351</v>
      </c>
      <c r="B15" s="8"/>
      <c r="C15" s="1753" t="s">
        <v>1353</v>
      </c>
      <c r="D15" s="1749"/>
      <c r="E15" s="1749"/>
    </row>
    <row r="16" spans="1:5" ht="15.75" x14ac:dyDescent="0.25">
      <c r="A16" s="93" t="s">
        <v>61</v>
      </c>
      <c r="C16" s="1748" t="s">
        <v>1354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991</v>
      </c>
      <c r="B18" s="56" t="s">
        <v>1357</v>
      </c>
      <c r="C18" s="562">
        <v>200</v>
      </c>
      <c r="D18" s="57">
        <v>28</v>
      </c>
      <c r="E18" s="57">
        <f>D18*C18</f>
        <v>5600</v>
      </c>
    </row>
    <row r="19" spans="1:5" x14ac:dyDescent="0.25">
      <c r="A19" s="56" t="s">
        <v>1355</v>
      </c>
      <c r="B19" s="56" t="s">
        <v>1357</v>
      </c>
      <c r="C19" s="562">
        <v>150</v>
      </c>
      <c r="D19" s="57">
        <v>28</v>
      </c>
      <c r="E19" s="57">
        <f>D19*C19</f>
        <v>4200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9800</v>
      </c>
    </row>
    <row r="21" spans="1:5" s="8" customFormat="1" x14ac:dyDescent="0.25">
      <c r="A21" s="263" t="s">
        <v>2735</v>
      </c>
      <c r="B21" s="1184"/>
      <c r="C21" s="1184"/>
      <c r="D21" s="264"/>
      <c r="E21" s="129"/>
    </row>
    <row r="22" spans="1:5" s="8" customFormat="1" x14ac:dyDescent="0.25">
      <c r="A22" s="263" t="s">
        <v>2739</v>
      </c>
      <c r="B22" s="1184"/>
      <c r="C22" s="1184"/>
      <c r="D22" s="264"/>
      <c r="E22" s="129"/>
    </row>
    <row r="23" spans="1:5" s="8" customFormat="1" x14ac:dyDescent="0.25">
      <c r="A23" s="563" t="s">
        <v>2737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183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183"/>
    </row>
    <row r="26" spans="1:5" x14ac:dyDescent="0.25">
      <c r="A26" s="92"/>
      <c r="B26" s="17"/>
      <c r="C26" s="1742"/>
      <c r="D26" s="1743"/>
      <c r="E26" s="1183"/>
    </row>
    <row r="27" spans="1:5" x14ac:dyDescent="0.25">
      <c r="A27" s="98" t="s">
        <v>7</v>
      </c>
      <c r="B27" s="1180" t="s">
        <v>1356</v>
      </c>
      <c r="C27" s="1744" t="s">
        <v>16</v>
      </c>
      <c r="D27" s="1745"/>
      <c r="E27" s="1730"/>
    </row>
    <row r="28" spans="1:5" x14ac:dyDescent="0.25">
      <c r="A28" s="99" t="s">
        <v>9</v>
      </c>
      <c r="B28" s="1181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183"/>
    </row>
    <row r="30" spans="1:5" x14ac:dyDescent="0.25">
      <c r="A30" s="93"/>
      <c r="B30" s="7"/>
      <c r="C30" s="7"/>
      <c r="D30" s="128"/>
      <c r="E30" s="132"/>
    </row>
  </sheetData>
  <mergeCells count="15">
    <mergeCell ref="C26:D26"/>
    <mergeCell ref="C27:E27"/>
    <mergeCell ref="C28:E28"/>
    <mergeCell ref="A14:B14"/>
    <mergeCell ref="C14:E14"/>
    <mergeCell ref="C15:E15"/>
    <mergeCell ref="C16:E16"/>
    <mergeCell ref="A20:D20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6"/>
  <dimension ref="A1:H31"/>
  <sheetViews>
    <sheetView workbookViewId="0">
      <selection sqref="A1:E7"/>
    </sheetView>
  </sheetViews>
  <sheetFormatPr defaultRowHeight="15" x14ac:dyDescent="0.25"/>
  <cols>
    <col min="1" max="1" width="23.85546875" style="1192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190"/>
    </row>
    <row r="9" spans="1:5" x14ac:dyDescent="0.25">
      <c r="A9" s="92"/>
      <c r="B9" s="17"/>
      <c r="C9" s="17"/>
      <c r="D9" s="126"/>
      <c r="E9" s="1190"/>
    </row>
    <row r="10" spans="1:5" x14ac:dyDescent="0.25">
      <c r="A10" s="92"/>
      <c r="B10" s="17"/>
      <c r="C10" s="17"/>
      <c r="D10" s="1729" t="s">
        <v>2742</v>
      </c>
      <c r="E10" s="1765"/>
    </row>
    <row r="11" spans="1:5" ht="18.75" x14ac:dyDescent="0.3">
      <c r="A11" s="1928" t="s">
        <v>2747</v>
      </c>
      <c r="B11" s="1929"/>
      <c r="C11" s="1929"/>
      <c r="D11" s="1929"/>
      <c r="E11" s="1930"/>
    </row>
    <row r="12" spans="1:5" x14ac:dyDescent="0.25">
      <c r="A12" s="93"/>
      <c r="B12" s="7"/>
      <c r="C12" s="1734" t="s">
        <v>2743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2744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8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8" x14ac:dyDescent="0.25">
      <c r="A18" s="56" t="s">
        <v>2748</v>
      </c>
      <c r="B18" s="55" t="s">
        <v>2749</v>
      </c>
      <c r="C18" s="55">
        <v>2</v>
      </c>
      <c r="D18" s="57">
        <v>45</v>
      </c>
      <c r="E18" s="57">
        <f>D18*C18</f>
        <v>90</v>
      </c>
    </row>
    <row r="19" spans="1:8" x14ac:dyDescent="0.25">
      <c r="A19" s="56" t="s">
        <v>2746</v>
      </c>
      <c r="B19" s="55"/>
      <c r="C19" s="55">
        <v>35</v>
      </c>
      <c r="D19" s="57">
        <v>25</v>
      </c>
      <c r="E19" s="57">
        <f>D19*C19</f>
        <v>875</v>
      </c>
    </row>
    <row r="20" spans="1:8" x14ac:dyDescent="0.25">
      <c r="A20" s="56" t="s">
        <v>2579</v>
      </c>
      <c r="B20" s="55"/>
      <c r="C20" s="55">
        <v>4</v>
      </c>
      <c r="D20" s="57">
        <v>230</v>
      </c>
      <c r="E20" s="57">
        <f>D20*C20</f>
        <v>920</v>
      </c>
      <c r="H20" t="s">
        <v>713</v>
      </c>
    </row>
    <row r="21" spans="1:8" ht="23.25" x14ac:dyDescent="0.35">
      <c r="A21" s="1762" t="s">
        <v>183</v>
      </c>
      <c r="B21" s="1749"/>
      <c r="C21" s="1749"/>
      <c r="D21" s="1749"/>
      <c r="E21" s="134">
        <f>SUM(E18:E20)</f>
        <v>1885</v>
      </c>
    </row>
    <row r="22" spans="1:8" x14ac:dyDescent="0.25">
      <c r="A22" s="95" t="s">
        <v>2750</v>
      </c>
      <c r="B22" s="1189"/>
      <c r="C22" s="1189"/>
      <c r="D22" s="128"/>
      <c r="E22" s="129"/>
    </row>
    <row r="23" spans="1:8" x14ac:dyDescent="0.25">
      <c r="A23" s="1761"/>
      <c r="B23" s="1757"/>
      <c r="C23" s="1757"/>
      <c r="D23" s="1757"/>
      <c r="E23" s="1752"/>
    </row>
    <row r="24" spans="1:8" x14ac:dyDescent="0.25">
      <c r="A24" s="96"/>
      <c r="B24" s="2"/>
      <c r="C24" s="2"/>
      <c r="D24" s="130"/>
      <c r="E24" s="131"/>
    </row>
    <row r="25" spans="1:8" x14ac:dyDescent="0.25">
      <c r="A25" s="92"/>
      <c r="B25" s="17"/>
      <c r="C25" s="17"/>
      <c r="D25" s="126"/>
      <c r="E25" s="1190"/>
    </row>
    <row r="26" spans="1:8" x14ac:dyDescent="0.25">
      <c r="A26" s="97" t="s">
        <v>6</v>
      </c>
      <c r="B26" s="22" t="s">
        <v>18</v>
      </c>
      <c r="C26" s="1740" t="s">
        <v>17</v>
      </c>
      <c r="D26" s="1741"/>
      <c r="E26" s="1190"/>
    </row>
    <row r="27" spans="1:8" x14ac:dyDescent="0.25">
      <c r="A27" s="92"/>
      <c r="B27" s="17"/>
      <c r="C27" s="1742"/>
      <c r="D27" s="1743"/>
      <c r="E27" s="1190"/>
    </row>
    <row r="28" spans="1:8" x14ac:dyDescent="0.25">
      <c r="A28" s="98" t="s">
        <v>7</v>
      </c>
      <c r="B28" s="1187" t="s">
        <v>2745</v>
      </c>
      <c r="C28" s="1744" t="s">
        <v>16</v>
      </c>
      <c r="D28" s="1745"/>
      <c r="E28" s="1730"/>
    </row>
    <row r="29" spans="1:8" x14ac:dyDescent="0.25">
      <c r="A29" s="99" t="s">
        <v>9</v>
      </c>
      <c r="B29" s="1188" t="s">
        <v>10</v>
      </c>
      <c r="C29" s="1746" t="s">
        <v>10</v>
      </c>
      <c r="D29" s="1747"/>
      <c r="E29" s="1730"/>
    </row>
    <row r="30" spans="1:8" x14ac:dyDescent="0.25">
      <c r="A30" s="92"/>
      <c r="B30" s="17"/>
      <c r="C30" s="17"/>
      <c r="D30" s="126"/>
      <c r="E30" s="1190"/>
    </row>
    <row r="31" spans="1:8" x14ac:dyDescent="0.25">
      <c r="A31" s="93"/>
      <c r="B31" s="7"/>
      <c r="C31" s="7"/>
      <c r="D31" s="128"/>
      <c r="E31" s="132"/>
    </row>
  </sheetData>
  <mergeCells count="16">
    <mergeCell ref="A1:E7"/>
    <mergeCell ref="D10:E10"/>
    <mergeCell ref="A11:E11"/>
    <mergeCell ref="C12:E12"/>
    <mergeCell ref="A13:B13"/>
    <mergeCell ref="C13:E13"/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7"/>
  <dimension ref="A1:E32"/>
  <sheetViews>
    <sheetView topLeftCell="A7" workbookViewId="0">
      <selection activeCell="H23" sqref="H23"/>
    </sheetView>
  </sheetViews>
  <sheetFormatPr defaultRowHeight="15" x14ac:dyDescent="0.25"/>
  <cols>
    <col min="1" max="1" width="22.8554687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2751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2743</v>
      </c>
      <c r="D12" s="1735"/>
      <c r="E12" s="1736"/>
    </row>
    <row r="13" spans="1:5" x14ac:dyDescent="0.25">
      <c r="A13" s="1763" t="s">
        <v>195</v>
      </c>
      <c r="B13" s="1764"/>
      <c r="C13" s="1737" t="s">
        <v>197</v>
      </c>
      <c r="D13" s="1739"/>
      <c r="E13" s="1738"/>
    </row>
    <row r="14" spans="1:5" x14ac:dyDescent="0.25">
      <c r="A14" s="1737" t="s">
        <v>196</v>
      </c>
      <c r="B14" s="1738"/>
      <c r="C14" s="1737" t="s">
        <v>12</v>
      </c>
      <c r="D14" s="1739"/>
      <c r="E14" s="1738"/>
    </row>
    <row r="15" spans="1:5" x14ac:dyDescent="0.25">
      <c r="A15" s="29" t="s">
        <v>186</v>
      </c>
      <c r="B15" s="8"/>
      <c r="C15" s="1753" t="s">
        <v>185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ht="14.25" customHeight="1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200</v>
      </c>
      <c r="B18" s="9" t="s">
        <v>634</v>
      </c>
      <c r="C18" s="35">
        <v>99</v>
      </c>
      <c r="D18" s="30">
        <v>500</v>
      </c>
      <c r="E18" s="65">
        <f>D18*C18</f>
        <v>49500</v>
      </c>
    </row>
    <row r="19" spans="1:5" ht="30" x14ac:dyDescent="0.25">
      <c r="A19" s="9"/>
      <c r="B19" s="9"/>
      <c r="C19" s="9"/>
      <c r="D19" s="69" t="s">
        <v>198</v>
      </c>
      <c r="E19" s="65">
        <f>SUM(E18:E18)*0.01</f>
        <v>495</v>
      </c>
    </row>
    <row r="20" spans="1:5" x14ac:dyDescent="0.25">
      <c r="A20" s="9"/>
      <c r="B20" s="9"/>
      <c r="C20" s="9"/>
      <c r="D20" s="1194" t="s">
        <v>199</v>
      </c>
      <c r="E20" s="30">
        <f>E19*0.12</f>
        <v>59.4</v>
      </c>
    </row>
    <row r="21" spans="1:5" x14ac:dyDescent="0.25">
      <c r="A21" s="9" t="s">
        <v>595</v>
      </c>
      <c r="B21" s="35"/>
      <c r="C21" s="35">
        <v>1</v>
      </c>
      <c r="D21" s="87">
        <v>300</v>
      </c>
      <c r="E21" s="41">
        <f>D21*C21</f>
        <v>300</v>
      </c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50354.400000000001</v>
      </c>
    </row>
    <row r="23" spans="1:5" x14ac:dyDescent="0.25">
      <c r="A23" s="1761" t="s">
        <v>2753</v>
      </c>
      <c r="B23" s="1757"/>
      <c r="C23" s="1757"/>
      <c r="D23" s="1757"/>
      <c r="E23" s="1752"/>
    </row>
    <row r="24" spans="1:5" x14ac:dyDescent="0.25">
      <c r="A24" s="681" t="s">
        <v>2754</v>
      </c>
      <c r="B24" s="544"/>
      <c r="C24" s="544"/>
      <c r="D24" s="544"/>
      <c r="E24" s="682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1187" t="s">
        <v>1471</v>
      </c>
      <c r="C29" s="1744" t="s">
        <v>16</v>
      </c>
      <c r="D29" s="1745"/>
      <c r="E29" s="1730"/>
    </row>
    <row r="30" spans="1:5" x14ac:dyDescent="0.25">
      <c r="A30" s="25" t="s">
        <v>9</v>
      </c>
      <c r="B30" s="1188" t="s">
        <v>10</v>
      </c>
      <c r="C30" s="1746" t="s">
        <v>669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2:D22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8"/>
  <dimension ref="A1:E33"/>
  <sheetViews>
    <sheetView topLeftCell="A7" workbookViewId="0">
      <selection activeCell="I23" sqref="I23"/>
    </sheetView>
  </sheetViews>
  <sheetFormatPr defaultRowHeight="15" x14ac:dyDescent="0.25"/>
  <cols>
    <col min="1" max="1" width="22.8554687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2752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2743</v>
      </c>
      <c r="D12" s="1735"/>
      <c r="E12" s="1736"/>
    </row>
    <row r="13" spans="1:5" x14ac:dyDescent="0.25">
      <c r="A13" s="1763" t="s">
        <v>195</v>
      </c>
      <c r="B13" s="1764"/>
      <c r="C13" s="1737" t="s">
        <v>197</v>
      </c>
      <c r="D13" s="1739"/>
      <c r="E13" s="1738"/>
    </row>
    <row r="14" spans="1:5" x14ac:dyDescent="0.25">
      <c r="A14" s="1737" t="s">
        <v>196</v>
      </c>
      <c r="B14" s="1738"/>
      <c r="C14" s="1737" t="s">
        <v>12</v>
      </c>
      <c r="D14" s="1739"/>
      <c r="E14" s="1738"/>
    </row>
    <row r="15" spans="1:5" x14ac:dyDescent="0.25">
      <c r="A15" s="29" t="s">
        <v>186</v>
      </c>
      <c r="B15" s="8"/>
      <c r="C15" s="1753" t="s">
        <v>185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ht="14.25" customHeight="1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200</v>
      </c>
      <c r="B18" s="9" t="s">
        <v>2757</v>
      </c>
      <c r="C18" s="35">
        <v>4</v>
      </c>
      <c r="D18" s="30">
        <v>1000</v>
      </c>
      <c r="E18" s="65">
        <f>D18*C18</f>
        <v>4000</v>
      </c>
    </row>
    <row r="19" spans="1:5" x14ac:dyDescent="0.25">
      <c r="A19" s="9" t="s">
        <v>200</v>
      </c>
      <c r="B19" s="9" t="s">
        <v>2756</v>
      </c>
      <c r="C19" s="35">
        <v>4</v>
      </c>
      <c r="D19" s="30">
        <v>500</v>
      </c>
      <c r="E19" s="65">
        <f>D19*C19</f>
        <v>2000</v>
      </c>
    </row>
    <row r="20" spans="1:5" x14ac:dyDescent="0.25">
      <c r="A20" s="9" t="s">
        <v>200</v>
      </c>
      <c r="B20" s="9" t="s">
        <v>2760</v>
      </c>
      <c r="C20" s="35">
        <v>1</v>
      </c>
      <c r="D20" s="30">
        <v>200</v>
      </c>
      <c r="E20" s="65">
        <f>D20*C20</f>
        <v>200</v>
      </c>
    </row>
    <row r="21" spans="1:5" ht="30" x14ac:dyDescent="0.25">
      <c r="A21" s="9"/>
      <c r="B21" s="9"/>
      <c r="C21" s="9"/>
      <c r="D21" s="69" t="s">
        <v>198</v>
      </c>
      <c r="E21" s="65">
        <f>SUM(E18:E20)*0.01</f>
        <v>62</v>
      </c>
    </row>
    <row r="22" spans="1:5" x14ac:dyDescent="0.25">
      <c r="A22" s="9"/>
      <c r="B22" s="9"/>
      <c r="C22" s="9"/>
      <c r="D22" s="1194" t="s">
        <v>199</v>
      </c>
      <c r="E22" s="30">
        <f>E21*0.12</f>
        <v>7.4399999999999995</v>
      </c>
    </row>
    <row r="23" spans="1:5" ht="23.25" x14ac:dyDescent="0.35">
      <c r="A23" s="1762" t="s">
        <v>183</v>
      </c>
      <c r="B23" s="1749"/>
      <c r="C23" s="1749"/>
      <c r="D23" s="1749"/>
      <c r="E23" s="44">
        <f>SUM(E18:E22)</f>
        <v>6269.44</v>
      </c>
    </row>
    <row r="24" spans="1:5" x14ac:dyDescent="0.25">
      <c r="A24" s="1761" t="s">
        <v>2755</v>
      </c>
      <c r="B24" s="1757"/>
      <c r="C24" s="1757"/>
      <c r="D24" s="1757"/>
      <c r="E24" s="1752"/>
    </row>
    <row r="25" spans="1:5" x14ac:dyDescent="0.25">
      <c r="A25" s="681"/>
      <c r="B25" s="544"/>
      <c r="C25" s="544"/>
      <c r="D25" s="544"/>
      <c r="E25" s="682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16"/>
      <c r="B27" s="17"/>
      <c r="C27" s="17"/>
      <c r="D27" s="17"/>
      <c r="E27" s="18"/>
    </row>
    <row r="28" spans="1:5" x14ac:dyDescent="0.25">
      <c r="A28" s="21" t="s">
        <v>6</v>
      </c>
      <c r="B28" s="22" t="s">
        <v>18</v>
      </c>
      <c r="C28" s="1740" t="s">
        <v>17</v>
      </c>
      <c r="D28" s="1741"/>
      <c r="E28" s="18"/>
    </row>
    <row r="29" spans="1:5" x14ac:dyDescent="0.25">
      <c r="A29" s="16"/>
      <c r="B29" s="17"/>
      <c r="C29" s="1742"/>
      <c r="D29" s="1743"/>
      <c r="E29" s="18"/>
    </row>
    <row r="30" spans="1:5" x14ac:dyDescent="0.25">
      <c r="A30" s="24" t="s">
        <v>7</v>
      </c>
      <c r="B30" s="1187" t="s">
        <v>2758</v>
      </c>
      <c r="C30" s="1744" t="s">
        <v>16</v>
      </c>
      <c r="D30" s="1745"/>
      <c r="E30" s="1730"/>
    </row>
    <row r="31" spans="1:5" x14ac:dyDescent="0.25">
      <c r="A31" s="25" t="s">
        <v>9</v>
      </c>
      <c r="B31" s="1188" t="s">
        <v>10</v>
      </c>
      <c r="C31" s="1746" t="s">
        <v>669</v>
      </c>
      <c r="D31" s="1747"/>
      <c r="E31" s="1730"/>
    </row>
    <row r="32" spans="1:5" x14ac:dyDescent="0.25">
      <c r="A32" s="16"/>
      <c r="B32" s="17"/>
      <c r="C32" s="17"/>
      <c r="D32" s="17"/>
      <c r="E32" s="18"/>
    </row>
    <row r="33" spans="1:5" x14ac:dyDescent="0.25">
      <c r="A33" s="13"/>
      <c r="B33" s="7"/>
      <c r="C33" s="7"/>
      <c r="D33" s="7"/>
      <c r="E33" s="11"/>
    </row>
  </sheetData>
  <mergeCells count="16">
    <mergeCell ref="A1:E7"/>
    <mergeCell ref="D10:E10"/>
    <mergeCell ref="A11:E11"/>
    <mergeCell ref="C12:E12"/>
    <mergeCell ref="A13:B13"/>
    <mergeCell ref="C13:E13"/>
    <mergeCell ref="C28:D28"/>
    <mergeCell ref="C29:D29"/>
    <mergeCell ref="C30:E30"/>
    <mergeCell ref="C31:E31"/>
    <mergeCell ref="A14:B14"/>
    <mergeCell ref="C14:E14"/>
    <mergeCell ref="C15:E15"/>
    <mergeCell ref="C16:E16"/>
    <mergeCell ref="A23:D23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9"/>
  <dimension ref="A1:E39"/>
  <sheetViews>
    <sheetView topLeftCell="A4" workbookViewId="0">
      <selection activeCell="J21" sqref="J21"/>
    </sheetView>
  </sheetViews>
  <sheetFormatPr defaultRowHeight="15" x14ac:dyDescent="0.25"/>
  <cols>
    <col min="1" max="1" width="22.85546875" customWidth="1"/>
    <col min="2" max="2" width="25.28515625" customWidth="1"/>
    <col min="3" max="3" width="13.28515625" customWidth="1"/>
    <col min="4" max="4" width="11.85546875" customWidth="1"/>
    <col min="5" max="5" width="15.42578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2759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2743</v>
      </c>
      <c r="D12" s="1735"/>
      <c r="E12" s="1736"/>
    </row>
    <row r="13" spans="1:5" x14ac:dyDescent="0.25">
      <c r="A13" s="1763" t="s">
        <v>2765</v>
      </c>
      <c r="B13" s="1764"/>
      <c r="C13" s="1737" t="s">
        <v>2761</v>
      </c>
      <c r="D13" s="1739"/>
      <c r="E13" s="1738"/>
    </row>
    <row r="14" spans="1:5" x14ac:dyDescent="0.25">
      <c r="A14" s="1737" t="s">
        <v>2762</v>
      </c>
      <c r="B14" s="1738"/>
      <c r="C14" s="1737" t="s">
        <v>12</v>
      </c>
      <c r="D14" s="1739"/>
      <c r="E14" s="1738"/>
    </row>
    <row r="15" spans="1:5" x14ac:dyDescent="0.25">
      <c r="A15" s="29" t="s">
        <v>2763</v>
      </c>
      <c r="B15" s="8"/>
      <c r="C15" s="1753" t="s">
        <v>2764</v>
      </c>
      <c r="D15" s="1749"/>
      <c r="E15" s="1749"/>
    </row>
    <row r="16" spans="1:5" ht="28.5" customHeight="1" x14ac:dyDescent="0.25">
      <c r="A16" s="13"/>
      <c r="C16" s="1763" t="s">
        <v>2766</v>
      </c>
      <c r="D16" s="1839"/>
      <c r="E16" s="1764"/>
    </row>
    <row r="17" spans="1:5" ht="14.25" customHeight="1" x14ac:dyDescent="0.25">
      <c r="A17" s="10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1203"/>
      <c r="B18" s="9" t="s">
        <v>2789</v>
      </c>
      <c r="C18" s="1209">
        <v>1</v>
      </c>
      <c r="D18" s="1210">
        <v>16500</v>
      </c>
      <c r="E18" s="1211">
        <f>D18*C18</f>
        <v>16500</v>
      </c>
    </row>
    <row r="19" spans="1:5" x14ac:dyDescent="0.25">
      <c r="A19" s="1202" t="s">
        <v>2767</v>
      </c>
      <c r="B19" s="1" t="s">
        <v>2793</v>
      </c>
      <c r="C19" s="288"/>
      <c r="D19" s="321"/>
      <c r="E19" s="1212"/>
    </row>
    <row r="20" spans="1:5" x14ac:dyDescent="0.25">
      <c r="A20" s="1202" t="s">
        <v>2784</v>
      </c>
      <c r="B20" s="1931" t="s">
        <v>2790</v>
      </c>
      <c r="C20" s="1743"/>
      <c r="D20" s="1743"/>
      <c r="E20" s="1730"/>
    </row>
    <row r="21" spans="1:5" x14ac:dyDescent="0.25">
      <c r="A21" s="1202"/>
      <c r="B21" s="1208" t="s">
        <v>2791</v>
      </c>
      <c r="C21" s="1195"/>
      <c r="D21" s="1195"/>
      <c r="E21" s="1197"/>
    </row>
    <row r="22" spans="1:5" x14ac:dyDescent="0.25">
      <c r="A22" s="1202"/>
      <c r="B22" s="1931" t="s">
        <v>2792</v>
      </c>
      <c r="C22" s="1743"/>
      <c r="D22" s="1743"/>
      <c r="E22" s="1730"/>
    </row>
    <row r="23" spans="1:5" x14ac:dyDescent="0.25">
      <c r="A23" s="1202"/>
      <c r="B23" s="1931" t="s">
        <v>2787</v>
      </c>
      <c r="C23" s="1743"/>
      <c r="D23" s="1743"/>
      <c r="E23" s="1730"/>
    </row>
    <row r="24" spans="1:5" x14ac:dyDescent="0.25">
      <c r="A24" s="1202"/>
      <c r="B24" s="1208" t="s">
        <v>2786</v>
      </c>
      <c r="C24" s="1195"/>
      <c r="D24" s="1195"/>
      <c r="E24" s="1197"/>
    </row>
    <row r="25" spans="1:5" x14ac:dyDescent="0.25">
      <c r="A25" s="1202"/>
      <c r="B25" s="16" t="s">
        <v>2785</v>
      </c>
      <c r="C25" s="1205"/>
      <c r="D25" s="1206"/>
      <c r="E25" s="1207"/>
    </row>
    <row r="26" spans="1:5" x14ac:dyDescent="0.25">
      <c r="A26" s="1202"/>
      <c r="B26" s="1931" t="s">
        <v>2794</v>
      </c>
      <c r="C26" s="1743"/>
      <c r="D26" s="1743"/>
      <c r="E26" s="1730"/>
    </row>
    <row r="27" spans="1:5" x14ac:dyDescent="0.25">
      <c r="A27" s="1202"/>
      <c r="B27" s="1931" t="s">
        <v>2788</v>
      </c>
      <c r="C27" s="1743"/>
      <c r="D27" s="1743"/>
      <c r="E27" s="1730"/>
    </row>
    <row r="28" spans="1:5" x14ac:dyDescent="0.25">
      <c r="A28" s="1193"/>
      <c r="B28" s="1761"/>
      <c r="C28" s="1757"/>
      <c r="D28" s="1757"/>
      <c r="E28" s="1752"/>
    </row>
    <row r="29" spans="1:5" ht="23.25" x14ac:dyDescent="0.35">
      <c r="A29" s="1762" t="s">
        <v>183</v>
      </c>
      <c r="B29" s="1749"/>
      <c r="C29" s="1848"/>
      <c r="D29" s="1848"/>
      <c r="E29" s="1204">
        <f>SUM(E18:E28)</f>
        <v>16500</v>
      </c>
    </row>
    <row r="30" spans="1:5" x14ac:dyDescent="0.25">
      <c r="A30" s="1761" t="s">
        <v>2768</v>
      </c>
      <c r="B30" s="1757"/>
      <c r="C30" s="1757"/>
      <c r="D30" s="1757"/>
      <c r="E30" s="1752"/>
    </row>
    <row r="31" spans="1:5" x14ac:dyDescent="0.25">
      <c r="A31" s="681"/>
      <c r="B31" s="544"/>
      <c r="C31" s="544"/>
      <c r="D31" s="544"/>
      <c r="E31" s="682"/>
    </row>
    <row r="32" spans="1:5" x14ac:dyDescent="0.25">
      <c r="A32" s="16"/>
      <c r="B32" s="17"/>
      <c r="C32" s="17"/>
      <c r="D32" s="17"/>
      <c r="E32" s="18"/>
    </row>
    <row r="33" spans="1:5" x14ac:dyDescent="0.25">
      <c r="A33" s="16"/>
      <c r="B33" s="17"/>
      <c r="C33" s="17"/>
      <c r="D33" s="17"/>
      <c r="E33" s="18"/>
    </row>
    <row r="34" spans="1:5" x14ac:dyDescent="0.25">
      <c r="A34" s="21" t="s">
        <v>6</v>
      </c>
      <c r="B34" s="22" t="s">
        <v>18</v>
      </c>
      <c r="C34" s="1740" t="s">
        <v>17</v>
      </c>
      <c r="D34" s="1741"/>
      <c r="E34" s="18"/>
    </row>
    <row r="35" spans="1:5" x14ac:dyDescent="0.25">
      <c r="A35" s="16"/>
      <c r="B35" s="17"/>
      <c r="C35" s="1742"/>
      <c r="D35" s="1743"/>
      <c r="E35" s="18"/>
    </row>
    <row r="36" spans="1:5" x14ac:dyDescent="0.25">
      <c r="A36" s="24" t="s">
        <v>7</v>
      </c>
      <c r="B36" s="1187" t="s">
        <v>2769</v>
      </c>
      <c r="C36" s="1744" t="s">
        <v>16</v>
      </c>
      <c r="D36" s="1745"/>
      <c r="E36" s="1730"/>
    </row>
    <row r="37" spans="1:5" x14ac:dyDescent="0.25">
      <c r="A37" s="25" t="s">
        <v>9</v>
      </c>
      <c r="B37" s="1188" t="s">
        <v>10</v>
      </c>
      <c r="C37" s="1746" t="s">
        <v>669</v>
      </c>
      <c r="D37" s="1747"/>
      <c r="E37" s="1730"/>
    </row>
    <row r="38" spans="1:5" x14ac:dyDescent="0.25">
      <c r="A38" s="16"/>
      <c r="B38" s="17"/>
      <c r="C38" s="17"/>
      <c r="D38" s="17"/>
      <c r="E38" s="18"/>
    </row>
    <row r="39" spans="1:5" x14ac:dyDescent="0.25">
      <c r="A39" s="13"/>
      <c r="B39" s="7"/>
      <c r="C39" s="7"/>
      <c r="D39" s="7"/>
      <c r="E39" s="11"/>
    </row>
  </sheetData>
  <mergeCells count="22">
    <mergeCell ref="A1:E7"/>
    <mergeCell ref="D10:E10"/>
    <mergeCell ref="A11:E11"/>
    <mergeCell ref="C12:E12"/>
    <mergeCell ref="A13:B13"/>
    <mergeCell ref="C13:E13"/>
    <mergeCell ref="C34:D34"/>
    <mergeCell ref="C35:D35"/>
    <mergeCell ref="C36:E36"/>
    <mergeCell ref="C37:E37"/>
    <mergeCell ref="A14:B14"/>
    <mergeCell ref="C14:E14"/>
    <mergeCell ref="C15:E15"/>
    <mergeCell ref="C16:E16"/>
    <mergeCell ref="A29:D29"/>
    <mergeCell ref="A30:E30"/>
    <mergeCell ref="B23:E23"/>
    <mergeCell ref="B22:E22"/>
    <mergeCell ref="B26:E26"/>
    <mergeCell ref="B27:E27"/>
    <mergeCell ref="B28:E28"/>
    <mergeCell ref="B20:E20"/>
  </mergeCells>
  <pageMargins left="0.7" right="0.7" top="0.75" bottom="0.75" header="0.3" footer="0.3"/>
  <pageSetup orientation="portrait" horizontalDpi="0" verticalDpi="0"/>
  <drawing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0"/>
  <dimension ref="A1:E29"/>
  <sheetViews>
    <sheetView topLeftCell="A7" workbookViewId="0">
      <selection activeCell="G19" sqref="G19"/>
    </sheetView>
  </sheetViews>
  <sheetFormatPr defaultRowHeight="15" x14ac:dyDescent="0.25"/>
  <cols>
    <col min="1" max="1" width="23.7109375" style="1192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190"/>
    </row>
    <row r="9" spans="1:5" x14ac:dyDescent="0.25">
      <c r="A9" s="92"/>
      <c r="B9" s="17"/>
      <c r="C9" s="17"/>
      <c r="D9" s="126"/>
      <c r="E9" s="1190"/>
    </row>
    <row r="10" spans="1:5" x14ac:dyDescent="0.25">
      <c r="A10" s="92"/>
      <c r="B10" s="17"/>
      <c r="C10" s="17"/>
      <c r="D10" s="1729" t="s">
        <v>2770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2771</v>
      </c>
      <c r="D12" s="1735"/>
      <c r="E12" s="1736"/>
    </row>
    <row r="13" spans="1:5" x14ac:dyDescent="0.25">
      <c r="A13" s="1763" t="s">
        <v>1429</v>
      </c>
      <c r="B13" s="1764"/>
      <c r="C13" s="1737" t="s">
        <v>1430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1432</v>
      </c>
      <c r="B15" s="8"/>
      <c r="C15" s="1753" t="s">
        <v>1431</v>
      </c>
      <c r="D15" s="1749"/>
      <c r="E15" s="1749"/>
    </row>
    <row r="16" spans="1:5" ht="18.75" x14ac:dyDescent="0.3">
      <c r="A16" s="93" t="s">
        <v>206</v>
      </c>
      <c r="C16" s="1748" t="s">
        <v>1433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1434</v>
      </c>
      <c r="B18" s="56" t="s">
        <v>1435</v>
      </c>
      <c r="C18" s="562">
        <v>1</v>
      </c>
      <c r="D18" s="57">
        <v>950</v>
      </c>
      <c r="E18" s="57">
        <f>D18*C18</f>
        <v>950</v>
      </c>
    </row>
    <row r="19" spans="1:5" x14ac:dyDescent="0.25">
      <c r="A19" s="56"/>
      <c r="B19" s="56"/>
      <c r="C19" s="562"/>
      <c r="D19" s="57"/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950</v>
      </c>
    </row>
    <row r="21" spans="1:5" s="8" customFormat="1" x14ac:dyDescent="0.25">
      <c r="A21" s="263" t="s">
        <v>2772</v>
      </c>
      <c r="B21" s="1191"/>
      <c r="C21" s="1191"/>
      <c r="D21" s="264"/>
      <c r="E21" s="129"/>
    </row>
    <row r="22" spans="1:5" s="8" customFormat="1" x14ac:dyDescent="0.25">
      <c r="A22" s="563"/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1190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1190"/>
    </row>
    <row r="25" spans="1:5" x14ac:dyDescent="0.25">
      <c r="A25" s="92"/>
      <c r="B25" s="17"/>
      <c r="C25" s="1742"/>
      <c r="D25" s="1743"/>
      <c r="E25" s="1190"/>
    </row>
    <row r="26" spans="1:5" x14ac:dyDescent="0.25">
      <c r="A26" s="98" t="s">
        <v>7</v>
      </c>
      <c r="B26" s="1187" t="s">
        <v>1437</v>
      </c>
      <c r="C26" s="1744" t="s">
        <v>16</v>
      </c>
      <c r="D26" s="1745"/>
      <c r="E26" s="1730"/>
    </row>
    <row r="27" spans="1:5" x14ac:dyDescent="0.25">
      <c r="A27" s="99" t="s">
        <v>9</v>
      </c>
      <c r="B27" s="1188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1190"/>
    </row>
    <row r="29" spans="1:5" x14ac:dyDescent="0.25">
      <c r="A29" s="93"/>
      <c r="B29" s="7"/>
      <c r="C29" s="7"/>
      <c r="D29" s="128"/>
      <c r="E29" s="132"/>
    </row>
  </sheetData>
  <mergeCells count="15">
    <mergeCell ref="A1:E7"/>
    <mergeCell ref="D10:E10"/>
    <mergeCell ref="A11:E11"/>
    <mergeCell ref="C12:E12"/>
    <mergeCell ref="A13:B13"/>
    <mergeCell ref="C13:E13"/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</mergeCells>
  <pageMargins left="0.7" right="0.7" top="0.75" bottom="0.75" header="0.3" footer="0.3"/>
  <pageSetup orientation="portrait" horizontalDpi="0" verticalDpi="0"/>
  <drawing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1"/>
  <dimension ref="A1:H36"/>
  <sheetViews>
    <sheetView topLeftCell="A10" workbookViewId="0">
      <selection activeCell="I17" sqref="I17"/>
    </sheetView>
  </sheetViews>
  <sheetFormatPr defaultRowHeight="15" x14ac:dyDescent="0.25"/>
  <cols>
    <col min="1" max="1" width="23.85546875" style="1201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00"/>
    </row>
    <row r="9" spans="1:5" x14ac:dyDescent="0.25">
      <c r="A9" s="92"/>
      <c r="B9" s="17"/>
      <c r="C9" s="17"/>
      <c r="D9" s="126"/>
      <c r="E9" s="1200"/>
    </row>
    <row r="10" spans="1:5" x14ac:dyDescent="0.25">
      <c r="A10" s="92"/>
      <c r="B10" s="17"/>
      <c r="C10" s="17"/>
      <c r="D10" s="1729" t="s">
        <v>2773</v>
      </c>
      <c r="E10" s="1765"/>
    </row>
    <row r="11" spans="1:5" ht="18.75" x14ac:dyDescent="0.3">
      <c r="A11" s="1928" t="s">
        <v>2747</v>
      </c>
      <c r="B11" s="1929"/>
      <c r="C11" s="1929"/>
      <c r="D11" s="1929"/>
      <c r="E11" s="1930"/>
    </row>
    <row r="12" spans="1:5" x14ac:dyDescent="0.25">
      <c r="A12" s="93"/>
      <c r="B12" s="7"/>
      <c r="C12" s="1734" t="s">
        <v>2743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2744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8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8" x14ac:dyDescent="0.25">
      <c r="A18" s="56" t="s">
        <v>2775</v>
      </c>
      <c r="B18" s="55" t="s">
        <v>2776</v>
      </c>
      <c r="C18" s="55">
        <v>2</v>
      </c>
      <c r="D18" s="57">
        <v>1450</v>
      </c>
      <c r="E18" s="57">
        <f>D18*C18</f>
        <v>2900</v>
      </c>
    </row>
    <row r="19" spans="1:8" x14ac:dyDescent="0.25">
      <c r="A19" s="56" t="s">
        <v>2777</v>
      </c>
      <c r="B19" s="55" t="s">
        <v>2778</v>
      </c>
      <c r="C19" s="55">
        <v>2</v>
      </c>
      <c r="D19" s="57">
        <v>580</v>
      </c>
      <c r="E19" s="57">
        <f t="shared" ref="E19:E25" si="0">D19*C19</f>
        <v>1160</v>
      </c>
    </row>
    <row r="20" spans="1:8" x14ac:dyDescent="0.25">
      <c r="A20" s="56" t="s">
        <v>2779</v>
      </c>
      <c r="B20" s="55"/>
      <c r="C20" s="55">
        <v>4</v>
      </c>
      <c r="D20" s="57">
        <v>40</v>
      </c>
      <c r="E20" s="57">
        <f t="shared" si="0"/>
        <v>160</v>
      </c>
    </row>
    <row r="21" spans="1:8" x14ac:dyDescent="0.25">
      <c r="A21" s="56" t="s">
        <v>2592</v>
      </c>
      <c r="B21" s="55"/>
      <c r="C21" s="55">
        <v>2</v>
      </c>
      <c r="D21" s="57">
        <v>30</v>
      </c>
      <c r="E21" s="57">
        <f t="shared" si="0"/>
        <v>60</v>
      </c>
    </row>
    <row r="22" spans="1:8" x14ac:dyDescent="0.25">
      <c r="A22" s="56" t="s">
        <v>339</v>
      </c>
      <c r="B22" s="55"/>
      <c r="C22" s="55">
        <v>4</v>
      </c>
      <c r="D22" s="57">
        <v>35</v>
      </c>
      <c r="E22" s="57">
        <f t="shared" si="0"/>
        <v>140</v>
      </c>
    </row>
    <row r="23" spans="1:8" x14ac:dyDescent="0.25">
      <c r="A23" s="56" t="s">
        <v>2780</v>
      </c>
      <c r="B23" s="55" t="s">
        <v>1494</v>
      </c>
      <c r="C23" s="55">
        <v>2</v>
      </c>
      <c r="D23" s="57">
        <v>230</v>
      </c>
      <c r="E23" s="57">
        <f t="shared" si="0"/>
        <v>460</v>
      </c>
    </row>
    <row r="24" spans="1:8" x14ac:dyDescent="0.25">
      <c r="A24" s="56" t="s">
        <v>2781</v>
      </c>
      <c r="B24" s="55"/>
      <c r="C24" s="55">
        <v>2</v>
      </c>
      <c r="D24" s="57">
        <v>40</v>
      </c>
      <c r="E24" s="57">
        <f t="shared" si="0"/>
        <v>80</v>
      </c>
    </row>
    <row r="25" spans="1:8" x14ac:dyDescent="0.25">
      <c r="A25" s="56" t="s">
        <v>2782</v>
      </c>
      <c r="B25" s="55"/>
      <c r="C25" s="55">
        <v>4</v>
      </c>
      <c r="D25" s="57">
        <v>15</v>
      </c>
      <c r="E25" s="57">
        <f t="shared" si="0"/>
        <v>60</v>
      </c>
      <c r="H25" t="s">
        <v>713</v>
      </c>
    </row>
    <row r="26" spans="1:8" ht="23.25" x14ac:dyDescent="0.35">
      <c r="A26" s="1762" t="s">
        <v>183</v>
      </c>
      <c r="B26" s="1749"/>
      <c r="C26" s="1749"/>
      <c r="D26" s="1749"/>
      <c r="E26" s="134">
        <f>SUM(E18:E25)</f>
        <v>5020</v>
      </c>
    </row>
    <row r="27" spans="1:8" x14ac:dyDescent="0.25">
      <c r="A27" s="95" t="s">
        <v>2774</v>
      </c>
      <c r="B27" s="1199"/>
      <c r="C27" s="1199"/>
      <c r="D27" s="128"/>
      <c r="E27" s="129"/>
    </row>
    <row r="28" spans="1:8" x14ac:dyDescent="0.25">
      <c r="A28" s="1761"/>
      <c r="B28" s="1757"/>
      <c r="C28" s="1757"/>
      <c r="D28" s="1757"/>
      <c r="E28" s="1752"/>
    </row>
    <row r="29" spans="1:8" x14ac:dyDescent="0.25">
      <c r="A29" s="96"/>
      <c r="B29" s="2"/>
      <c r="C29" s="2"/>
      <c r="D29" s="130"/>
      <c r="E29" s="131"/>
    </row>
    <row r="30" spans="1:8" x14ac:dyDescent="0.25">
      <c r="A30" s="92"/>
      <c r="B30" s="17"/>
      <c r="C30" s="17"/>
      <c r="D30" s="126"/>
      <c r="E30" s="1200"/>
      <c r="G30" t="s">
        <v>2783</v>
      </c>
    </row>
    <row r="31" spans="1:8" x14ac:dyDescent="0.25">
      <c r="A31" s="97" t="s">
        <v>6</v>
      </c>
      <c r="B31" s="22" t="s">
        <v>18</v>
      </c>
      <c r="C31" s="1740" t="s">
        <v>17</v>
      </c>
      <c r="D31" s="1741"/>
      <c r="E31" s="1200"/>
    </row>
    <row r="32" spans="1:8" x14ac:dyDescent="0.25">
      <c r="A32" s="92"/>
      <c r="B32" s="17"/>
      <c r="C32" s="1742"/>
      <c r="D32" s="1743"/>
      <c r="E32" s="1200"/>
    </row>
    <row r="33" spans="1:5" x14ac:dyDescent="0.25">
      <c r="A33" s="98" t="s">
        <v>7</v>
      </c>
      <c r="B33" s="1196" t="s">
        <v>2745</v>
      </c>
      <c r="C33" s="1744" t="s">
        <v>16</v>
      </c>
      <c r="D33" s="1745"/>
      <c r="E33" s="1730"/>
    </row>
    <row r="34" spans="1:5" x14ac:dyDescent="0.25">
      <c r="A34" s="99" t="s">
        <v>9</v>
      </c>
      <c r="B34" s="1198" t="s">
        <v>10</v>
      </c>
      <c r="C34" s="1746" t="s">
        <v>10</v>
      </c>
      <c r="D34" s="1747"/>
      <c r="E34" s="1730"/>
    </row>
    <row r="35" spans="1:5" x14ac:dyDescent="0.25">
      <c r="A35" s="92"/>
      <c r="B35" s="17"/>
      <c r="C35" s="17"/>
      <c r="D35" s="126"/>
      <c r="E35" s="1200"/>
    </row>
    <row r="36" spans="1:5" x14ac:dyDescent="0.25">
      <c r="A36" s="93"/>
      <c r="B36" s="7"/>
      <c r="C36" s="7"/>
      <c r="D36" s="128"/>
      <c r="E36" s="132"/>
    </row>
  </sheetData>
  <mergeCells count="16">
    <mergeCell ref="C31:D31"/>
    <mergeCell ref="C32:D32"/>
    <mergeCell ref="C33:E33"/>
    <mergeCell ref="C34:E34"/>
    <mergeCell ref="A14:B14"/>
    <mergeCell ref="C14:E14"/>
    <mergeCell ref="C15:E15"/>
    <mergeCell ref="C16:E16"/>
    <mergeCell ref="A26:D26"/>
    <mergeCell ref="A28:E28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0"/>
  <sheetViews>
    <sheetView tabSelected="1" workbookViewId="0">
      <selection activeCell="H8" sqref="H8"/>
    </sheetView>
  </sheetViews>
  <sheetFormatPr defaultRowHeight="15" x14ac:dyDescent="0.25"/>
  <cols>
    <col min="1" max="1" width="27" customWidth="1"/>
    <col min="2" max="2" width="25.2851562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48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193</v>
      </c>
      <c r="D12" s="1735"/>
      <c r="E12" s="1736"/>
    </row>
    <row r="13" spans="1:5" x14ac:dyDescent="0.25">
      <c r="A13" s="1737" t="s">
        <v>52</v>
      </c>
      <c r="B13" s="1738"/>
      <c r="C13" s="1737" t="s">
        <v>49</v>
      </c>
      <c r="D13" s="1739"/>
      <c r="E13" s="1738"/>
    </row>
    <row r="14" spans="1:5" x14ac:dyDescent="0.25">
      <c r="A14" s="1737" t="s">
        <v>53</v>
      </c>
      <c r="B14" s="1738"/>
      <c r="C14" s="1737" t="s">
        <v>12</v>
      </c>
      <c r="D14" s="1739"/>
      <c r="E14" s="1738"/>
    </row>
    <row r="15" spans="1:5" x14ac:dyDescent="0.25">
      <c r="A15" s="23"/>
      <c r="B15" s="8"/>
      <c r="C15" s="1753" t="s">
        <v>50</v>
      </c>
      <c r="D15" s="1753"/>
      <c r="E15" s="1753"/>
    </row>
    <row r="16" spans="1:5" x14ac:dyDescent="0.25">
      <c r="A16" s="13"/>
      <c r="C16" s="1748" t="s">
        <v>51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54</v>
      </c>
      <c r="B18" s="9" t="s">
        <v>55</v>
      </c>
      <c r="C18" s="35">
        <v>2</v>
      </c>
      <c r="D18" s="30">
        <v>1120</v>
      </c>
      <c r="E18" s="30">
        <v>2240</v>
      </c>
    </row>
    <row r="19" spans="1:5" x14ac:dyDescent="0.25">
      <c r="A19" s="9" t="s">
        <v>56</v>
      </c>
      <c r="B19" s="9" t="s">
        <v>57</v>
      </c>
      <c r="C19" s="35">
        <v>1</v>
      </c>
      <c r="D19" s="30">
        <v>1120</v>
      </c>
      <c r="E19" s="41">
        <f>D19*C19</f>
        <v>1120</v>
      </c>
    </row>
    <row r="20" spans="1:5" ht="15.75" thickBot="1" x14ac:dyDescent="0.3">
      <c r="A20" s="9"/>
      <c r="B20" s="9"/>
      <c r="C20" s="35"/>
      <c r="D20" s="9"/>
      <c r="E20" s="12"/>
    </row>
    <row r="21" spans="1:5" ht="24" thickBot="1" x14ac:dyDescent="0.4">
      <c r="A21" s="1750" t="s">
        <v>15</v>
      </c>
      <c r="B21" s="1739"/>
      <c r="C21" s="1739"/>
      <c r="D21" s="1739"/>
      <c r="E21" s="43">
        <f>SUM(E18:E20)</f>
        <v>3360</v>
      </c>
    </row>
    <row r="22" spans="1:5" x14ac:dyDescent="0.25">
      <c r="A22" s="1751" t="s">
        <v>58</v>
      </c>
      <c r="B22" s="1739"/>
      <c r="C22" s="1739"/>
      <c r="D22" s="1739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20" t="s">
        <v>60</v>
      </c>
      <c r="C27" s="1744" t="s">
        <v>16</v>
      </c>
      <c r="D27" s="1745"/>
      <c r="E27" s="1730"/>
    </row>
    <row r="28" spans="1:5" x14ac:dyDescent="0.25">
      <c r="A28" s="25" t="s">
        <v>9</v>
      </c>
      <c r="B28" s="19" t="s">
        <v>10</v>
      </c>
      <c r="C28" s="1746" t="s">
        <v>10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C25:D25"/>
    <mergeCell ref="C26:D26"/>
    <mergeCell ref="C27:E27"/>
    <mergeCell ref="C28:E28"/>
    <mergeCell ref="A14:B14"/>
    <mergeCell ref="C14:E14"/>
    <mergeCell ref="C15:E15"/>
    <mergeCell ref="C16:E16"/>
    <mergeCell ref="A21:D21"/>
    <mergeCell ref="A22:E2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35"/>
  <sheetViews>
    <sheetView topLeftCell="A16" workbookViewId="0">
      <selection activeCell="A27" sqref="A27:E27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377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393</v>
      </c>
      <c r="D12" s="1735"/>
      <c r="E12" s="1736"/>
    </row>
    <row r="13" spans="1:5" x14ac:dyDescent="0.25">
      <c r="A13" s="1763" t="s">
        <v>396</v>
      </c>
      <c r="B13" s="1764"/>
      <c r="C13" s="1737" t="s">
        <v>394</v>
      </c>
      <c r="D13" s="1739"/>
      <c r="E13" s="1738"/>
    </row>
    <row r="14" spans="1:5" x14ac:dyDescent="0.25">
      <c r="A14" s="1737" t="s">
        <v>397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395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56" t="s">
        <v>398</v>
      </c>
      <c r="B18" s="55" t="s">
        <v>405</v>
      </c>
      <c r="C18" s="55">
        <v>17</v>
      </c>
      <c r="D18" s="57">
        <v>430</v>
      </c>
      <c r="E18" s="151">
        <f>D18*C18</f>
        <v>7310</v>
      </c>
    </row>
    <row r="19" spans="1:5" x14ac:dyDescent="0.25">
      <c r="A19" s="56" t="s">
        <v>399</v>
      </c>
      <c r="B19" s="55"/>
      <c r="C19" s="55">
        <v>8</v>
      </c>
      <c r="D19" s="57">
        <v>170</v>
      </c>
      <c r="E19" s="151">
        <f t="shared" ref="E19:E24" si="0">D19*C19</f>
        <v>1360</v>
      </c>
    </row>
    <row r="20" spans="1:5" x14ac:dyDescent="0.25">
      <c r="A20" s="56" t="s">
        <v>400</v>
      </c>
      <c r="B20" s="55"/>
      <c r="C20" s="55">
        <v>1</v>
      </c>
      <c r="D20" s="57">
        <v>180</v>
      </c>
      <c r="E20" s="151">
        <f t="shared" si="0"/>
        <v>180</v>
      </c>
    </row>
    <row r="21" spans="1:5" x14ac:dyDescent="0.25">
      <c r="A21" s="56" t="s">
        <v>401</v>
      </c>
      <c r="B21" s="55"/>
      <c r="C21" s="55">
        <v>1</v>
      </c>
      <c r="D21" s="57">
        <v>180</v>
      </c>
      <c r="E21" s="151">
        <f t="shared" si="0"/>
        <v>180</v>
      </c>
    </row>
    <row r="22" spans="1:5" x14ac:dyDescent="0.25">
      <c r="A22" s="56" t="s">
        <v>402</v>
      </c>
      <c r="B22" s="55"/>
      <c r="C22" s="55">
        <v>1</v>
      </c>
      <c r="D22" s="57">
        <v>400</v>
      </c>
      <c r="E22" s="151">
        <f t="shared" si="0"/>
        <v>400</v>
      </c>
    </row>
    <row r="23" spans="1:5" x14ac:dyDescent="0.25">
      <c r="A23" s="56" t="s">
        <v>403</v>
      </c>
      <c r="B23" s="55"/>
      <c r="C23" s="55">
        <v>6</v>
      </c>
      <c r="D23" s="57">
        <v>110</v>
      </c>
      <c r="E23" s="151">
        <f t="shared" si="0"/>
        <v>660</v>
      </c>
    </row>
    <row r="24" spans="1:5" x14ac:dyDescent="0.25">
      <c r="A24" s="56" t="s">
        <v>404</v>
      </c>
      <c r="B24" s="56"/>
      <c r="C24" s="55">
        <v>2</v>
      </c>
      <c r="D24" s="57">
        <v>160</v>
      </c>
      <c r="E24" s="151">
        <f t="shared" si="0"/>
        <v>320</v>
      </c>
    </row>
    <row r="25" spans="1:5" ht="23.25" x14ac:dyDescent="0.35">
      <c r="A25" s="1762" t="s">
        <v>183</v>
      </c>
      <c r="B25" s="1749"/>
      <c r="C25" s="1749"/>
      <c r="D25" s="1749"/>
      <c r="E25" s="44">
        <f>SUM(E18:E24)</f>
        <v>10410</v>
      </c>
    </row>
    <row r="26" spans="1:5" x14ac:dyDescent="0.25">
      <c r="A26" s="142" t="s">
        <v>378</v>
      </c>
      <c r="B26" s="141"/>
      <c r="C26" s="141"/>
      <c r="D26" s="141"/>
      <c r="E26" s="72"/>
    </row>
    <row r="27" spans="1:5" x14ac:dyDescent="0.25">
      <c r="A27" s="1761" t="s">
        <v>406</v>
      </c>
      <c r="B27" s="1757"/>
      <c r="C27" s="1757"/>
      <c r="D27" s="1757"/>
      <c r="E27" s="1752"/>
    </row>
    <row r="28" spans="1:5" x14ac:dyDescent="0.25">
      <c r="A28" s="1"/>
      <c r="B28" s="2"/>
      <c r="C28" s="2"/>
      <c r="D28" s="2"/>
      <c r="E28" s="3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21" t="s">
        <v>6</v>
      </c>
      <c r="B30" s="22" t="s">
        <v>18</v>
      </c>
      <c r="C30" s="1740" t="s">
        <v>17</v>
      </c>
      <c r="D30" s="1741"/>
      <c r="E30" s="18"/>
    </row>
    <row r="31" spans="1:5" x14ac:dyDescent="0.25">
      <c r="A31" s="16"/>
      <c r="B31" s="17"/>
      <c r="C31" s="1742"/>
      <c r="D31" s="1743"/>
      <c r="E31" s="18"/>
    </row>
    <row r="32" spans="1:5" x14ac:dyDescent="0.25">
      <c r="A32" s="24" t="s">
        <v>7</v>
      </c>
      <c r="B32" s="139" t="s">
        <v>379</v>
      </c>
      <c r="C32" s="1744" t="s">
        <v>16</v>
      </c>
      <c r="D32" s="1745"/>
      <c r="E32" s="1730"/>
    </row>
    <row r="33" spans="1:5" x14ac:dyDescent="0.25">
      <c r="A33" s="25" t="s">
        <v>9</v>
      </c>
      <c r="B33" s="140" t="s">
        <v>10</v>
      </c>
      <c r="C33" s="1746" t="s">
        <v>10</v>
      </c>
      <c r="D33" s="1747"/>
      <c r="E33" s="1730"/>
    </row>
    <row r="34" spans="1:5" x14ac:dyDescent="0.25">
      <c r="A34" s="16"/>
      <c r="B34" s="17"/>
      <c r="C34" s="17"/>
      <c r="D34" s="17"/>
      <c r="E34" s="18"/>
    </row>
    <row r="35" spans="1:5" x14ac:dyDescent="0.25">
      <c r="A35" s="13"/>
      <c r="B35" s="7"/>
      <c r="C35" s="7"/>
      <c r="D35" s="7"/>
      <c r="E35" s="11"/>
    </row>
  </sheetData>
  <mergeCells count="16">
    <mergeCell ref="C30:D30"/>
    <mergeCell ref="C31:D31"/>
    <mergeCell ref="C32:E32"/>
    <mergeCell ref="C33:E33"/>
    <mergeCell ref="A14:B14"/>
    <mergeCell ref="C14:E14"/>
    <mergeCell ref="C15:E15"/>
    <mergeCell ref="C16:E16"/>
    <mergeCell ref="A25:D25"/>
    <mergeCell ref="A27:E27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2"/>
  <dimension ref="A1:H36"/>
  <sheetViews>
    <sheetView topLeftCell="A7" workbookViewId="0">
      <selection activeCell="B21" sqref="B21"/>
    </sheetView>
  </sheetViews>
  <sheetFormatPr defaultRowHeight="15" x14ac:dyDescent="0.25"/>
  <cols>
    <col min="1" max="1" width="23.85546875" style="1217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16"/>
    </row>
    <row r="9" spans="1:5" x14ac:dyDescent="0.25">
      <c r="A9" s="92"/>
      <c r="B9" s="17"/>
      <c r="C9" s="17"/>
      <c r="D9" s="126"/>
      <c r="E9" s="1216"/>
    </row>
    <row r="10" spans="1:5" x14ac:dyDescent="0.25">
      <c r="A10" s="92"/>
      <c r="B10" s="17"/>
      <c r="C10" s="17"/>
      <c r="D10" s="1729" t="s">
        <v>2795</v>
      </c>
      <c r="E10" s="1765"/>
    </row>
    <row r="11" spans="1:5" ht="18.75" x14ac:dyDescent="0.3">
      <c r="A11" s="1928" t="s">
        <v>2747</v>
      </c>
      <c r="B11" s="1929"/>
      <c r="C11" s="1929"/>
      <c r="D11" s="1929"/>
      <c r="E11" s="1930"/>
    </row>
    <row r="12" spans="1:5" x14ac:dyDescent="0.25">
      <c r="A12" s="93"/>
      <c r="B12" s="7"/>
      <c r="C12" s="1734" t="s">
        <v>2796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2744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8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8" x14ac:dyDescent="0.25">
      <c r="A18" s="56" t="s">
        <v>2797</v>
      </c>
      <c r="B18" s="55"/>
      <c r="C18" s="55">
        <v>550</v>
      </c>
      <c r="D18" s="57">
        <v>1.2</v>
      </c>
      <c r="E18" s="57">
        <f>D18*C18</f>
        <v>660</v>
      </c>
    </row>
    <row r="19" spans="1:8" x14ac:dyDescent="0.25">
      <c r="A19" s="56" t="s">
        <v>2798</v>
      </c>
      <c r="B19" s="55"/>
      <c r="C19" s="55">
        <v>2</v>
      </c>
      <c r="D19" s="57">
        <v>45</v>
      </c>
      <c r="E19" s="57">
        <f t="shared" ref="E19:E25" si="0">D19*C19</f>
        <v>90</v>
      </c>
    </row>
    <row r="20" spans="1:8" x14ac:dyDescent="0.25">
      <c r="A20" s="56" t="s">
        <v>2799</v>
      </c>
      <c r="B20" s="55" t="s">
        <v>2800</v>
      </c>
      <c r="C20" s="55">
        <v>40</v>
      </c>
      <c r="D20" s="57">
        <v>1050</v>
      </c>
      <c r="E20" s="57">
        <f t="shared" si="0"/>
        <v>42000</v>
      </c>
    </row>
    <row r="21" spans="1:8" x14ac:dyDescent="0.25">
      <c r="A21" s="56" t="s">
        <v>2801</v>
      </c>
      <c r="B21" s="55" t="s">
        <v>2802</v>
      </c>
      <c r="C21" s="55">
        <v>2</v>
      </c>
      <c r="D21" s="57">
        <v>60</v>
      </c>
      <c r="E21" s="57">
        <f t="shared" si="0"/>
        <v>120</v>
      </c>
    </row>
    <row r="22" spans="1:8" x14ac:dyDescent="0.25">
      <c r="A22" s="56" t="s">
        <v>2803</v>
      </c>
      <c r="B22" s="55" t="s">
        <v>2804</v>
      </c>
      <c r="C22" s="55">
        <v>1</v>
      </c>
      <c r="D22" s="57">
        <v>80</v>
      </c>
      <c r="E22" s="57">
        <f t="shared" si="0"/>
        <v>80</v>
      </c>
    </row>
    <row r="23" spans="1:8" x14ac:dyDescent="0.25">
      <c r="A23" s="56" t="s">
        <v>2805</v>
      </c>
      <c r="B23" s="55" t="s">
        <v>2806</v>
      </c>
      <c r="C23" s="55">
        <v>20</v>
      </c>
      <c r="D23" s="57">
        <v>2</v>
      </c>
      <c r="E23" s="57">
        <f t="shared" si="0"/>
        <v>40</v>
      </c>
    </row>
    <row r="24" spans="1:8" x14ac:dyDescent="0.25">
      <c r="A24" s="56" t="s">
        <v>2808</v>
      </c>
      <c r="B24" s="55" t="s">
        <v>2807</v>
      </c>
      <c r="C24" s="55">
        <v>10</v>
      </c>
      <c r="D24" s="57">
        <v>220</v>
      </c>
      <c r="E24" s="57">
        <f t="shared" si="0"/>
        <v>2200</v>
      </c>
    </row>
    <row r="25" spans="1:8" x14ac:dyDescent="0.25">
      <c r="A25" s="56" t="s">
        <v>354</v>
      </c>
      <c r="B25" s="55"/>
      <c r="C25" s="55">
        <v>2</v>
      </c>
      <c r="D25" s="57">
        <v>25</v>
      </c>
      <c r="E25" s="57">
        <f t="shared" si="0"/>
        <v>50</v>
      </c>
      <c r="H25" t="s">
        <v>713</v>
      </c>
    </row>
    <row r="26" spans="1:8" ht="23.25" x14ac:dyDescent="0.35">
      <c r="A26" s="1762" t="s">
        <v>183</v>
      </c>
      <c r="B26" s="1749"/>
      <c r="C26" s="1749"/>
      <c r="D26" s="1749"/>
      <c r="E26" s="134">
        <f>SUM(E18:E25)</f>
        <v>45240</v>
      </c>
    </row>
    <row r="27" spans="1:8" x14ac:dyDescent="0.25">
      <c r="A27" s="95" t="s">
        <v>2809</v>
      </c>
      <c r="B27" s="1215"/>
      <c r="C27" s="1215"/>
      <c r="D27" s="128"/>
      <c r="E27" s="129"/>
    </row>
    <row r="28" spans="1:8" x14ac:dyDescent="0.25">
      <c r="A28" s="1761"/>
      <c r="B28" s="1757"/>
      <c r="C28" s="1757"/>
      <c r="D28" s="1757"/>
      <c r="E28" s="1752"/>
    </row>
    <row r="29" spans="1:8" x14ac:dyDescent="0.25">
      <c r="A29" s="96"/>
      <c r="B29" s="2"/>
      <c r="C29" s="2"/>
      <c r="D29" s="130"/>
      <c r="E29" s="131"/>
    </row>
    <row r="30" spans="1:8" x14ac:dyDescent="0.25">
      <c r="A30" s="92"/>
      <c r="B30" s="17"/>
      <c r="C30" s="17"/>
      <c r="D30" s="126"/>
      <c r="E30" s="1216"/>
      <c r="G30" t="s">
        <v>2783</v>
      </c>
    </row>
    <row r="31" spans="1:8" x14ac:dyDescent="0.25">
      <c r="A31" s="97" t="s">
        <v>6</v>
      </c>
      <c r="B31" s="22" t="s">
        <v>18</v>
      </c>
      <c r="C31" s="1740" t="s">
        <v>17</v>
      </c>
      <c r="D31" s="1741"/>
      <c r="E31" s="1216"/>
    </row>
    <row r="32" spans="1:8" x14ac:dyDescent="0.25">
      <c r="A32" s="92"/>
      <c r="B32" s="17"/>
      <c r="C32" s="1742"/>
      <c r="D32" s="1743"/>
      <c r="E32" s="1216"/>
    </row>
    <row r="33" spans="1:5" x14ac:dyDescent="0.25">
      <c r="A33" s="98" t="s">
        <v>7</v>
      </c>
      <c r="B33" s="1213" t="s">
        <v>2745</v>
      </c>
      <c r="C33" s="1744" t="s">
        <v>16</v>
      </c>
      <c r="D33" s="1745"/>
      <c r="E33" s="1730"/>
    </row>
    <row r="34" spans="1:5" x14ac:dyDescent="0.25">
      <c r="A34" s="99" t="s">
        <v>9</v>
      </c>
      <c r="B34" s="1214" t="s">
        <v>10</v>
      </c>
      <c r="C34" s="1746" t="s">
        <v>10</v>
      </c>
      <c r="D34" s="1747"/>
      <c r="E34" s="1730"/>
    </row>
    <row r="35" spans="1:5" x14ac:dyDescent="0.25">
      <c r="A35" s="92"/>
      <c r="B35" s="17"/>
      <c r="C35" s="17"/>
      <c r="D35" s="126"/>
      <c r="E35" s="1216"/>
    </row>
    <row r="36" spans="1:5" x14ac:dyDescent="0.25">
      <c r="A36" s="93"/>
      <c r="B36" s="7"/>
      <c r="C36" s="7"/>
      <c r="D36" s="128"/>
      <c r="E36" s="132"/>
    </row>
  </sheetData>
  <mergeCells count="16">
    <mergeCell ref="C31:D31"/>
    <mergeCell ref="C32:D32"/>
    <mergeCell ref="C33:E33"/>
    <mergeCell ref="C34:E34"/>
    <mergeCell ref="A14:B14"/>
    <mergeCell ref="C14:E14"/>
    <mergeCell ref="C15:E15"/>
    <mergeCell ref="C16:E16"/>
    <mergeCell ref="A26:D26"/>
    <mergeCell ref="A28:E28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3"/>
  <dimension ref="A1:E42"/>
  <sheetViews>
    <sheetView topLeftCell="A19" workbookViewId="0">
      <selection activeCell="I48" sqref="I48"/>
    </sheetView>
  </sheetViews>
  <sheetFormatPr defaultRowHeight="15" x14ac:dyDescent="0.25"/>
  <cols>
    <col min="1" max="1" width="23.85546875" style="1223" customWidth="1"/>
    <col min="2" max="2" width="26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92"/>
      <c r="B7" s="17"/>
      <c r="C7" s="17"/>
      <c r="D7" s="126"/>
      <c r="E7" s="1222"/>
    </row>
    <row r="8" spans="1:5" x14ac:dyDescent="0.25">
      <c r="A8" s="92"/>
      <c r="B8" s="17"/>
      <c r="C8" s="17"/>
      <c r="D8" s="126"/>
      <c r="E8" s="1222"/>
    </row>
    <row r="9" spans="1:5" x14ac:dyDescent="0.25">
      <c r="A9" s="92"/>
      <c r="B9" s="17"/>
      <c r="C9" s="17"/>
      <c r="D9" s="1729" t="s">
        <v>2810</v>
      </c>
      <c r="E9" s="1765"/>
    </row>
    <row r="10" spans="1:5" ht="18.75" x14ac:dyDescent="0.3">
      <c r="A10" s="1928" t="s">
        <v>2747</v>
      </c>
      <c r="B10" s="1929"/>
      <c r="C10" s="1929"/>
      <c r="D10" s="1929"/>
      <c r="E10" s="1930"/>
    </row>
    <row r="11" spans="1:5" x14ac:dyDescent="0.25">
      <c r="A11" s="93"/>
      <c r="B11" s="7"/>
      <c r="C11" s="1734" t="s">
        <v>2811</v>
      </c>
      <c r="D11" s="1735"/>
      <c r="E11" s="1736"/>
    </row>
    <row r="12" spans="1:5" x14ac:dyDescent="0.25">
      <c r="A12" s="1763" t="s">
        <v>2812</v>
      </c>
      <c r="B12" s="1764"/>
      <c r="C12" s="1737" t="s">
        <v>2813</v>
      </c>
      <c r="D12" s="1739"/>
      <c r="E12" s="1738"/>
    </row>
    <row r="13" spans="1:5" x14ac:dyDescent="0.25">
      <c r="A13" s="1737" t="s">
        <v>311</v>
      </c>
      <c r="B13" s="1738"/>
      <c r="C13" s="1737" t="s">
        <v>12</v>
      </c>
      <c r="D13" s="1739"/>
      <c r="E13" s="1738"/>
    </row>
    <row r="14" spans="1:5" x14ac:dyDescent="0.25">
      <c r="A14" s="94" t="s">
        <v>2815</v>
      </c>
      <c r="B14" s="8"/>
      <c r="C14" s="1753" t="s">
        <v>2814</v>
      </c>
      <c r="D14" s="1749"/>
      <c r="E14" s="1749"/>
    </row>
    <row r="15" spans="1:5" ht="15.75" x14ac:dyDescent="0.25">
      <c r="A15" s="93" t="s">
        <v>1479</v>
      </c>
      <c r="C15" s="1934" t="s">
        <v>2862</v>
      </c>
      <c r="D15" s="1935"/>
      <c r="E15" s="1936"/>
    </row>
    <row r="16" spans="1:5" x14ac:dyDescent="0.25">
      <c r="A16" s="10" t="s">
        <v>3</v>
      </c>
      <c r="B16" s="10" t="s">
        <v>4</v>
      </c>
      <c r="C16" s="10" t="s">
        <v>13</v>
      </c>
      <c r="D16" s="125" t="s">
        <v>14</v>
      </c>
      <c r="E16" s="125" t="s">
        <v>5</v>
      </c>
    </row>
    <row r="17" spans="1:5" x14ac:dyDescent="0.25">
      <c r="A17" s="56" t="s">
        <v>2816</v>
      </c>
      <c r="B17" s="56" t="s">
        <v>2844</v>
      </c>
      <c r="C17" s="55">
        <v>1</v>
      </c>
      <c r="D17" s="57">
        <v>55000</v>
      </c>
      <c r="E17" s="57">
        <f>D17*C17</f>
        <v>55000</v>
      </c>
    </row>
    <row r="18" spans="1:5" x14ac:dyDescent="0.25">
      <c r="A18" s="56" t="s">
        <v>2817</v>
      </c>
      <c r="B18" s="56" t="s">
        <v>2818</v>
      </c>
      <c r="C18" s="55">
        <v>1</v>
      </c>
      <c r="D18" s="57">
        <v>17260</v>
      </c>
      <c r="E18" s="57">
        <f>D18*C18</f>
        <v>17260</v>
      </c>
    </row>
    <row r="19" spans="1:5" x14ac:dyDescent="0.25">
      <c r="A19" s="56" t="s">
        <v>2819</v>
      </c>
      <c r="B19" s="56" t="s">
        <v>2820</v>
      </c>
      <c r="C19" s="55">
        <v>1</v>
      </c>
      <c r="D19" s="57">
        <v>22540</v>
      </c>
      <c r="E19" s="57">
        <f>D19*C19</f>
        <v>22540</v>
      </c>
    </row>
    <row r="20" spans="1:5" x14ac:dyDescent="0.25">
      <c r="A20" s="56" t="s">
        <v>2821</v>
      </c>
      <c r="B20" s="776" t="s">
        <v>2822</v>
      </c>
      <c r="C20" s="55">
        <v>1</v>
      </c>
      <c r="D20" s="57">
        <v>11970</v>
      </c>
      <c r="E20" s="57">
        <f>D20*C20</f>
        <v>11970</v>
      </c>
    </row>
    <row r="21" spans="1:5" ht="30" x14ac:dyDescent="0.25">
      <c r="A21" s="513" t="s">
        <v>2823</v>
      </c>
      <c r="B21" s="297" t="s">
        <v>2824</v>
      </c>
      <c r="C21" s="299">
        <v>1</v>
      </c>
      <c r="D21" s="819">
        <v>15170</v>
      </c>
      <c r="E21" s="819">
        <f>D21*C21</f>
        <v>15170</v>
      </c>
    </row>
    <row r="22" spans="1:5" x14ac:dyDescent="0.25">
      <c r="A22" s="56" t="s">
        <v>2825</v>
      </c>
      <c r="B22" s="56" t="s">
        <v>2826</v>
      </c>
      <c r="C22" s="55">
        <v>3</v>
      </c>
      <c r="D22" s="57">
        <v>16000</v>
      </c>
      <c r="E22" s="57">
        <f t="shared" ref="E22:E32" si="0">D22*C22</f>
        <v>48000</v>
      </c>
    </row>
    <row r="23" spans="1:5" ht="30" x14ac:dyDescent="0.25">
      <c r="A23" s="513" t="s">
        <v>2827</v>
      </c>
      <c r="B23" s="433" t="s">
        <v>2828</v>
      </c>
      <c r="C23" s="299">
        <v>1</v>
      </c>
      <c r="D23" s="819">
        <v>6160</v>
      </c>
      <c r="E23" s="819">
        <f t="shared" si="0"/>
        <v>6160</v>
      </c>
    </row>
    <row r="24" spans="1:5" x14ac:dyDescent="0.25">
      <c r="A24" s="56" t="s">
        <v>2829</v>
      </c>
      <c r="B24" s="56" t="s">
        <v>2830</v>
      </c>
      <c r="C24" s="55">
        <v>1</v>
      </c>
      <c r="D24" s="57">
        <v>6500</v>
      </c>
      <c r="E24" s="57">
        <f t="shared" si="0"/>
        <v>6500</v>
      </c>
    </row>
    <row r="25" spans="1:5" ht="30" x14ac:dyDescent="0.25">
      <c r="A25" s="513" t="s">
        <v>2831</v>
      </c>
      <c r="B25" s="433" t="s">
        <v>2832</v>
      </c>
      <c r="C25" s="299">
        <v>19</v>
      </c>
      <c r="D25" s="819">
        <v>3640</v>
      </c>
      <c r="E25" s="819">
        <f t="shared" si="0"/>
        <v>69160</v>
      </c>
    </row>
    <row r="26" spans="1:5" x14ac:dyDescent="0.25">
      <c r="A26" s="513" t="s">
        <v>2833</v>
      </c>
      <c r="B26" s="433" t="s">
        <v>2834</v>
      </c>
      <c r="C26" s="299">
        <v>1</v>
      </c>
      <c r="D26" s="819">
        <v>2600</v>
      </c>
      <c r="E26" s="819">
        <f t="shared" si="0"/>
        <v>2600</v>
      </c>
    </row>
    <row r="27" spans="1:5" ht="30" x14ac:dyDescent="0.25">
      <c r="A27" s="513" t="s">
        <v>2835</v>
      </c>
      <c r="B27" s="433" t="s">
        <v>2845</v>
      </c>
      <c r="C27" s="299">
        <v>6</v>
      </c>
      <c r="D27" s="819">
        <v>1100</v>
      </c>
      <c r="E27" s="819">
        <f t="shared" si="0"/>
        <v>6600</v>
      </c>
    </row>
    <row r="28" spans="1:5" x14ac:dyDescent="0.25">
      <c r="A28" s="513" t="s">
        <v>2836</v>
      </c>
      <c r="B28" s="433"/>
      <c r="C28" s="299">
        <v>2</v>
      </c>
      <c r="D28" s="819">
        <v>1800</v>
      </c>
      <c r="E28" s="819">
        <f t="shared" si="0"/>
        <v>3600</v>
      </c>
    </row>
    <row r="29" spans="1:5" x14ac:dyDescent="0.25">
      <c r="A29" s="56" t="s">
        <v>2837</v>
      </c>
      <c r="B29" s="56" t="s">
        <v>2838</v>
      </c>
      <c r="C29" s="55">
        <v>2</v>
      </c>
      <c r="D29" s="57">
        <v>1800</v>
      </c>
      <c r="E29" s="57">
        <f t="shared" si="0"/>
        <v>3600</v>
      </c>
    </row>
    <row r="30" spans="1:5" x14ac:dyDescent="0.25">
      <c r="A30" s="56" t="s">
        <v>2839</v>
      </c>
      <c r="B30" s="297" t="s">
        <v>2846</v>
      </c>
      <c r="C30" s="55">
        <v>1</v>
      </c>
      <c r="D30" s="57">
        <v>7200</v>
      </c>
      <c r="E30" s="57">
        <f t="shared" si="0"/>
        <v>7200</v>
      </c>
    </row>
    <row r="31" spans="1:5" x14ac:dyDescent="0.25">
      <c r="A31" s="56" t="s">
        <v>2840</v>
      </c>
      <c r="B31" s="297"/>
      <c r="C31" s="55">
        <v>1</v>
      </c>
      <c r="D31" s="57">
        <v>12300</v>
      </c>
      <c r="E31" s="57">
        <f t="shared" si="0"/>
        <v>12300</v>
      </c>
    </row>
    <row r="32" spans="1:5" x14ac:dyDescent="0.25">
      <c r="A32" s="294" t="s">
        <v>2841</v>
      </c>
      <c r="B32" s="398"/>
      <c r="C32" s="1233">
        <v>1</v>
      </c>
      <c r="D32" s="437">
        <v>25000</v>
      </c>
      <c r="E32" s="437">
        <f t="shared" si="0"/>
        <v>25000</v>
      </c>
    </row>
    <row r="33" spans="1:5" x14ac:dyDescent="0.25">
      <c r="A33" s="94" t="s">
        <v>2849</v>
      </c>
      <c r="B33" s="402"/>
      <c r="C33" s="194"/>
      <c r="D33" s="1234"/>
      <c r="E33" s="1235"/>
    </row>
    <row r="34" spans="1:5" x14ac:dyDescent="0.25">
      <c r="A34" s="95" t="s">
        <v>2848</v>
      </c>
      <c r="B34" s="764"/>
      <c r="C34" s="1236"/>
      <c r="D34" s="1012"/>
      <c r="E34" s="1013"/>
    </row>
    <row r="35" spans="1:5" ht="23.25" x14ac:dyDescent="0.35">
      <c r="A35" s="1847" t="s">
        <v>183</v>
      </c>
      <c r="B35" s="1848"/>
      <c r="C35" s="1848"/>
      <c r="D35" s="1848"/>
      <c r="E35" s="443">
        <f>SUM(E17:E34)</f>
        <v>312660</v>
      </c>
    </row>
    <row r="36" spans="1:5" x14ac:dyDescent="0.25">
      <c r="A36" s="95" t="s">
        <v>2850</v>
      </c>
      <c r="B36" s="1221"/>
      <c r="C36" s="1221"/>
      <c r="D36" s="128"/>
      <c r="E36" s="129"/>
    </row>
    <row r="37" spans="1:5" x14ac:dyDescent="0.25">
      <c r="A37" s="95" t="s">
        <v>2847</v>
      </c>
      <c r="B37" s="1221"/>
      <c r="C37" s="1221"/>
      <c r="D37" s="128"/>
      <c r="E37" s="129"/>
    </row>
    <row r="38" spans="1:5" x14ac:dyDescent="0.25">
      <c r="A38" s="1761" t="s">
        <v>2842</v>
      </c>
      <c r="B38" s="1757"/>
      <c r="C38" s="1757"/>
      <c r="D38" s="1757"/>
      <c r="E38" s="1752"/>
    </row>
    <row r="39" spans="1:5" x14ac:dyDescent="0.25">
      <c r="A39" s="97" t="s">
        <v>6</v>
      </c>
      <c r="B39" s="22" t="s">
        <v>18</v>
      </c>
      <c r="C39" s="1740" t="s">
        <v>17</v>
      </c>
      <c r="D39" s="1741"/>
      <c r="E39" s="1222"/>
    </row>
    <row r="40" spans="1:5" x14ac:dyDescent="0.25">
      <c r="A40" s="92"/>
      <c r="B40" s="17"/>
      <c r="C40" s="1742"/>
      <c r="D40" s="1743"/>
      <c r="E40" s="1222"/>
    </row>
    <row r="41" spans="1:5" ht="15.75" customHeight="1" x14ac:dyDescent="0.25">
      <c r="A41" s="98" t="s">
        <v>7</v>
      </c>
      <c r="B41" s="1219" t="s">
        <v>2843</v>
      </c>
      <c r="C41" s="1744" t="s">
        <v>16</v>
      </c>
      <c r="D41" s="1745"/>
      <c r="E41" s="1730"/>
    </row>
    <row r="42" spans="1:5" x14ac:dyDescent="0.25">
      <c r="A42" s="1231" t="s">
        <v>9</v>
      </c>
      <c r="B42" s="1232" t="s">
        <v>10</v>
      </c>
      <c r="C42" s="1932" t="s">
        <v>1126</v>
      </c>
      <c r="D42" s="1933"/>
      <c r="E42" s="1752"/>
    </row>
  </sheetData>
  <mergeCells count="16">
    <mergeCell ref="A1:E6"/>
    <mergeCell ref="D9:E9"/>
    <mergeCell ref="A10:E10"/>
    <mergeCell ref="C11:E11"/>
    <mergeCell ref="A12:B12"/>
    <mergeCell ref="C12:E12"/>
    <mergeCell ref="C39:D39"/>
    <mergeCell ref="C40:D40"/>
    <mergeCell ref="C41:E41"/>
    <mergeCell ref="C42:E42"/>
    <mergeCell ref="A13:B13"/>
    <mergeCell ref="C13:E13"/>
    <mergeCell ref="C14:E14"/>
    <mergeCell ref="C15:E15"/>
    <mergeCell ref="A35:D35"/>
    <mergeCell ref="A38:E38"/>
  </mergeCells>
  <pageMargins left="0.7" right="0.7" top="0.75" bottom="0.75" header="0.3" footer="0.3"/>
  <pageSetup orientation="portrait" horizontalDpi="0" verticalDpi="0"/>
  <drawing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4"/>
  <dimension ref="A1:E31"/>
  <sheetViews>
    <sheetView topLeftCell="A19" workbookViewId="0">
      <selection activeCell="A23" sqref="A23:E23"/>
    </sheetView>
  </sheetViews>
  <sheetFormatPr defaultRowHeight="15" x14ac:dyDescent="0.25"/>
  <cols>
    <col min="1" max="1" width="23.28515625" style="1223" customWidth="1"/>
    <col min="2" max="2" width="32" customWidth="1"/>
    <col min="3" max="3" width="7.42578125" customWidth="1"/>
    <col min="4" max="4" width="10" style="87" customWidth="1"/>
    <col min="5" max="5" width="12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2856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2854</v>
      </c>
      <c r="D12" s="1735"/>
      <c r="E12" s="1736"/>
    </row>
    <row r="13" spans="1:5" x14ac:dyDescent="0.25">
      <c r="A13" s="1763" t="s">
        <v>1984</v>
      </c>
      <c r="B13" s="1764"/>
      <c r="C13" s="1737" t="s">
        <v>1987</v>
      </c>
      <c r="D13" s="1739"/>
      <c r="E13" s="1738"/>
    </row>
    <row r="14" spans="1:5" x14ac:dyDescent="0.25">
      <c r="A14" s="1737" t="s">
        <v>1985</v>
      </c>
      <c r="B14" s="1738"/>
      <c r="C14" s="1737" t="s">
        <v>12</v>
      </c>
      <c r="D14" s="1739"/>
      <c r="E14" s="1738"/>
    </row>
    <row r="15" spans="1:5" x14ac:dyDescent="0.25">
      <c r="A15" s="94" t="s">
        <v>1986</v>
      </c>
      <c r="B15" s="8"/>
      <c r="C15" s="1753" t="s">
        <v>2855</v>
      </c>
      <c r="D15" s="1749"/>
      <c r="E15" s="1749"/>
    </row>
    <row r="16" spans="1:5" x14ac:dyDescent="0.25">
      <c r="A16" s="93"/>
      <c r="C16" s="1748" t="s">
        <v>395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272</v>
      </c>
      <c r="D17" s="746" t="s">
        <v>14</v>
      </c>
      <c r="E17" s="746" t="s">
        <v>5</v>
      </c>
    </row>
    <row r="18" spans="1:5" s="81" customFormat="1" x14ac:dyDescent="0.25">
      <c r="A18" s="94" t="s">
        <v>1989</v>
      </c>
      <c r="B18" s="398"/>
      <c r="C18" s="194">
        <v>1</v>
      </c>
      <c r="D18" s="765">
        <v>2300</v>
      </c>
      <c r="E18" s="408">
        <f>D18*C18</f>
        <v>2300</v>
      </c>
    </row>
    <row r="19" spans="1:5" s="81" customFormat="1" x14ac:dyDescent="0.25">
      <c r="A19" s="95"/>
      <c r="B19" s="400"/>
      <c r="C19" s="1236"/>
      <c r="D19" s="747"/>
      <c r="E19" s="655"/>
    </row>
    <row r="20" spans="1:5" ht="23.25" x14ac:dyDescent="0.35">
      <c r="A20" s="1895" t="s">
        <v>273</v>
      </c>
      <c r="B20" s="1896"/>
      <c r="C20" s="1896"/>
      <c r="D20" s="1896"/>
      <c r="E20" s="770">
        <f>SUM(E18:E19)</f>
        <v>2300</v>
      </c>
    </row>
    <row r="21" spans="1:5" ht="15.75" x14ac:dyDescent="0.25">
      <c r="A21" s="768" t="s">
        <v>2851</v>
      </c>
      <c r="B21" s="1218"/>
      <c r="C21" s="1218"/>
      <c r="D21" s="1218"/>
      <c r="E21" s="767"/>
    </row>
    <row r="22" spans="1:5" x14ac:dyDescent="0.25">
      <c r="A22" s="95" t="s">
        <v>2852</v>
      </c>
      <c r="B22" s="1221"/>
      <c r="C22" s="1221"/>
      <c r="D22" s="89"/>
      <c r="E22" s="85"/>
    </row>
    <row r="23" spans="1:5" x14ac:dyDescent="0.25">
      <c r="A23" s="1761" t="s">
        <v>2853</v>
      </c>
      <c r="B23" s="1757"/>
      <c r="C23" s="1757"/>
      <c r="D23" s="1757"/>
      <c r="E23" s="1752"/>
    </row>
    <row r="24" spans="1:5" x14ac:dyDescent="0.25">
      <c r="A24" s="96"/>
      <c r="B24" s="2"/>
      <c r="C24" s="2"/>
      <c r="D24" s="90"/>
      <c r="E24" s="48"/>
    </row>
    <row r="25" spans="1:5" x14ac:dyDescent="0.25">
      <c r="A25" s="92"/>
      <c r="B25" s="17"/>
      <c r="C25" s="17"/>
      <c r="D25" s="88"/>
      <c r="E25" s="82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82"/>
    </row>
    <row r="27" spans="1:5" x14ac:dyDescent="0.25">
      <c r="A27" s="92"/>
      <c r="B27" s="17"/>
      <c r="C27" s="1742"/>
      <c r="D27" s="1743"/>
      <c r="E27" s="82"/>
    </row>
    <row r="28" spans="1:5" x14ac:dyDescent="0.25">
      <c r="A28" s="98" t="s">
        <v>7</v>
      </c>
      <c r="B28" s="1219" t="s">
        <v>1998</v>
      </c>
      <c r="C28" s="1744" t="s">
        <v>1965</v>
      </c>
      <c r="D28" s="1745"/>
      <c r="E28" s="1730"/>
    </row>
    <row r="29" spans="1:5" x14ac:dyDescent="0.25">
      <c r="A29" s="99" t="s">
        <v>9</v>
      </c>
      <c r="B29" s="1220" t="s">
        <v>10</v>
      </c>
      <c r="C29" s="1746" t="s">
        <v>10</v>
      </c>
      <c r="D29" s="1747"/>
      <c r="E29" s="1730"/>
    </row>
    <row r="30" spans="1:5" x14ac:dyDescent="0.25">
      <c r="A30" s="92"/>
      <c r="B30" s="17"/>
      <c r="C30" s="17"/>
      <c r="D30" s="88"/>
      <c r="E30" s="82"/>
    </row>
    <row r="31" spans="1:5" x14ac:dyDescent="0.25">
      <c r="A31" s="93"/>
      <c r="B31" s="7"/>
      <c r="C31" s="7"/>
      <c r="D31" s="91"/>
      <c r="E31" s="86"/>
    </row>
  </sheetData>
  <mergeCells count="16">
    <mergeCell ref="A1:E7"/>
    <mergeCell ref="D10:E10"/>
    <mergeCell ref="A11:E11"/>
    <mergeCell ref="C12:E12"/>
    <mergeCell ref="A13:B13"/>
    <mergeCell ref="C13:E13"/>
    <mergeCell ref="C26:D26"/>
    <mergeCell ref="C27:D27"/>
    <mergeCell ref="C28:E28"/>
    <mergeCell ref="C29:E29"/>
    <mergeCell ref="A14:B14"/>
    <mergeCell ref="C14:E14"/>
    <mergeCell ref="C15:E15"/>
    <mergeCell ref="C16:E16"/>
    <mergeCell ref="A20:D20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7"/>
  <dimension ref="A1:G28"/>
  <sheetViews>
    <sheetView topLeftCell="A4" workbookViewId="0">
      <selection activeCell="J26" sqref="I26:J26"/>
    </sheetView>
  </sheetViews>
  <sheetFormatPr defaultRowHeight="15" x14ac:dyDescent="0.25"/>
  <cols>
    <col min="1" max="1" width="26" customWidth="1"/>
    <col min="2" max="2" width="20.42578125" customWidth="1"/>
    <col min="3" max="3" width="11.42578125" customWidth="1"/>
    <col min="4" max="4" width="14.7109375" customWidth="1"/>
    <col min="5" max="5" width="18.140625" customWidth="1"/>
  </cols>
  <sheetData>
    <row r="1" spans="1:7" x14ac:dyDescent="0.25">
      <c r="A1" s="1723"/>
      <c r="B1" s="1724"/>
      <c r="C1" s="1724"/>
      <c r="D1" s="1724"/>
      <c r="E1" s="1725"/>
    </row>
    <row r="2" spans="1:7" x14ac:dyDescent="0.25">
      <c r="A2" s="1726"/>
      <c r="B2" s="1727"/>
      <c r="C2" s="1727"/>
      <c r="D2" s="1727"/>
      <c r="E2" s="1728"/>
    </row>
    <row r="3" spans="1:7" x14ac:dyDescent="0.25">
      <c r="A3" s="1726"/>
      <c r="B3" s="1727"/>
      <c r="C3" s="1727"/>
      <c r="D3" s="1727"/>
      <c r="E3" s="1728"/>
    </row>
    <row r="4" spans="1:7" x14ac:dyDescent="0.25">
      <c r="A4" s="1726"/>
      <c r="B4" s="1727"/>
      <c r="C4" s="1727"/>
      <c r="D4" s="1727"/>
      <c r="E4" s="1728"/>
    </row>
    <row r="5" spans="1:7" x14ac:dyDescent="0.25">
      <c r="A5" s="1726"/>
      <c r="B5" s="1727"/>
      <c r="C5" s="1727"/>
      <c r="D5" s="1727"/>
      <c r="E5" s="1728"/>
    </row>
    <row r="6" spans="1:7" x14ac:dyDescent="0.25">
      <c r="A6" s="1726"/>
      <c r="B6" s="1727"/>
      <c r="C6" s="1727"/>
      <c r="D6" s="1727"/>
      <c r="E6" s="1728"/>
    </row>
    <row r="7" spans="1:7" x14ac:dyDescent="0.25">
      <c r="A7" s="1726"/>
      <c r="B7" s="1727"/>
      <c r="C7" s="1727"/>
      <c r="D7" s="1727"/>
      <c r="E7" s="1728"/>
    </row>
    <row r="8" spans="1:7" x14ac:dyDescent="0.25">
      <c r="A8" s="16"/>
      <c r="B8" s="17"/>
      <c r="C8" s="17"/>
      <c r="D8" s="17"/>
      <c r="E8" s="18"/>
    </row>
    <row r="9" spans="1:7" x14ac:dyDescent="0.25">
      <c r="A9" s="16"/>
      <c r="B9" s="17"/>
      <c r="C9" s="17"/>
      <c r="D9" s="17"/>
      <c r="E9" s="18"/>
    </row>
    <row r="10" spans="1:7" x14ac:dyDescent="0.25">
      <c r="A10" s="16"/>
      <c r="B10" s="17"/>
      <c r="C10" s="17"/>
      <c r="D10" s="1245" t="s">
        <v>2861</v>
      </c>
      <c r="E10" s="1243"/>
      <c r="F10" s="1242"/>
      <c r="G10" s="1243"/>
    </row>
    <row r="11" spans="1:7" ht="18.75" x14ac:dyDescent="0.3">
      <c r="A11" s="1731" t="s">
        <v>0</v>
      </c>
      <c r="B11" s="1732"/>
      <c r="C11" s="1732"/>
      <c r="D11" s="1732"/>
      <c r="E11" s="1733"/>
    </row>
    <row r="12" spans="1:7" x14ac:dyDescent="0.25">
      <c r="A12" s="13"/>
      <c r="B12" s="7"/>
      <c r="C12" s="7"/>
      <c r="D12" s="1734" t="s">
        <v>2857</v>
      </c>
      <c r="E12" s="1880"/>
    </row>
    <row r="13" spans="1:7" x14ac:dyDescent="0.25">
      <c r="A13" s="1763" t="s">
        <v>2864</v>
      </c>
      <c r="B13" s="1839"/>
      <c r="C13" s="1764"/>
      <c r="D13" s="1737" t="s">
        <v>2896</v>
      </c>
      <c r="E13" s="1816"/>
    </row>
    <row r="14" spans="1:7" x14ac:dyDescent="0.25">
      <c r="A14" s="1771" t="s">
        <v>2868</v>
      </c>
      <c r="B14" s="1739"/>
      <c r="C14" s="1738"/>
      <c r="D14" s="1737" t="s">
        <v>12</v>
      </c>
      <c r="E14" s="1816"/>
    </row>
    <row r="15" spans="1:7" x14ac:dyDescent="0.25">
      <c r="A15" s="1262" t="s">
        <v>2869</v>
      </c>
      <c r="B15" s="1238"/>
      <c r="C15" s="1238"/>
      <c r="D15" s="1830" t="s">
        <v>2865</v>
      </c>
      <c r="E15" s="1884"/>
    </row>
    <row r="16" spans="1:7" x14ac:dyDescent="0.25">
      <c r="A16" s="1265" t="s">
        <v>61</v>
      </c>
      <c r="B16" s="1264"/>
      <c r="C16" s="8"/>
      <c r="D16" s="681" t="s">
        <v>2867</v>
      </c>
      <c r="E16" s="682"/>
    </row>
    <row r="17" spans="1:5" x14ac:dyDescent="0.25">
      <c r="A17" s="155" t="s">
        <v>3</v>
      </c>
      <c r="B17" s="1263" t="s">
        <v>4</v>
      </c>
      <c r="C17" s="401" t="s">
        <v>272</v>
      </c>
      <c r="D17" s="401" t="s">
        <v>5</v>
      </c>
      <c r="E17" s="401" t="s">
        <v>492</v>
      </c>
    </row>
    <row r="18" spans="1:5" ht="31.5" customHeight="1" x14ac:dyDescent="0.25">
      <c r="A18" s="1256" t="s">
        <v>2863</v>
      </c>
      <c r="B18" s="1257" t="s">
        <v>2866</v>
      </c>
      <c r="C18" s="1258">
        <v>1</v>
      </c>
      <c r="D18" s="1259">
        <v>1300</v>
      </c>
      <c r="E18" s="1260">
        <f>C18*D18</f>
        <v>1300</v>
      </c>
    </row>
    <row r="19" spans="1:5" ht="23.25" x14ac:dyDescent="0.35">
      <c r="A19" s="1762" t="s">
        <v>1786</v>
      </c>
      <c r="B19" s="1848"/>
      <c r="C19" s="1848"/>
      <c r="D19" s="1749"/>
      <c r="E19" s="1261">
        <f>SUM(E18:E18)</f>
        <v>1300</v>
      </c>
    </row>
    <row r="20" spans="1:5" x14ac:dyDescent="0.25">
      <c r="A20" s="1761" t="s">
        <v>2870</v>
      </c>
      <c r="B20" s="1757"/>
      <c r="C20" s="1757"/>
      <c r="D20" s="1757"/>
      <c r="E20" s="1752"/>
    </row>
    <row r="21" spans="1:5" x14ac:dyDescent="0.25">
      <c r="A21" s="1751" t="s">
        <v>2873</v>
      </c>
      <c r="B21" s="1739"/>
      <c r="C21" s="1739"/>
      <c r="D21" s="1739"/>
      <c r="E21" s="1738"/>
    </row>
    <row r="22" spans="1:5" x14ac:dyDescent="0.25">
      <c r="A22" s="16"/>
      <c r="B22" s="17"/>
      <c r="C22" s="17"/>
      <c r="D22" s="17"/>
      <c r="E22" s="18"/>
    </row>
    <row r="23" spans="1:5" x14ac:dyDescent="0.25">
      <c r="A23" s="21" t="s">
        <v>6</v>
      </c>
      <c r="B23" s="22" t="s">
        <v>18</v>
      </c>
      <c r="C23" s="22"/>
      <c r="D23" s="1237" t="s">
        <v>17</v>
      </c>
      <c r="E23" s="18"/>
    </row>
    <row r="24" spans="1:5" x14ac:dyDescent="0.25">
      <c r="A24" s="16"/>
      <c r="B24" s="17"/>
      <c r="C24" s="17"/>
      <c r="D24" s="1238"/>
      <c r="E24" s="18"/>
    </row>
    <row r="25" spans="1:5" x14ac:dyDescent="0.25">
      <c r="A25" s="24" t="s">
        <v>7</v>
      </c>
      <c r="B25" s="1239" t="s">
        <v>2871</v>
      </c>
      <c r="C25" s="1239"/>
      <c r="D25" s="1744" t="s">
        <v>16</v>
      </c>
      <c r="E25" s="1883"/>
    </row>
    <row r="26" spans="1:5" x14ac:dyDescent="0.25">
      <c r="A26" s="25" t="s">
        <v>9</v>
      </c>
      <c r="B26" s="1240" t="s">
        <v>10</v>
      </c>
      <c r="C26" s="1240"/>
      <c r="D26" s="1746" t="s">
        <v>669</v>
      </c>
      <c r="E26" s="1882"/>
    </row>
    <row r="27" spans="1:5" x14ac:dyDescent="0.25">
      <c r="A27" s="16"/>
      <c r="B27" s="17"/>
      <c r="C27" s="17"/>
      <c r="D27" s="17"/>
      <c r="E27" s="18"/>
    </row>
    <row r="28" spans="1:5" x14ac:dyDescent="0.25">
      <c r="A28" s="13"/>
      <c r="B28" s="7"/>
      <c r="C28" s="7"/>
      <c r="D28" s="7"/>
      <c r="E28" s="11"/>
    </row>
  </sheetData>
  <mergeCells count="13">
    <mergeCell ref="A1:E7"/>
    <mergeCell ref="A11:E11"/>
    <mergeCell ref="D12:E12"/>
    <mergeCell ref="D13:E13"/>
    <mergeCell ref="D14:E14"/>
    <mergeCell ref="D26:E26"/>
    <mergeCell ref="A13:C13"/>
    <mergeCell ref="A14:C14"/>
    <mergeCell ref="D15:E15"/>
    <mergeCell ref="A19:D19"/>
    <mergeCell ref="A20:E20"/>
    <mergeCell ref="A21:E21"/>
    <mergeCell ref="D25:E25"/>
  </mergeCells>
  <pageMargins left="0.7" right="0.7" top="0.75" bottom="0.75" header="0.3" footer="0.3"/>
  <pageSetup orientation="portrait" horizontalDpi="0" verticalDpi="0"/>
  <drawing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6"/>
  <dimension ref="A1:F28"/>
  <sheetViews>
    <sheetView topLeftCell="A4" workbookViewId="0">
      <selection activeCell="H23" sqref="H23"/>
    </sheetView>
  </sheetViews>
  <sheetFormatPr defaultRowHeight="15" x14ac:dyDescent="0.25"/>
  <cols>
    <col min="1" max="1" width="26" customWidth="1"/>
    <col min="2" max="2" width="31.28515625" customWidth="1"/>
    <col min="3" max="3" width="14.7109375" customWidth="1"/>
    <col min="4" max="4" width="18.140625" customWidth="1"/>
  </cols>
  <sheetData>
    <row r="1" spans="1:6" x14ac:dyDescent="0.25">
      <c r="A1" s="1723"/>
      <c r="B1" s="1724"/>
      <c r="C1" s="1724"/>
      <c r="D1" s="1725"/>
    </row>
    <row r="2" spans="1:6" x14ac:dyDescent="0.25">
      <c r="A2" s="1726"/>
      <c r="B2" s="1727"/>
      <c r="C2" s="1727"/>
      <c r="D2" s="1728"/>
    </row>
    <row r="3" spans="1:6" x14ac:dyDescent="0.25">
      <c r="A3" s="1726"/>
      <c r="B3" s="1727"/>
      <c r="C3" s="1727"/>
      <c r="D3" s="1728"/>
    </row>
    <row r="4" spans="1:6" x14ac:dyDescent="0.25">
      <c r="A4" s="1726"/>
      <c r="B4" s="1727"/>
      <c r="C4" s="1727"/>
      <c r="D4" s="1728"/>
    </row>
    <row r="5" spans="1:6" x14ac:dyDescent="0.25">
      <c r="A5" s="1726"/>
      <c r="B5" s="1727"/>
      <c r="C5" s="1727"/>
      <c r="D5" s="1728"/>
    </row>
    <row r="6" spans="1:6" x14ac:dyDescent="0.25">
      <c r="A6" s="1726"/>
      <c r="B6" s="1727"/>
      <c r="C6" s="1727"/>
      <c r="D6" s="1728"/>
    </row>
    <row r="7" spans="1:6" x14ac:dyDescent="0.25">
      <c r="A7" s="1726"/>
      <c r="B7" s="1727"/>
      <c r="C7" s="1727"/>
      <c r="D7" s="1728"/>
    </row>
    <row r="8" spans="1:6" x14ac:dyDescent="0.25">
      <c r="A8" s="16"/>
      <c r="B8" s="17"/>
      <c r="C8" s="17"/>
      <c r="D8" s="18"/>
    </row>
    <row r="9" spans="1:6" x14ac:dyDescent="0.25">
      <c r="A9" s="16"/>
      <c r="B9" s="17"/>
      <c r="C9" s="17"/>
      <c r="D9" s="18"/>
    </row>
    <row r="10" spans="1:6" x14ac:dyDescent="0.25">
      <c r="A10" s="16"/>
      <c r="B10" s="17"/>
      <c r="C10" s="1230" t="s">
        <v>2897</v>
      </c>
      <c r="D10" s="1229"/>
      <c r="E10" s="1228"/>
      <c r="F10" s="1229"/>
    </row>
    <row r="11" spans="1:6" ht="18.75" x14ac:dyDescent="0.3">
      <c r="A11" s="1731" t="s">
        <v>0</v>
      </c>
      <c r="B11" s="1732"/>
      <c r="C11" s="1732"/>
      <c r="D11" s="1733"/>
    </row>
    <row r="12" spans="1:6" x14ac:dyDescent="0.25">
      <c r="A12" s="13"/>
      <c r="B12" s="7"/>
      <c r="C12" s="1734" t="s">
        <v>2857</v>
      </c>
      <c r="D12" s="1880"/>
    </row>
    <row r="13" spans="1:6" x14ac:dyDescent="0.25">
      <c r="A13" s="1763" t="s">
        <v>687</v>
      </c>
      <c r="B13" s="1764"/>
      <c r="C13" s="1737" t="s">
        <v>688</v>
      </c>
      <c r="D13" s="1816"/>
    </row>
    <row r="14" spans="1:6" x14ac:dyDescent="0.25">
      <c r="A14" s="1737" t="s">
        <v>690</v>
      </c>
      <c r="B14" s="1738"/>
      <c r="C14" s="1737" t="s">
        <v>12</v>
      </c>
      <c r="D14" s="1816"/>
    </row>
    <row r="15" spans="1:6" x14ac:dyDescent="0.25">
      <c r="A15" s="29" t="s">
        <v>691</v>
      </c>
      <c r="B15" s="8"/>
      <c r="C15" s="1830" t="s">
        <v>689</v>
      </c>
      <c r="D15" s="1884"/>
    </row>
    <row r="16" spans="1:6" x14ac:dyDescent="0.25">
      <c r="A16" s="10" t="s">
        <v>3</v>
      </c>
      <c r="B16" s="401" t="s">
        <v>4</v>
      </c>
      <c r="C16" s="401" t="s">
        <v>5</v>
      </c>
      <c r="D16" s="401" t="s">
        <v>492</v>
      </c>
    </row>
    <row r="17" spans="1:4" ht="31.5" customHeight="1" x14ac:dyDescent="0.25">
      <c r="A17" s="1266" t="s">
        <v>2859</v>
      </c>
      <c r="B17" s="1937" t="s">
        <v>2860</v>
      </c>
      <c r="C17" s="1247">
        <v>1300</v>
      </c>
      <c r="D17" s="1249">
        <v>1300</v>
      </c>
    </row>
    <row r="18" spans="1:4" ht="25.5" customHeight="1" x14ac:dyDescent="0.25">
      <c r="A18" s="1246" t="s">
        <v>2858</v>
      </c>
      <c r="B18" s="1938"/>
      <c r="C18" s="1248">
        <v>1400</v>
      </c>
      <c r="D18" s="1250">
        <v>1400</v>
      </c>
    </row>
    <row r="19" spans="1:4" ht="23.25" x14ac:dyDescent="0.35">
      <c r="A19" s="1762" t="s">
        <v>1786</v>
      </c>
      <c r="B19" s="1848"/>
      <c r="C19" s="1749"/>
      <c r="D19" s="302">
        <f>SUM(D17:D18)</f>
        <v>2700</v>
      </c>
    </row>
    <row r="20" spans="1:4" x14ac:dyDescent="0.25">
      <c r="A20" s="1761"/>
      <c r="B20" s="1757"/>
      <c r="C20" s="1757"/>
      <c r="D20" s="1752"/>
    </row>
    <row r="21" spans="1:4" x14ac:dyDescent="0.25">
      <c r="A21" s="1751"/>
      <c r="B21" s="1739"/>
      <c r="C21" s="1739"/>
      <c r="D21" s="1738"/>
    </row>
    <row r="22" spans="1:4" x14ac:dyDescent="0.25">
      <c r="A22" s="16"/>
      <c r="B22" s="17"/>
      <c r="C22" s="17"/>
      <c r="D22" s="18"/>
    </row>
    <row r="23" spans="1:4" x14ac:dyDescent="0.25">
      <c r="A23" s="21" t="s">
        <v>6</v>
      </c>
      <c r="B23" s="22" t="s">
        <v>18</v>
      </c>
      <c r="C23" s="1224" t="s">
        <v>17</v>
      </c>
      <c r="D23" s="18"/>
    </row>
    <row r="24" spans="1:4" x14ac:dyDescent="0.25">
      <c r="A24" s="16"/>
      <c r="B24" s="17"/>
      <c r="C24" s="1225"/>
      <c r="D24" s="18"/>
    </row>
    <row r="25" spans="1:4" x14ac:dyDescent="0.25">
      <c r="A25" s="24" t="s">
        <v>7</v>
      </c>
      <c r="B25" s="1226" t="s">
        <v>2872</v>
      </c>
      <c r="C25" s="1744" t="s">
        <v>16</v>
      </c>
      <c r="D25" s="1883"/>
    </row>
    <row r="26" spans="1:4" x14ac:dyDescent="0.25">
      <c r="A26" s="25" t="s">
        <v>9</v>
      </c>
      <c r="B26" s="1227" t="s">
        <v>10</v>
      </c>
      <c r="C26" s="1746" t="s">
        <v>669</v>
      </c>
      <c r="D26" s="1882"/>
    </row>
    <row r="27" spans="1:4" x14ac:dyDescent="0.25">
      <c r="A27" s="16"/>
      <c r="B27" s="17"/>
      <c r="C27" s="17"/>
      <c r="D27" s="18"/>
    </row>
    <row r="28" spans="1:4" x14ac:dyDescent="0.25">
      <c r="A28" s="13"/>
      <c r="B28" s="7"/>
      <c r="C28" s="7"/>
      <c r="D28" s="11"/>
    </row>
  </sheetData>
  <mergeCells count="14">
    <mergeCell ref="A21:D21"/>
    <mergeCell ref="C25:D25"/>
    <mergeCell ref="C26:D26"/>
    <mergeCell ref="B17:B18"/>
    <mergeCell ref="A14:B14"/>
    <mergeCell ref="C14:D14"/>
    <mergeCell ref="C15:D15"/>
    <mergeCell ref="A19:C19"/>
    <mergeCell ref="A20:D20"/>
    <mergeCell ref="A1:D7"/>
    <mergeCell ref="A11:D11"/>
    <mergeCell ref="C12:D12"/>
    <mergeCell ref="A13:B13"/>
    <mergeCell ref="C13:D13"/>
  </mergeCells>
  <pageMargins left="0.7" right="0.7" top="0.75" bottom="0.75" header="0.3" footer="0.3"/>
  <pageSetup orientation="portrait" horizontalDpi="0" verticalDpi="0"/>
  <drawing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5"/>
  <dimension ref="A1:E33"/>
  <sheetViews>
    <sheetView topLeftCell="A12" workbookViewId="0">
      <selection activeCell="K23" sqref="K23"/>
    </sheetView>
  </sheetViews>
  <sheetFormatPr defaultRowHeight="15" x14ac:dyDescent="0.25"/>
  <cols>
    <col min="1" max="1" width="26.28515625" style="1242" customWidth="1"/>
    <col min="2" max="2" width="25.7109375" style="1242" customWidth="1"/>
    <col min="3" max="3" width="7.42578125" customWidth="1"/>
    <col min="4" max="4" width="8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980"/>
      <c r="C8" s="17"/>
      <c r="D8" s="88"/>
      <c r="E8" s="82"/>
    </row>
    <row r="9" spans="1:5" x14ac:dyDescent="0.25">
      <c r="A9" s="92"/>
      <c r="B9" s="980"/>
      <c r="C9" s="17"/>
      <c r="D9" s="88"/>
      <c r="E9" s="82"/>
    </row>
    <row r="10" spans="1:5" x14ac:dyDescent="0.25">
      <c r="A10" s="92"/>
      <c r="B10" s="980"/>
      <c r="C10" s="17"/>
      <c r="D10" s="1729" t="s">
        <v>2874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981"/>
      <c r="C12" s="1734" t="s">
        <v>2875</v>
      </c>
      <c r="D12" s="1735"/>
      <c r="E12" s="1736"/>
    </row>
    <row r="13" spans="1:5" x14ac:dyDescent="0.25">
      <c r="A13" s="1763" t="s">
        <v>248</v>
      </c>
      <c r="B13" s="1764"/>
      <c r="C13" s="1737" t="s">
        <v>1092</v>
      </c>
      <c r="D13" s="1739"/>
      <c r="E13" s="1738"/>
    </row>
    <row r="14" spans="1:5" x14ac:dyDescent="0.25">
      <c r="A14" s="1737" t="s">
        <v>249</v>
      </c>
      <c r="B14" s="1738"/>
      <c r="C14" s="1737" t="s">
        <v>12</v>
      </c>
      <c r="D14" s="1739"/>
      <c r="E14" s="1738"/>
    </row>
    <row r="15" spans="1:5" x14ac:dyDescent="0.25">
      <c r="A15" s="94" t="s">
        <v>250</v>
      </c>
      <c r="B15" s="982"/>
      <c r="C15" s="1753" t="s">
        <v>246</v>
      </c>
      <c r="D15" s="1749"/>
      <c r="E15" s="1749"/>
    </row>
    <row r="16" spans="1:5" x14ac:dyDescent="0.25">
      <c r="A16" s="93"/>
      <c r="C16" s="1748" t="s">
        <v>247</v>
      </c>
      <c r="D16" s="1749"/>
      <c r="E16" s="1749"/>
    </row>
    <row r="17" spans="1:5" x14ac:dyDescent="0.25">
      <c r="A17" s="10" t="s">
        <v>3</v>
      </c>
      <c r="B17" s="291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x14ac:dyDescent="0.25">
      <c r="A18" s="56" t="s">
        <v>1693</v>
      </c>
      <c r="B18" s="56" t="s">
        <v>1864</v>
      </c>
      <c r="C18" s="55">
        <v>25</v>
      </c>
      <c r="D18" s="84">
        <v>68</v>
      </c>
      <c r="E18" s="84">
        <f>D18*C18</f>
        <v>1700</v>
      </c>
    </row>
    <row r="19" spans="1:5" s="81" customFormat="1" x14ac:dyDescent="0.25">
      <c r="A19" s="56" t="s">
        <v>2876</v>
      </c>
      <c r="B19" s="56" t="s">
        <v>2877</v>
      </c>
      <c r="C19" s="55">
        <v>5</v>
      </c>
      <c r="D19" s="84">
        <v>23</v>
      </c>
      <c r="E19" s="84">
        <f>D19*C19</f>
        <v>115</v>
      </c>
    </row>
    <row r="20" spans="1:5" s="81" customFormat="1" ht="30" customHeight="1" x14ac:dyDescent="0.25">
      <c r="A20" s="1939" t="s">
        <v>492</v>
      </c>
      <c r="B20" s="1940"/>
      <c r="C20" s="1940"/>
      <c r="D20" s="1941"/>
      <c r="E20" s="1268">
        <f>SUM(E18:E19)</f>
        <v>1815</v>
      </c>
    </row>
    <row r="21" spans="1:5" s="81" customFormat="1" ht="15.75" x14ac:dyDescent="0.25">
      <c r="A21" s="1942" t="s">
        <v>2898</v>
      </c>
      <c r="B21" s="1943"/>
      <c r="C21" s="1943"/>
      <c r="D21" s="1943"/>
      <c r="E21" s="1268">
        <v>220</v>
      </c>
    </row>
    <row r="22" spans="1:5" s="81" customFormat="1" x14ac:dyDescent="0.25">
      <c r="A22" s="1944" t="s">
        <v>2878</v>
      </c>
      <c r="B22" s="1735"/>
      <c r="C22" s="1735"/>
      <c r="D22" s="1735"/>
      <c r="E22" s="655"/>
    </row>
    <row r="23" spans="1:5" ht="24" thickBot="1" x14ac:dyDescent="0.4">
      <c r="A23" s="1945" t="s">
        <v>2879</v>
      </c>
      <c r="B23" s="1946"/>
      <c r="C23" s="1946"/>
      <c r="D23" s="1947"/>
      <c r="E23" s="1267">
        <f>E20-E21</f>
        <v>1595</v>
      </c>
    </row>
    <row r="24" spans="1:5" ht="15.75" thickTop="1" x14ac:dyDescent="0.25">
      <c r="A24" s="95" t="s">
        <v>994</v>
      </c>
      <c r="B24" s="981"/>
      <c r="C24" s="1241"/>
      <c r="D24" s="89"/>
      <c r="E24" s="85"/>
    </row>
    <row r="25" spans="1:5" x14ac:dyDescent="0.25">
      <c r="A25" s="1761" t="s">
        <v>2903</v>
      </c>
      <c r="B25" s="1757"/>
      <c r="C25" s="1757"/>
      <c r="D25" s="1757"/>
      <c r="E25" s="1752"/>
    </row>
    <row r="26" spans="1:5" x14ac:dyDescent="0.25">
      <c r="A26" s="96"/>
      <c r="B26" s="983"/>
      <c r="C26" s="2"/>
      <c r="D26" s="90"/>
      <c r="E26" s="48"/>
    </row>
    <row r="27" spans="1:5" x14ac:dyDescent="0.25">
      <c r="A27" s="92"/>
      <c r="B27" s="980"/>
      <c r="C27" s="17"/>
      <c r="D27" s="88"/>
      <c r="E27" s="82"/>
    </row>
    <row r="28" spans="1:5" x14ac:dyDescent="0.25">
      <c r="A28" s="97" t="s">
        <v>6</v>
      </c>
      <c r="B28" s="22" t="s">
        <v>18</v>
      </c>
      <c r="C28" s="1740" t="s">
        <v>17</v>
      </c>
      <c r="D28" s="1741"/>
      <c r="E28" s="82"/>
    </row>
    <row r="29" spans="1:5" x14ac:dyDescent="0.25">
      <c r="A29" s="92"/>
      <c r="B29" s="980"/>
      <c r="C29" s="1742"/>
      <c r="D29" s="1743"/>
      <c r="E29" s="82"/>
    </row>
    <row r="30" spans="1:5" x14ac:dyDescent="0.25">
      <c r="A30" s="98" t="s">
        <v>7</v>
      </c>
      <c r="B30" s="1270" t="s">
        <v>243</v>
      </c>
      <c r="C30" s="1744" t="s">
        <v>1702</v>
      </c>
      <c r="D30" s="1745"/>
      <c r="E30" s="1730"/>
    </row>
    <row r="31" spans="1:5" x14ac:dyDescent="0.25">
      <c r="A31" s="99" t="s">
        <v>9</v>
      </c>
      <c r="B31" s="1244" t="s">
        <v>10</v>
      </c>
      <c r="C31" s="1746" t="s">
        <v>669</v>
      </c>
      <c r="D31" s="1747"/>
      <c r="E31" s="1730"/>
    </row>
    <row r="32" spans="1:5" x14ac:dyDescent="0.25">
      <c r="A32" s="92"/>
      <c r="B32" s="980"/>
      <c r="C32" s="17"/>
      <c r="D32" s="88"/>
      <c r="E32" s="82"/>
    </row>
    <row r="33" spans="1:5" x14ac:dyDescent="0.25">
      <c r="A33" s="93"/>
      <c r="B33" s="981"/>
      <c r="C33" s="7"/>
      <c r="D33" s="91"/>
      <c r="E33" s="86"/>
    </row>
  </sheetData>
  <mergeCells count="19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3:D23"/>
    <mergeCell ref="C28:D28"/>
    <mergeCell ref="C29:D29"/>
    <mergeCell ref="C30:E30"/>
    <mergeCell ref="C31:E31"/>
    <mergeCell ref="A20:D20"/>
    <mergeCell ref="A21:D21"/>
    <mergeCell ref="A22:D22"/>
    <mergeCell ref="A25:E25"/>
  </mergeCells>
  <pageMargins left="0.7" right="0.7" top="0.75" bottom="0.75" header="0.3" footer="0.3"/>
  <pageSetup orientation="portrait" horizontalDpi="0" verticalDpi="0"/>
  <drawing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0" workbookViewId="0">
      <selection activeCell="G20" sqref="G20"/>
    </sheetView>
  </sheetViews>
  <sheetFormatPr defaultRowHeight="15" x14ac:dyDescent="0.25"/>
  <cols>
    <col min="1" max="1" width="23" style="1255" customWidth="1"/>
    <col min="2" max="2" width="26.140625" customWidth="1"/>
    <col min="3" max="3" width="9.85546875" customWidth="1"/>
    <col min="4" max="4" width="11.85546875" style="133" customWidth="1"/>
    <col min="5" max="5" width="18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53"/>
    </row>
    <row r="9" spans="1:5" x14ac:dyDescent="0.25">
      <c r="A9" s="92"/>
      <c r="B9" s="17"/>
      <c r="C9" s="17"/>
      <c r="D9" s="126"/>
      <c r="E9" s="1253"/>
    </row>
    <row r="10" spans="1:5" x14ac:dyDescent="0.25">
      <c r="A10" s="92"/>
      <c r="B10" s="17"/>
      <c r="C10" s="17"/>
      <c r="D10" s="1729" t="s">
        <v>2880</v>
      </c>
      <c r="E10" s="1765"/>
    </row>
    <row r="11" spans="1:5" ht="18.75" x14ac:dyDescent="0.3">
      <c r="A11" s="1928" t="s">
        <v>2881</v>
      </c>
      <c r="B11" s="1929"/>
      <c r="C11" s="1929"/>
      <c r="D11" s="1929"/>
      <c r="E11" s="1930"/>
    </row>
    <row r="12" spans="1:5" x14ac:dyDescent="0.25">
      <c r="A12" s="93"/>
      <c r="B12" s="7"/>
      <c r="C12" s="1734" t="s">
        <v>2882</v>
      </c>
      <c r="D12" s="1735"/>
      <c r="E12" s="1736"/>
    </row>
    <row r="13" spans="1:5" x14ac:dyDescent="0.25">
      <c r="A13" s="1763" t="s">
        <v>2128</v>
      </c>
      <c r="B13" s="1764"/>
      <c r="C13" s="1737" t="s">
        <v>2127</v>
      </c>
      <c r="D13" s="1739"/>
      <c r="E13" s="1738"/>
    </row>
    <row r="14" spans="1:5" x14ac:dyDescent="0.25">
      <c r="A14" s="1737" t="s">
        <v>2130</v>
      </c>
      <c r="B14" s="1738"/>
      <c r="C14" s="1737" t="s">
        <v>12</v>
      </c>
      <c r="D14" s="1739"/>
      <c r="E14" s="1738"/>
    </row>
    <row r="15" spans="1:5" x14ac:dyDescent="0.25">
      <c r="A15" s="94" t="s">
        <v>2129</v>
      </c>
      <c r="B15" s="8"/>
      <c r="C15" s="1753" t="s">
        <v>2894</v>
      </c>
      <c r="D15" s="1749"/>
      <c r="E15" s="1749"/>
    </row>
    <row r="16" spans="1:5" ht="15.75" x14ac:dyDescent="0.25">
      <c r="A16" s="93" t="s">
        <v>384</v>
      </c>
      <c r="C16" s="1748" t="s">
        <v>2883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1345</v>
      </c>
      <c r="B18" s="56" t="s">
        <v>2076</v>
      </c>
      <c r="C18" s="562">
        <v>1</v>
      </c>
      <c r="D18" s="57">
        <v>13900</v>
      </c>
      <c r="E18" s="57">
        <f>D18*C18</f>
        <v>13900</v>
      </c>
    </row>
    <row r="19" spans="1:5" ht="23.25" x14ac:dyDescent="0.35">
      <c r="A19" s="1762" t="s">
        <v>183</v>
      </c>
      <c r="B19" s="1749"/>
      <c r="C19" s="1749"/>
      <c r="D19" s="1749"/>
      <c r="E19" s="134">
        <f>SUM(E18:E18)</f>
        <v>13900</v>
      </c>
    </row>
    <row r="20" spans="1:5" s="8" customFormat="1" x14ac:dyDescent="0.25">
      <c r="A20" s="263" t="s">
        <v>863</v>
      </c>
      <c r="B20" s="1254"/>
      <c r="C20" s="1254"/>
      <c r="D20" s="264"/>
      <c r="E20" s="129"/>
    </row>
    <row r="21" spans="1:5" s="8" customFormat="1" x14ac:dyDescent="0.25">
      <c r="A21" s="563" t="s">
        <v>2884</v>
      </c>
      <c r="B21" s="564"/>
      <c r="C21" s="564"/>
      <c r="D21" s="565"/>
      <c r="E21" s="566"/>
    </row>
    <row r="22" spans="1:5" x14ac:dyDescent="0.25">
      <c r="A22" s="92"/>
      <c r="B22" s="17"/>
      <c r="C22" s="17"/>
      <c r="D22" s="126"/>
      <c r="E22" s="1253"/>
    </row>
    <row r="23" spans="1:5" x14ac:dyDescent="0.25">
      <c r="A23" s="97" t="s">
        <v>6</v>
      </c>
      <c r="B23" s="22" t="s">
        <v>18</v>
      </c>
      <c r="C23" s="1740" t="s">
        <v>17</v>
      </c>
      <c r="D23" s="1741"/>
      <c r="E23" s="1253"/>
    </row>
    <row r="24" spans="1:5" x14ac:dyDescent="0.25">
      <c r="A24" s="92"/>
      <c r="B24" s="17"/>
      <c r="C24" s="1742"/>
      <c r="D24" s="1743"/>
      <c r="E24" s="1253"/>
    </row>
    <row r="25" spans="1:5" x14ac:dyDescent="0.25">
      <c r="A25" s="98" t="s">
        <v>7</v>
      </c>
      <c r="B25" s="1251" t="s">
        <v>1744</v>
      </c>
      <c r="C25" s="1744" t="s">
        <v>16</v>
      </c>
      <c r="D25" s="1745"/>
      <c r="E25" s="1730"/>
    </row>
    <row r="26" spans="1:5" x14ac:dyDescent="0.25">
      <c r="A26" s="99" t="s">
        <v>9</v>
      </c>
      <c r="B26" s="1252" t="s">
        <v>10</v>
      </c>
      <c r="C26" s="1746" t="s">
        <v>670</v>
      </c>
      <c r="D26" s="1747"/>
      <c r="E26" s="1730"/>
    </row>
    <row r="27" spans="1:5" x14ac:dyDescent="0.25">
      <c r="A27" s="92"/>
      <c r="B27" s="17"/>
      <c r="C27" s="17"/>
      <c r="D27" s="126"/>
      <c r="E27" s="1253"/>
    </row>
    <row r="28" spans="1:5" x14ac:dyDescent="0.25">
      <c r="A28" s="93"/>
      <c r="B28" s="7"/>
      <c r="C28" s="7"/>
      <c r="D28" s="128"/>
      <c r="E28" s="132"/>
    </row>
  </sheetData>
  <mergeCells count="15">
    <mergeCell ref="C24:D24"/>
    <mergeCell ref="C25:E25"/>
    <mergeCell ref="C26:E26"/>
    <mergeCell ref="A14:B14"/>
    <mergeCell ref="C14:E14"/>
    <mergeCell ref="C15:E15"/>
    <mergeCell ref="C16:E16"/>
    <mergeCell ref="A19:D19"/>
    <mergeCell ref="C23:D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workbookViewId="0">
      <selection activeCell="C16" sqref="C16:E16"/>
    </sheetView>
  </sheetViews>
  <sheetFormatPr defaultRowHeight="15" x14ac:dyDescent="0.25"/>
  <cols>
    <col min="1" max="1" width="23" style="1255" customWidth="1"/>
    <col min="2" max="2" width="26.140625" customWidth="1"/>
    <col min="3" max="3" width="9.85546875" customWidth="1"/>
    <col min="4" max="4" width="11.85546875" style="133" customWidth="1"/>
    <col min="5" max="5" width="11.71093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53"/>
    </row>
    <row r="9" spans="1:5" x14ac:dyDescent="0.25">
      <c r="A9" s="92"/>
      <c r="B9" s="17"/>
      <c r="C9" s="17"/>
      <c r="D9" s="126"/>
      <c r="E9" s="1253"/>
    </row>
    <row r="10" spans="1:5" x14ac:dyDescent="0.25">
      <c r="A10" s="92"/>
      <c r="B10" s="17"/>
      <c r="C10" s="17"/>
      <c r="D10" s="1729" t="s">
        <v>2885</v>
      </c>
      <c r="E10" s="1765"/>
    </row>
    <row r="11" spans="1:5" ht="18.75" x14ac:dyDescent="0.3">
      <c r="A11" s="1928" t="s">
        <v>2881</v>
      </c>
      <c r="B11" s="1929"/>
      <c r="C11" s="1929"/>
      <c r="D11" s="1929"/>
      <c r="E11" s="1930"/>
    </row>
    <row r="12" spans="1:5" x14ac:dyDescent="0.25">
      <c r="A12" s="93"/>
      <c r="B12" s="7"/>
      <c r="C12" s="1734" t="s">
        <v>2882</v>
      </c>
      <c r="D12" s="1735"/>
      <c r="E12" s="1736"/>
    </row>
    <row r="13" spans="1:5" x14ac:dyDescent="0.25">
      <c r="A13" s="1763" t="s">
        <v>2886</v>
      </c>
      <c r="B13" s="1764"/>
      <c r="C13" s="1737" t="s">
        <v>2887</v>
      </c>
      <c r="D13" s="1739"/>
      <c r="E13" s="1738"/>
    </row>
    <row r="14" spans="1:5" x14ac:dyDescent="0.25">
      <c r="A14" s="1737" t="s">
        <v>2888</v>
      </c>
      <c r="B14" s="1738"/>
      <c r="C14" s="1737" t="s">
        <v>12</v>
      </c>
      <c r="D14" s="1739"/>
      <c r="E14" s="1738"/>
    </row>
    <row r="15" spans="1:5" x14ac:dyDescent="0.25">
      <c r="A15" s="94" t="s">
        <v>2889</v>
      </c>
      <c r="B15" s="8"/>
      <c r="C15" s="1753" t="s">
        <v>2891</v>
      </c>
      <c r="D15" s="1749"/>
      <c r="E15" s="1749"/>
    </row>
    <row r="16" spans="1:5" x14ac:dyDescent="0.25">
      <c r="A16" s="93" t="s">
        <v>2890</v>
      </c>
      <c r="C16" s="1748" t="s">
        <v>2895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2892</v>
      </c>
      <c r="B18" s="56" t="s">
        <v>2893</v>
      </c>
      <c r="C18" s="562">
        <v>1</v>
      </c>
      <c r="D18" s="57">
        <v>26300</v>
      </c>
      <c r="E18" s="57">
        <f>D18*C18</f>
        <v>26300</v>
      </c>
    </row>
    <row r="19" spans="1:5" ht="23.25" x14ac:dyDescent="0.35">
      <c r="A19" s="1762" t="s">
        <v>183</v>
      </c>
      <c r="B19" s="1749"/>
      <c r="C19" s="1749"/>
      <c r="D19" s="1749"/>
      <c r="E19" s="134">
        <f>SUM(E18:E18)</f>
        <v>26300</v>
      </c>
    </row>
    <row r="20" spans="1:5" s="8" customFormat="1" x14ac:dyDescent="0.25">
      <c r="A20" s="563" t="s">
        <v>2884</v>
      </c>
      <c r="B20" s="1254"/>
      <c r="C20" s="1254"/>
      <c r="D20" s="264"/>
      <c r="E20" s="129"/>
    </row>
    <row r="21" spans="1:5" s="8" customFormat="1" x14ac:dyDescent="0.25">
      <c r="A21" s="563"/>
      <c r="B21" s="564"/>
      <c r="C21" s="564"/>
      <c r="D21" s="565"/>
      <c r="E21" s="566"/>
    </row>
    <row r="22" spans="1:5" x14ac:dyDescent="0.25">
      <c r="A22" s="92"/>
      <c r="B22" s="17"/>
      <c r="C22" s="17"/>
      <c r="D22" s="126"/>
      <c r="E22" s="1253"/>
    </row>
    <row r="23" spans="1:5" x14ac:dyDescent="0.25">
      <c r="A23" s="97" t="s">
        <v>6</v>
      </c>
      <c r="B23" s="22" t="s">
        <v>18</v>
      </c>
      <c r="C23" s="1740" t="s">
        <v>17</v>
      </c>
      <c r="D23" s="1741"/>
      <c r="E23" s="1253"/>
    </row>
    <row r="24" spans="1:5" x14ac:dyDescent="0.25">
      <c r="A24" s="92"/>
      <c r="B24" s="17"/>
      <c r="C24" s="1742"/>
      <c r="D24" s="1743"/>
      <c r="E24" s="1253"/>
    </row>
    <row r="25" spans="1:5" x14ac:dyDescent="0.25">
      <c r="A25" s="98" t="s">
        <v>7</v>
      </c>
      <c r="B25" s="1251" t="s">
        <v>1744</v>
      </c>
      <c r="C25" s="1744" t="s">
        <v>16</v>
      </c>
      <c r="D25" s="1745"/>
      <c r="E25" s="1730"/>
    </row>
    <row r="26" spans="1:5" x14ac:dyDescent="0.25">
      <c r="A26" s="99" t="s">
        <v>9</v>
      </c>
      <c r="B26" s="1252" t="s">
        <v>10</v>
      </c>
      <c r="C26" s="1746" t="s">
        <v>670</v>
      </c>
      <c r="D26" s="1747"/>
      <c r="E26" s="1730"/>
    </row>
    <row r="27" spans="1:5" x14ac:dyDescent="0.25">
      <c r="A27" s="92"/>
      <c r="B27" s="17"/>
      <c r="C27" s="17"/>
      <c r="D27" s="126"/>
      <c r="E27" s="1253"/>
    </row>
    <row r="28" spans="1:5" x14ac:dyDescent="0.25">
      <c r="A28" s="93"/>
      <c r="B28" s="7"/>
      <c r="C28" s="7"/>
      <c r="D28" s="128"/>
      <c r="E28" s="132"/>
    </row>
  </sheetData>
  <mergeCells count="15">
    <mergeCell ref="C24:D24"/>
    <mergeCell ref="C25:E25"/>
    <mergeCell ref="C26:E26"/>
    <mergeCell ref="A14:B14"/>
    <mergeCell ref="C14:E14"/>
    <mergeCell ref="C15:E15"/>
    <mergeCell ref="C16:E16"/>
    <mergeCell ref="A19:D19"/>
    <mergeCell ref="C23:D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J5" sqref="J5"/>
    </sheetView>
  </sheetViews>
  <sheetFormatPr defaultRowHeight="15" x14ac:dyDescent="0.25"/>
  <cols>
    <col min="1" max="1" width="24.7109375" customWidth="1"/>
    <col min="2" max="2" width="27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2904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2905</v>
      </c>
      <c r="D12" s="1735"/>
      <c r="E12" s="1736"/>
    </row>
    <row r="13" spans="1:5" x14ac:dyDescent="0.25">
      <c r="A13" s="1737" t="s">
        <v>204</v>
      </c>
      <c r="B13" s="1738"/>
      <c r="C13" s="1737" t="s">
        <v>1869</v>
      </c>
      <c r="D13" s="1739"/>
      <c r="E13" s="1738"/>
    </row>
    <row r="14" spans="1:5" x14ac:dyDescent="0.25">
      <c r="A14" s="1737" t="s">
        <v>205</v>
      </c>
      <c r="B14" s="1738"/>
      <c r="C14" s="1737" t="s">
        <v>12</v>
      </c>
      <c r="D14" s="1739"/>
      <c r="E14" s="1738"/>
    </row>
    <row r="15" spans="1:5" x14ac:dyDescent="0.25">
      <c r="A15" s="23" t="s">
        <v>206</v>
      </c>
      <c r="B15" s="8"/>
      <c r="C15" s="1753" t="s">
        <v>1870</v>
      </c>
      <c r="D15" s="1753"/>
      <c r="E15" s="1753"/>
    </row>
    <row r="16" spans="1:5" x14ac:dyDescent="0.25">
      <c r="A16" s="13"/>
      <c r="C16" s="1748" t="s">
        <v>65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56" t="s">
        <v>127</v>
      </c>
      <c r="B18" s="55" t="s">
        <v>1871</v>
      </c>
      <c r="C18" s="55">
        <v>10</v>
      </c>
      <c r="D18" s="57">
        <v>105</v>
      </c>
      <c r="E18" s="58">
        <f>D18*C18</f>
        <v>1050</v>
      </c>
    </row>
    <row r="19" spans="1:5" x14ac:dyDescent="0.25">
      <c r="A19" s="56" t="s">
        <v>2899</v>
      </c>
      <c r="B19" s="55" t="s">
        <v>2900</v>
      </c>
      <c r="C19" s="55">
        <v>24</v>
      </c>
      <c r="D19" s="57">
        <v>8.5</v>
      </c>
      <c r="E19" s="58">
        <f>D19*C19</f>
        <v>204</v>
      </c>
    </row>
    <row r="20" spans="1:5" x14ac:dyDescent="0.25">
      <c r="A20" s="56" t="s">
        <v>1701</v>
      </c>
      <c r="B20" s="55"/>
      <c r="C20" s="35">
        <v>150</v>
      </c>
      <c r="D20" s="57">
        <v>12</v>
      </c>
      <c r="E20" s="58">
        <f>D20*C20</f>
        <v>1800</v>
      </c>
    </row>
    <row r="21" spans="1:5" ht="15.75" thickBot="1" x14ac:dyDescent="0.3">
      <c r="A21" s="56" t="s">
        <v>2901</v>
      </c>
      <c r="B21" s="55" t="s">
        <v>2902</v>
      </c>
      <c r="C21" s="35">
        <v>12</v>
      </c>
      <c r="D21" s="57">
        <v>10</v>
      </c>
      <c r="E21" s="58">
        <f>D21*C21</f>
        <v>120</v>
      </c>
    </row>
    <row r="22" spans="1:5" ht="23.25" x14ac:dyDescent="0.35">
      <c r="A22" s="1750" t="s">
        <v>2426</v>
      </c>
      <c r="B22" s="1739"/>
      <c r="C22" s="1739"/>
      <c r="D22" s="1739"/>
      <c r="E22" s="1278">
        <f>SUM(E18:E21)</f>
        <v>3174</v>
      </c>
    </row>
    <row r="23" spans="1:5" x14ac:dyDescent="0.25">
      <c r="A23" s="1272" t="s">
        <v>2903</v>
      </c>
      <c r="B23" s="1269"/>
      <c r="C23" s="1269"/>
      <c r="D23" s="1269"/>
      <c r="E23" s="1279"/>
    </row>
    <row r="24" spans="1:5" x14ac:dyDescent="0.25">
      <c r="A24" s="1751" t="s">
        <v>1873</v>
      </c>
      <c r="B24" s="1739"/>
      <c r="C24" s="1739"/>
      <c r="D24" s="1739"/>
      <c r="E24" s="1752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1270" t="s">
        <v>981</v>
      </c>
      <c r="C29" s="1744" t="s">
        <v>2906</v>
      </c>
      <c r="D29" s="1745"/>
      <c r="E29" s="1730"/>
    </row>
    <row r="30" spans="1:5" x14ac:dyDescent="0.25">
      <c r="A30" s="25" t="s">
        <v>9</v>
      </c>
      <c r="B30" s="1271" t="s">
        <v>10</v>
      </c>
      <c r="C30" s="1746" t="s">
        <v>669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2:D22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C15" sqref="C15:E15"/>
    </sheetView>
  </sheetViews>
  <sheetFormatPr defaultRowHeight="15" x14ac:dyDescent="0.25"/>
  <cols>
    <col min="1" max="1" width="19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2907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2908</v>
      </c>
      <c r="D12" s="1735"/>
      <c r="E12" s="1736"/>
    </row>
    <row r="13" spans="1:5" x14ac:dyDescent="0.25">
      <c r="A13" s="1737" t="s">
        <v>19</v>
      </c>
      <c r="B13" s="1738"/>
      <c r="C13" s="1737" t="s">
        <v>2334</v>
      </c>
      <c r="D13" s="1739"/>
      <c r="E13" s="1738"/>
    </row>
    <row r="14" spans="1:5" x14ac:dyDescent="0.25">
      <c r="A14" s="1737" t="s">
        <v>21</v>
      </c>
      <c r="B14" s="1738"/>
      <c r="C14" s="1737" t="s">
        <v>12</v>
      </c>
      <c r="D14" s="1739"/>
      <c r="E14" s="1738"/>
    </row>
    <row r="15" spans="1:5" x14ac:dyDescent="0.25">
      <c r="A15" s="29" t="s">
        <v>20</v>
      </c>
      <c r="B15" s="8"/>
      <c r="C15" s="1753" t="s">
        <v>3210</v>
      </c>
      <c r="D15" s="1749"/>
      <c r="E15" s="1749"/>
    </row>
    <row r="16" spans="1:5" x14ac:dyDescent="0.25">
      <c r="A16" s="13"/>
      <c r="C16" s="1748" t="s">
        <v>25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2335</v>
      </c>
      <c r="B18" s="9" t="s">
        <v>2336</v>
      </c>
      <c r="C18" s="35">
        <v>5</v>
      </c>
      <c r="D18" s="30">
        <v>5200</v>
      </c>
      <c r="E18" s="30">
        <f>D18*C18</f>
        <v>26000</v>
      </c>
    </row>
    <row r="19" spans="1:5" ht="15.75" thickBot="1" x14ac:dyDescent="0.3">
      <c r="A19" s="9"/>
      <c r="B19" s="9" t="s">
        <v>27</v>
      </c>
      <c r="C19" s="9"/>
      <c r="D19" s="9"/>
      <c r="E19" s="922" t="s">
        <v>179</v>
      </c>
    </row>
    <row r="20" spans="1:5" ht="24" thickBot="1" x14ac:dyDescent="0.4">
      <c r="A20" s="1750" t="s">
        <v>15</v>
      </c>
      <c r="B20" s="1739"/>
      <c r="C20" s="1739"/>
      <c r="D20" s="1739"/>
      <c r="E20" s="31">
        <f>SUM(E18:E19)</f>
        <v>26000</v>
      </c>
    </row>
    <row r="21" spans="1:5" x14ac:dyDescent="0.25">
      <c r="A21" s="1751" t="s">
        <v>28</v>
      </c>
      <c r="B21" s="1739"/>
      <c r="C21" s="1739"/>
      <c r="D21" s="1739"/>
      <c r="E21" s="1752"/>
    </row>
    <row r="22" spans="1:5" x14ac:dyDescent="0.25">
      <c r="A22" s="1"/>
      <c r="B22" s="2"/>
      <c r="C22" s="2"/>
      <c r="D22" s="2"/>
      <c r="E22" s="3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1273" t="s">
        <v>29</v>
      </c>
      <c r="C26" s="1744" t="s">
        <v>16</v>
      </c>
      <c r="D26" s="1745"/>
      <c r="E26" s="1730"/>
    </row>
    <row r="27" spans="1:5" x14ac:dyDescent="0.25">
      <c r="A27" s="25" t="s">
        <v>9</v>
      </c>
      <c r="B27" s="1274" t="s">
        <v>10</v>
      </c>
      <c r="C27" s="1746" t="s">
        <v>10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31"/>
  <sheetViews>
    <sheetView topLeftCell="A16" workbookViewId="0">
      <selection activeCell="A17" sqref="A17:C20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380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381</v>
      </c>
      <c r="D12" s="1735"/>
      <c r="E12" s="1736"/>
    </row>
    <row r="13" spans="1:5" x14ac:dyDescent="0.25">
      <c r="A13" s="1763" t="s">
        <v>382</v>
      </c>
      <c r="B13" s="1764"/>
      <c r="C13" s="1737" t="s">
        <v>385</v>
      </c>
      <c r="D13" s="1739"/>
      <c r="E13" s="1738"/>
    </row>
    <row r="14" spans="1:5" x14ac:dyDescent="0.25">
      <c r="A14" s="1737" t="s">
        <v>383</v>
      </c>
      <c r="B14" s="1738"/>
      <c r="C14" s="1737" t="s">
        <v>12</v>
      </c>
      <c r="D14" s="1739"/>
      <c r="E14" s="1738"/>
    </row>
    <row r="15" spans="1:5" x14ac:dyDescent="0.25">
      <c r="A15" s="29" t="s">
        <v>384</v>
      </c>
      <c r="B15" s="8"/>
      <c r="C15" s="1753" t="s">
        <v>386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389</v>
      </c>
      <c r="B18" s="71" t="s">
        <v>390</v>
      </c>
      <c r="C18" s="35">
        <v>10</v>
      </c>
      <c r="D18" s="30">
        <v>610</v>
      </c>
      <c r="E18" s="30">
        <f>D18*C18</f>
        <v>6100</v>
      </c>
    </row>
    <row r="19" spans="1:5" x14ac:dyDescent="0.25">
      <c r="A19" s="9"/>
      <c r="B19" s="71" t="s">
        <v>391</v>
      </c>
      <c r="C19" s="35"/>
      <c r="D19" s="30"/>
      <c r="E19" s="45"/>
    </row>
    <row r="20" spans="1:5" x14ac:dyDescent="0.25">
      <c r="A20" s="9"/>
      <c r="B20" s="71" t="s">
        <v>392</v>
      </c>
      <c r="C20" s="35"/>
      <c r="D20" s="30"/>
      <c r="E20" s="65" t="s">
        <v>179</v>
      </c>
    </row>
    <row r="21" spans="1:5" ht="23.25" x14ac:dyDescent="0.35">
      <c r="A21" s="1762" t="s">
        <v>183</v>
      </c>
      <c r="B21" s="1749"/>
      <c r="C21" s="1749"/>
      <c r="D21" s="1749"/>
      <c r="E21" s="44">
        <f>SUM(E18:E20)</f>
        <v>6100</v>
      </c>
    </row>
    <row r="22" spans="1:5" x14ac:dyDescent="0.25">
      <c r="A22" s="142" t="s">
        <v>387</v>
      </c>
      <c r="B22" s="145"/>
      <c r="C22" s="145"/>
      <c r="D22" s="145"/>
      <c r="E22" s="72"/>
    </row>
    <row r="23" spans="1:5" x14ac:dyDescent="0.25">
      <c r="A23" s="1766" t="s">
        <v>388</v>
      </c>
      <c r="B23" s="1767"/>
      <c r="C23" s="1767"/>
      <c r="D23" s="1767"/>
      <c r="E23" s="1768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143" t="s">
        <v>379</v>
      </c>
      <c r="C28" s="1744" t="s">
        <v>16</v>
      </c>
      <c r="D28" s="1745"/>
      <c r="E28" s="1730"/>
    </row>
    <row r="29" spans="1:5" x14ac:dyDescent="0.25">
      <c r="A29" s="25" t="s">
        <v>9</v>
      </c>
      <c r="B29" s="144" t="s">
        <v>10</v>
      </c>
      <c r="C29" s="1746" t="s">
        <v>10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A1:E7"/>
    <mergeCell ref="D10:E10"/>
    <mergeCell ref="A11:E11"/>
    <mergeCell ref="C12:E12"/>
    <mergeCell ref="A13:B13"/>
    <mergeCell ref="C13:E13"/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5" workbookViewId="0">
      <selection activeCell="A29" sqref="A29"/>
    </sheetView>
  </sheetViews>
  <sheetFormatPr defaultRowHeight="15" x14ac:dyDescent="0.25"/>
  <cols>
    <col min="1" max="1" width="23.85546875" style="1277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76"/>
    </row>
    <row r="9" spans="1:5" x14ac:dyDescent="0.25">
      <c r="A9" s="92"/>
      <c r="B9" s="17"/>
      <c r="C9" s="17"/>
      <c r="D9" s="126"/>
      <c r="E9" s="1276"/>
    </row>
    <row r="10" spans="1:5" x14ac:dyDescent="0.25">
      <c r="A10" s="92"/>
      <c r="B10" s="17"/>
      <c r="C10" s="17"/>
      <c r="D10" s="1729" t="s">
        <v>2909</v>
      </c>
      <c r="E10" s="1765"/>
    </row>
    <row r="11" spans="1:5" ht="18.75" x14ac:dyDescent="0.3">
      <c r="A11" s="1928" t="s">
        <v>2747</v>
      </c>
      <c r="B11" s="1929"/>
      <c r="C11" s="1929"/>
      <c r="D11" s="1929"/>
      <c r="E11" s="1930"/>
    </row>
    <row r="12" spans="1:5" x14ac:dyDescent="0.25">
      <c r="A12" s="93"/>
      <c r="B12" s="7"/>
      <c r="C12" s="1734" t="s">
        <v>2910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2744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2911</v>
      </c>
      <c r="B18" s="55" t="s">
        <v>2912</v>
      </c>
      <c r="C18" s="55">
        <v>1</v>
      </c>
      <c r="D18" s="57">
        <v>1620</v>
      </c>
      <c r="E18" s="57">
        <f>D18*C18</f>
        <v>1620</v>
      </c>
    </row>
    <row r="19" spans="1:5" x14ac:dyDescent="0.25">
      <c r="A19" s="56" t="s">
        <v>2913</v>
      </c>
      <c r="B19" s="55" t="s">
        <v>2914</v>
      </c>
      <c r="C19" s="55">
        <v>14</v>
      </c>
      <c r="D19" s="57">
        <v>25</v>
      </c>
      <c r="E19" s="57">
        <f t="shared" ref="E19:E36" si="0">D19*C19</f>
        <v>350</v>
      </c>
    </row>
    <row r="20" spans="1:5" x14ac:dyDescent="0.25">
      <c r="A20" s="56" t="s">
        <v>2915</v>
      </c>
      <c r="B20" s="55" t="s">
        <v>2916</v>
      </c>
      <c r="C20" s="55">
        <v>13</v>
      </c>
      <c r="D20" s="57">
        <v>220</v>
      </c>
      <c r="E20" s="57">
        <f t="shared" si="0"/>
        <v>2860</v>
      </c>
    </row>
    <row r="21" spans="1:5" x14ac:dyDescent="0.25">
      <c r="A21" s="56" t="s">
        <v>354</v>
      </c>
      <c r="B21" s="55" t="s">
        <v>2917</v>
      </c>
      <c r="C21" s="55">
        <v>2</v>
      </c>
      <c r="D21" s="57">
        <v>25</v>
      </c>
      <c r="E21" s="57">
        <f t="shared" si="0"/>
        <v>50</v>
      </c>
    </row>
    <row r="22" spans="1:5" x14ac:dyDescent="0.25">
      <c r="A22" s="56" t="s">
        <v>2918</v>
      </c>
      <c r="B22" s="55" t="s">
        <v>2945</v>
      </c>
      <c r="C22" s="55">
        <v>1</v>
      </c>
      <c r="D22" s="57">
        <v>500</v>
      </c>
      <c r="E22" s="57">
        <f t="shared" si="0"/>
        <v>500</v>
      </c>
    </row>
    <row r="23" spans="1:5" x14ac:dyDescent="0.25">
      <c r="A23" s="56" t="s">
        <v>2919</v>
      </c>
      <c r="B23" s="55"/>
      <c r="C23" s="55">
        <v>1</v>
      </c>
      <c r="D23" s="57">
        <v>35</v>
      </c>
      <c r="E23" s="57">
        <f t="shared" si="0"/>
        <v>35</v>
      </c>
    </row>
    <row r="24" spans="1:5" x14ac:dyDescent="0.25">
      <c r="A24" s="56" t="s">
        <v>2920</v>
      </c>
      <c r="B24" s="55"/>
      <c r="C24" s="55">
        <v>2</v>
      </c>
      <c r="D24" s="57">
        <v>40</v>
      </c>
      <c r="E24" s="57">
        <f t="shared" si="0"/>
        <v>80</v>
      </c>
    </row>
    <row r="25" spans="1:5" x14ac:dyDescent="0.25">
      <c r="A25" s="56" t="s">
        <v>2921</v>
      </c>
      <c r="B25" s="55"/>
      <c r="C25" s="55">
        <v>1</v>
      </c>
      <c r="D25" s="57">
        <v>30</v>
      </c>
      <c r="E25" s="57">
        <f t="shared" si="0"/>
        <v>30</v>
      </c>
    </row>
    <row r="26" spans="1:5" x14ac:dyDescent="0.25">
      <c r="A26" s="56" t="s">
        <v>2922</v>
      </c>
      <c r="B26" s="55" t="s">
        <v>2923</v>
      </c>
      <c r="C26" s="55">
        <v>1</v>
      </c>
      <c r="D26" s="57">
        <v>60</v>
      </c>
      <c r="E26" s="57">
        <f t="shared" si="0"/>
        <v>60</v>
      </c>
    </row>
    <row r="27" spans="1:5" x14ac:dyDescent="0.25">
      <c r="A27" s="56" t="s">
        <v>2924</v>
      </c>
      <c r="B27" s="55" t="s">
        <v>1494</v>
      </c>
      <c r="C27" s="55">
        <v>1</v>
      </c>
      <c r="D27" s="57">
        <v>560</v>
      </c>
      <c r="E27" s="57">
        <f t="shared" si="0"/>
        <v>560</v>
      </c>
    </row>
    <row r="28" spans="1:5" x14ac:dyDescent="0.25">
      <c r="A28" s="56" t="s">
        <v>2925</v>
      </c>
      <c r="B28" s="55" t="s">
        <v>2926</v>
      </c>
      <c r="C28" s="55">
        <v>30</v>
      </c>
      <c r="D28" s="57">
        <v>1</v>
      </c>
      <c r="E28" s="57">
        <f t="shared" si="0"/>
        <v>30</v>
      </c>
    </row>
    <row r="29" spans="1:5" x14ac:dyDescent="0.25">
      <c r="A29" s="56" t="s">
        <v>2801</v>
      </c>
      <c r="B29" s="55" t="s">
        <v>2927</v>
      </c>
      <c r="C29" s="55">
        <v>2</v>
      </c>
      <c r="D29" s="57">
        <v>60</v>
      </c>
      <c r="E29" s="57">
        <f t="shared" si="0"/>
        <v>120</v>
      </c>
    </row>
    <row r="30" spans="1:5" x14ac:dyDescent="0.25">
      <c r="A30" s="56" t="s">
        <v>331</v>
      </c>
      <c r="B30" s="55" t="s">
        <v>2359</v>
      </c>
      <c r="C30" s="55">
        <v>1</v>
      </c>
      <c r="D30" s="57">
        <v>100</v>
      </c>
      <c r="E30" s="57">
        <f t="shared" si="0"/>
        <v>100</v>
      </c>
    </row>
    <row r="31" spans="1:5" x14ac:dyDescent="0.25">
      <c r="A31" s="56" t="s">
        <v>2928</v>
      </c>
      <c r="B31" s="55" t="s">
        <v>2929</v>
      </c>
      <c r="C31" s="55">
        <v>2</v>
      </c>
      <c r="D31" s="57">
        <v>50</v>
      </c>
      <c r="E31" s="57">
        <f t="shared" si="0"/>
        <v>100</v>
      </c>
    </row>
    <row r="32" spans="1:5" x14ac:dyDescent="0.25">
      <c r="A32" s="56" t="s">
        <v>2930</v>
      </c>
      <c r="B32" s="55" t="s">
        <v>2931</v>
      </c>
      <c r="C32" s="55">
        <v>3</v>
      </c>
      <c r="D32" s="57">
        <v>35</v>
      </c>
      <c r="E32" s="57">
        <f t="shared" si="0"/>
        <v>105</v>
      </c>
    </row>
    <row r="33" spans="1:8" x14ac:dyDescent="0.25">
      <c r="A33" s="56" t="s">
        <v>2932</v>
      </c>
      <c r="B33" s="55" t="s">
        <v>2675</v>
      </c>
      <c r="C33" s="55">
        <v>10</v>
      </c>
      <c r="D33" s="57">
        <v>25</v>
      </c>
      <c r="E33" s="57">
        <f t="shared" si="0"/>
        <v>250</v>
      </c>
    </row>
    <row r="34" spans="1:8" x14ac:dyDescent="0.25">
      <c r="A34" s="56" t="s">
        <v>2933</v>
      </c>
      <c r="B34" s="55"/>
      <c r="C34" s="55">
        <v>2</v>
      </c>
      <c r="D34" s="57">
        <v>230</v>
      </c>
      <c r="E34" s="57">
        <f t="shared" si="0"/>
        <v>460</v>
      </c>
    </row>
    <row r="35" spans="1:8" x14ac:dyDescent="0.25">
      <c r="A35" s="56" t="s">
        <v>2935</v>
      </c>
      <c r="B35" s="55" t="s">
        <v>2936</v>
      </c>
      <c r="C35" s="55">
        <v>20</v>
      </c>
      <c r="D35" s="57">
        <v>1.5</v>
      </c>
      <c r="E35" s="57">
        <f t="shared" si="0"/>
        <v>30</v>
      </c>
    </row>
    <row r="36" spans="1:8" x14ac:dyDescent="0.25">
      <c r="A36" s="56" t="s">
        <v>364</v>
      </c>
      <c r="B36" s="55" t="s">
        <v>2934</v>
      </c>
      <c r="C36" s="55">
        <v>60</v>
      </c>
      <c r="D36" s="57">
        <v>8</v>
      </c>
      <c r="E36" s="57">
        <f t="shared" si="0"/>
        <v>480</v>
      </c>
      <c r="H36" t="s">
        <v>713</v>
      </c>
    </row>
    <row r="37" spans="1:8" ht="23.25" x14ac:dyDescent="0.35">
      <c r="A37" s="1762" t="s">
        <v>183</v>
      </c>
      <c r="B37" s="1749"/>
      <c r="C37" s="1749"/>
      <c r="D37" s="1749"/>
      <c r="E37" s="134">
        <f>SUM(E18:E36)</f>
        <v>7820</v>
      </c>
    </row>
    <row r="38" spans="1:8" x14ac:dyDescent="0.25">
      <c r="A38" s="95" t="s">
        <v>2937</v>
      </c>
      <c r="B38" s="1275"/>
      <c r="C38" s="1275"/>
      <c r="D38" s="128"/>
      <c r="E38" s="129"/>
    </row>
    <row r="39" spans="1:8" x14ac:dyDescent="0.25">
      <c r="A39" s="96"/>
      <c r="B39" s="2"/>
      <c r="C39" s="2"/>
      <c r="D39" s="130"/>
      <c r="E39" s="131"/>
    </row>
    <row r="40" spans="1:8" x14ac:dyDescent="0.25">
      <c r="A40" s="92"/>
      <c r="B40" s="17"/>
      <c r="C40" s="17"/>
      <c r="D40" s="126"/>
      <c r="E40" s="1276"/>
      <c r="G40" t="s">
        <v>2783</v>
      </c>
    </row>
    <row r="41" spans="1:8" x14ac:dyDescent="0.25">
      <c r="A41" s="97" t="s">
        <v>6</v>
      </c>
      <c r="B41" s="22" t="s">
        <v>18</v>
      </c>
      <c r="C41" s="1740" t="s">
        <v>17</v>
      </c>
      <c r="D41" s="1741"/>
      <c r="E41" s="1276"/>
    </row>
    <row r="42" spans="1:8" x14ac:dyDescent="0.25">
      <c r="A42" s="92"/>
      <c r="B42" s="17"/>
      <c r="C42" s="1742"/>
      <c r="D42" s="1743"/>
      <c r="E42" s="1276"/>
    </row>
    <row r="43" spans="1:8" x14ac:dyDescent="0.25">
      <c r="A43" s="98" t="s">
        <v>7</v>
      </c>
      <c r="B43" s="1273" t="s">
        <v>2745</v>
      </c>
      <c r="C43" s="1744" t="s">
        <v>16</v>
      </c>
      <c r="D43" s="1745"/>
      <c r="E43" s="1730"/>
    </row>
    <row r="44" spans="1:8" x14ac:dyDescent="0.25">
      <c r="A44" s="99" t="s">
        <v>9</v>
      </c>
      <c r="B44" s="1274" t="s">
        <v>10</v>
      </c>
      <c r="C44" s="1746" t="s">
        <v>10</v>
      </c>
      <c r="D44" s="1747"/>
      <c r="E44" s="1730"/>
    </row>
    <row r="45" spans="1:8" x14ac:dyDescent="0.25">
      <c r="A45" s="92"/>
      <c r="B45" s="17"/>
      <c r="C45" s="17"/>
      <c r="D45" s="126"/>
      <c r="E45" s="1276"/>
    </row>
    <row r="46" spans="1:8" x14ac:dyDescent="0.25">
      <c r="A46" s="93"/>
      <c r="B46" s="7"/>
      <c r="C46" s="7"/>
      <c r="D46" s="128"/>
      <c r="E46" s="132"/>
    </row>
  </sheetData>
  <mergeCells count="15">
    <mergeCell ref="C41:D41"/>
    <mergeCell ref="C42:D42"/>
    <mergeCell ref="C43:E43"/>
    <mergeCell ref="C44:E44"/>
    <mergeCell ref="A14:B14"/>
    <mergeCell ref="C14:E14"/>
    <mergeCell ref="C15:E15"/>
    <mergeCell ref="C16:E16"/>
    <mergeCell ref="A37:D37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I20" sqref="I20"/>
    </sheetView>
  </sheetViews>
  <sheetFormatPr defaultRowHeight="15" x14ac:dyDescent="0.25"/>
  <cols>
    <col min="1" max="1" width="19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2940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2941</v>
      </c>
      <c r="D12" s="1735"/>
      <c r="E12" s="1736"/>
    </row>
    <row r="13" spans="1:5" x14ac:dyDescent="0.25">
      <c r="A13" s="1737" t="s">
        <v>2939</v>
      </c>
      <c r="B13" s="1738"/>
      <c r="C13" s="1737" t="s">
        <v>2942</v>
      </c>
      <c r="D13" s="1739"/>
      <c r="E13" s="1738"/>
    </row>
    <row r="14" spans="1:5" x14ac:dyDescent="0.25">
      <c r="A14" s="1737" t="s">
        <v>21</v>
      </c>
      <c r="B14" s="1738"/>
      <c r="C14" s="1737" t="s">
        <v>12</v>
      </c>
      <c r="D14" s="1739"/>
      <c r="E14" s="1738"/>
    </row>
    <row r="15" spans="1:5" x14ac:dyDescent="0.25">
      <c r="A15" s="29" t="s">
        <v>20</v>
      </c>
      <c r="B15" s="8"/>
      <c r="C15" s="1753" t="s">
        <v>1405</v>
      </c>
      <c r="D15" s="1749"/>
      <c r="E15" s="1749"/>
    </row>
    <row r="16" spans="1:5" x14ac:dyDescent="0.25">
      <c r="A16" s="13"/>
      <c r="C16" s="1748" t="s">
        <v>757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1948" t="s">
        <v>2943</v>
      </c>
      <c r="B18" s="1949"/>
      <c r="C18" s="1952">
        <v>1</v>
      </c>
      <c r="D18" s="1954">
        <v>850</v>
      </c>
      <c r="E18" s="1954">
        <f>D18*C18</f>
        <v>850</v>
      </c>
    </row>
    <row r="19" spans="1:5" ht="15.75" thickBot="1" x14ac:dyDescent="0.3">
      <c r="A19" s="1950"/>
      <c r="B19" s="1951"/>
      <c r="C19" s="1953"/>
      <c r="D19" s="1953"/>
      <c r="E19" s="1955"/>
    </row>
    <row r="20" spans="1:5" ht="24" thickBot="1" x14ac:dyDescent="0.4">
      <c r="A20" s="1750" t="s">
        <v>15</v>
      </c>
      <c r="B20" s="1739"/>
      <c r="C20" s="1739"/>
      <c r="D20" s="1739"/>
      <c r="E20" s="31">
        <f>SUM(E18:E19)</f>
        <v>850</v>
      </c>
    </row>
    <row r="21" spans="1:5" x14ac:dyDescent="0.25">
      <c r="A21" s="1751" t="s">
        <v>2944</v>
      </c>
      <c r="B21" s="1739"/>
      <c r="C21" s="1739"/>
      <c r="D21" s="1739"/>
      <c r="E21" s="1752"/>
    </row>
    <row r="22" spans="1:5" x14ac:dyDescent="0.25">
      <c r="A22" s="1"/>
      <c r="B22" s="2"/>
      <c r="C22" s="2"/>
      <c r="D22" s="2"/>
      <c r="E22" s="3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1280" t="s">
        <v>2938</v>
      </c>
      <c r="C26" s="1744" t="s">
        <v>16</v>
      </c>
      <c r="D26" s="1745"/>
      <c r="E26" s="1730"/>
    </row>
    <row r="27" spans="1:5" x14ac:dyDescent="0.25">
      <c r="A27" s="25" t="s">
        <v>9</v>
      </c>
      <c r="B27" s="1281" t="s">
        <v>10</v>
      </c>
      <c r="C27" s="1746" t="s">
        <v>10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20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0:D20"/>
    <mergeCell ref="C24:D24"/>
    <mergeCell ref="C25:D25"/>
    <mergeCell ref="C26:E26"/>
    <mergeCell ref="C27:E27"/>
    <mergeCell ref="A18:B19"/>
    <mergeCell ref="C18:C19"/>
    <mergeCell ref="D18:D19"/>
    <mergeCell ref="E18:E19"/>
    <mergeCell ref="A21:E21"/>
  </mergeCells>
  <pageMargins left="0.7" right="0.7" top="0.75" bottom="0.75" header="0.3" footer="0.3"/>
  <pageSetup orientation="portrait" horizontalDpi="0" verticalDpi="0"/>
  <drawing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3"/>
  <sheetViews>
    <sheetView topLeftCell="A7" workbookViewId="0">
      <selection activeCell="J20" sqref="J20"/>
    </sheetView>
  </sheetViews>
  <sheetFormatPr defaultRowHeight="15" x14ac:dyDescent="0.25"/>
  <cols>
    <col min="1" max="1" width="18.7109375" customWidth="1"/>
    <col min="2" max="2" width="32" customWidth="1"/>
    <col min="3" max="3" width="9.140625" customWidth="1"/>
    <col min="4" max="4" width="9.7109375" customWidth="1"/>
    <col min="5" max="5" width="16.28515625" customWidth="1"/>
    <col min="257" max="257" width="22.42578125" customWidth="1"/>
    <col min="258" max="258" width="27.7109375" customWidth="1"/>
    <col min="259" max="259" width="9.140625" customWidth="1"/>
    <col min="260" max="260" width="18.5703125" customWidth="1"/>
    <col min="261" max="261" width="16.7109375" customWidth="1"/>
    <col min="513" max="513" width="22.42578125" customWidth="1"/>
    <col min="514" max="514" width="27.7109375" customWidth="1"/>
    <col min="515" max="515" width="9.140625" customWidth="1"/>
    <col min="516" max="516" width="18.5703125" customWidth="1"/>
    <col min="517" max="517" width="16.7109375" customWidth="1"/>
    <col min="769" max="769" width="22.42578125" customWidth="1"/>
    <col min="770" max="770" width="27.7109375" customWidth="1"/>
    <col min="771" max="771" width="9.140625" customWidth="1"/>
    <col min="772" max="772" width="18.5703125" customWidth="1"/>
    <col min="773" max="773" width="16.7109375" customWidth="1"/>
    <col min="1025" max="1025" width="22.42578125" customWidth="1"/>
    <col min="1026" max="1026" width="27.7109375" customWidth="1"/>
    <col min="1027" max="1027" width="9.140625" customWidth="1"/>
    <col min="1028" max="1028" width="18.5703125" customWidth="1"/>
    <col min="1029" max="1029" width="16.7109375" customWidth="1"/>
    <col min="1281" max="1281" width="22.42578125" customWidth="1"/>
    <col min="1282" max="1282" width="27.7109375" customWidth="1"/>
    <col min="1283" max="1283" width="9.140625" customWidth="1"/>
    <col min="1284" max="1284" width="18.5703125" customWidth="1"/>
    <col min="1285" max="1285" width="16.7109375" customWidth="1"/>
    <col min="1537" max="1537" width="22.42578125" customWidth="1"/>
    <col min="1538" max="1538" width="27.7109375" customWidth="1"/>
    <col min="1539" max="1539" width="9.140625" customWidth="1"/>
    <col min="1540" max="1540" width="18.5703125" customWidth="1"/>
    <col min="1541" max="1541" width="16.7109375" customWidth="1"/>
    <col min="1793" max="1793" width="22.42578125" customWidth="1"/>
    <col min="1794" max="1794" width="27.7109375" customWidth="1"/>
    <col min="1795" max="1795" width="9.140625" customWidth="1"/>
    <col min="1796" max="1796" width="18.5703125" customWidth="1"/>
    <col min="1797" max="1797" width="16.7109375" customWidth="1"/>
    <col min="2049" max="2049" width="22.42578125" customWidth="1"/>
    <col min="2050" max="2050" width="27.7109375" customWidth="1"/>
    <col min="2051" max="2051" width="9.140625" customWidth="1"/>
    <col min="2052" max="2052" width="18.5703125" customWidth="1"/>
    <col min="2053" max="2053" width="16.7109375" customWidth="1"/>
    <col min="2305" max="2305" width="22.42578125" customWidth="1"/>
    <col min="2306" max="2306" width="27.7109375" customWidth="1"/>
    <col min="2307" max="2307" width="9.140625" customWidth="1"/>
    <col min="2308" max="2308" width="18.5703125" customWidth="1"/>
    <col min="2309" max="2309" width="16.7109375" customWidth="1"/>
    <col min="2561" max="2561" width="22.42578125" customWidth="1"/>
    <col min="2562" max="2562" width="27.7109375" customWidth="1"/>
    <col min="2563" max="2563" width="9.140625" customWidth="1"/>
    <col min="2564" max="2564" width="18.5703125" customWidth="1"/>
    <col min="2565" max="2565" width="16.7109375" customWidth="1"/>
    <col min="2817" max="2817" width="22.42578125" customWidth="1"/>
    <col min="2818" max="2818" width="27.7109375" customWidth="1"/>
    <col min="2819" max="2819" width="9.140625" customWidth="1"/>
    <col min="2820" max="2820" width="18.5703125" customWidth="1"/>
    <col min="2821" max="2821" width="16.7109375" customWidth="1"/>
    <col min="3073" max="3073" width="22.42578125" customWidth="1"/>
    <col min="3074" max="3074" width="27.7109375" customWidth="1"/>
    <col min="3075" max="3075" width="9.140625" customWidth="1"/>
    <col min="3076" max="3076" width="18.5703125" customWidth="1"/>
    <col min="3077" max="3077" width="16.7109375" customWidth="1"/>
    <col min="3329" max="3329" width="22.42578125" customWidth="1"/>
    <col min="3330" max="3330" width="27.7109375" customWidth="1"/>
    <col min="3331" max="3331" width="9.140625" customWidth="1"/>
    <col min="3332" max="3332" width="18.5703125" customWidth="1"/>
    <col min="3333" max="3333" width="16.7109375" customWidth="1"/>
    <col min="3585" max="3585" width="22.42578125" customWidth="1"/>
    <col min="3586" max="3586" width="27.7109375" customWidth="1"/>
    <col min="3587" max="3587" width="9.140625" customWidth="1"/>
    <col min="3588" max="3588" width="18.5703125" customWidth="1"/>
    <col min="3589" max="3589" width="16.7109375" customWidth="1"/>
    <col min="3841" max="3841" width="22.42578125" customWidth="1"/>
    <col min="3842" max="3842" width="27.7109375" customWidth="1"/>
    <col min="3843" max="3843" width="9.140625" customWidth="1"/>
    <col min="3844" max="3844" width="18.5703125" customWidth="1"/>
    <col min="3845" max="3845" width="16.7109375" customWidth="1"/>
    <col min="4097" max="4097" width="22.42578125" customWidth="1"/>
    <col min="4098" max="4098" width="27.7109375" customWidth="1"/>
    <col min="4099" max="4099" width="9.140625" customWidth="1"/>
    <col min="4100" max="4100" width="18.5703125" customWidth="1"/>
    <col min="4101" max="4101" width="16.7109375" customWidth="1"/>
    <col min="4353" max="4353" width="22.42578125" customWidth="1"/>
    <col min="4354" max="4354" width="27.7109375" customWidth="1"/>
    <col min="4355" max="4355" width="9.140625" customWidth="1"/>
    <col min="4356" max="4356" width="18.5703125" customWidth="1"/>
    <col min="4357" max="4357" width="16.7109375" customWidth="1"/>
    <col min="4609" max="4609" width="22.42578125" customWidth="1"/>
    <col min="4610" max="4610" width="27.7109375" customWidth="1"/>
    <col min="4611" max="4611" width="9.140625" customWidth="1"/>
    <col min="4612" max="4612" width="18.5703125" customWidth="1"/>
    <col min="4613" max="4613" width="16.7109375" customWidth="1"/>
    <col min="4865" max="4865" width="22.42578125" customWidth="1"/>
    <col min="4866" max="4866" width="27.7109375" customWidth="1"/>
    <col min="4867" max="4867" width="9.140625" customWidth="1"/>
    <col min="4868" max="4868" width="18.5703125" customWidth="1"/>
    <col min="4869" max="4869" width="16.7109375" customWidth="1"/>
    <col min="5121" max="5121" width="22.42578125" customWidth="1"/>
    <col min="5122" max="5122" width="27.7109375" customWidth="1"/>
    <col min="5123" max="5123" width="9.140625" customWidth="1"/>
    <col min="5124" max="5124" width="18.5703125" customWidth="1"/>
    <col min="5125" max="5125" width="16.7109375" customWidth="1"/>
    <col min="5377" max="5377" width="22.42578125" customWidth="1"/>
    <col min="5378" max="5378" width="27.7109375" customWidth="1"/>
    <col min="5379" max="5379" width="9.140625" customWidth="1"/>
    <col min="5380" max="5380" width="18.5703125" customWidth="1"/>
    <col min="5381" max="5381" width="16.7109375" customWidth="1"/>
    <col min="5633" max="5633" width="22.42578125" customWidth="1"/>
    <col min="5634" max="5634" width="27.7109375" customWidth="1"/>
    <col min="5635" max="5635" width="9.140625" customWidth="1"/>
    <col min="5636" max="5636" width="18.5703125" customWidth="1"/>
    <col min="5637" max="5637" width="16.7109375" customWidth="1"/>
    <col min="5889" max="5889" width="22.42578125" customWidth="1"/>
    <col min="5890" max="5890" width="27.7109375" customWidth="1"/>
    <col min="5891" max="5891" width="9.140625" customWidth="1"/>
    <col min="5892" max="5892" width="18.5703125" customWidth="1"/>
    <col min="5893" max="5893" width="16.7109375" customWidth="1"/>
    <col min="6145" max="6145" width="22.42578125" customWidth="1"/>
    <col min="6146" max="6146" width="27.7109375" customWidth="1"/>
    <col min="6147" max="6147" width="9.140625" customWidth="1"/>
    <col min="6148" max="6148" width="18.5703125" customWidth="1"/>
    <col min="6149" max="6149" width="16.7109375" customWidth="1"/>
    <col min="6401" max="6401" width="22.42578125" customWidth="1"/>
    <col min="6402" max="6402" width="27.7109375" customWidth="1"/>
    <col min="6403" max="6403" width="9.140625" customWidth="1"/>
    <col min="6404" max="6404" width="18.5703125" customWidth="1"/>
    <col min="6405" max="6405" width="16.7109375" customWidth="1"/>
    <col min="6657" max="6657" width="22.42578125" customWidth="1"/>
    <col min="6658" max="6658" width="27.7109375" customWidth="1"/>
    <col min="6659" max="6659" width="9.140625" customWidth="1"/>
    <col min="6660" max="6660" width="18.5703125" customWidth="1"/>
    <col min="6661" max="6661" width="16.7109375" customWidth="1"/>
    <col min="6913" max="6913" width="22.42578125" customWidth="1"/>
    <col min="6914" max="6914" width="27.7109375" customWidth="1"/>
    <col min="6915" max="6915" width="9.140625" customWidth="1"/>
    <col min="6916" max="6916" width="18.5703125" customWidth="1"/>
    <col min="6917" max="6917" width="16.7109375" customWidth="1"/>
    <col min="7169" max="7169" width="22.42578125" customWidth="1"/>
    <col min="7170" max="7170" width="27.7109375" customWidth="1"/>
    <col min="7171" max="7171" width="9.140625" customWidth="1"/>
    <col min="7172" max="7172" width="18.5703125" customWidth="1"/>
    <col min="7173" max="7173" width="16.7109375" customWidth="1"/>
    <col min="7425" max="7425" width="22.42578125" customWidth="1"/>
    <col min="7426" max="7426" width="27.7109375" customWidth="1"/>
    <col min="7427" max="7427" width="9.140625" customWidth="1"/>
    <col min="7428" max="7428" width="18.5703125" customWidth="1"/>
    <col min="7429" max="7429" width="16.7109375" customWidth="1"/>
    <col min="7681" max="7681" width="22.42578125" customWidth="1"/>
    <col min="7682" max="7682" width="27.7109375" customWidth="1"/>
    <col min="7683" max="7683" width="9.140625" customWidth="1"/>
    <col min="7684" max="7684" width="18.5703125" customWidth="1"/>
    <col min="7685" max="7685" width="16.7109375" customWidth="1"/>
    <col min="7937" max="7937" width="22.42578125" customWidth="1"/>
    <col min="7938" max="7938" width="27.7109375" customWidth="1"/>
    <col min="7939" max="7939" width="9.140625" customWidth="1"/>
    <col min="7940" max="7940" width="18.5703125" customWidth="1"/>
    <col min="7941" max="7941" width="16.7109375" customWidth="1"/>
    <col min="8193" max="8193" width="22.42578125" customWidth="1"/>
    <col min="8194" max="8194" width="27.7109375" customWidth="1"/>
    <col min="8195" max="8195" width="9.140625" customWidth="1"/>
    <col min="8196" max="8196" width="18.5703125" customWidth="1"/>
    <col min="8197" max="8197" width="16.7109375" customWidth="1"/>
    <col min="8449" max="8449" width="22.42578125" customWidth="1"/>
    <col min="8450" max="8450" width="27.7109375" customWidth="1"/>
    <col min="8451" max="8451" width="9.140625" customWidth="1"/>
    <col min="8452" max="8452" width="18.5703125" customWidth="1"/>
    <col min="8453" max="8453" width="16.7109375" customWidth="1"/>
    <col min="8705" max="8705" width="22.42578125" customWidth="1"/>
    <col min="8706" max="8706" width="27.7109375" customWidth="1"/>
    <col min="8707" max="8707" width="9.140625" customWidth="1"/>
    <col min="8708" max="8708" width="18.5703125" customWidth="1"/>
    <col min="8709" max="8709" width="16.7109375" customWidth="1"/>
    <col min="8961" max="8961" width="22.42578125" customWidth="1"/>
    <col min="8962" max="8962" width="27.7109375" customWidth="1"/>
    <col min="8963" max="8963" width="9.140625" customWidth="1"/>
    <col min="8964" max="8964" width="18.5703125" customWidth="1"/>
    <col min="8965" max="8965" width="16.7109375" customWidth="1"/>
    <col min="9217" max="9217" width="22.42578125" customWidth="1"/>
    <col min="9218" max="9218" width="27.7109375" customWidth="1"/>
    <col min="9219" max="9219" width="9.140625" customWidth="1"/>
    <col min="9220" max="9220" width="18.5703125" customWidth="1"/>
    <col min="9221" max="9221" width="16.7109375" customWidth="1"/>
    <col min="9473" max="9473" width="22.42578125" customWidth="1"/>
    <col min="9474" max="9474" width="27.7109375" customWidth="1"/>
    <col min="9475" max="9475" width="9.140625" customWidth="1"/>
    <col min="9476" max="9476" width="18.5703125" customWidth="1"/>
    <col min="9477" max="9477" width="16.7109375" customWidth="1"/>
    <col min="9729" max="9729" width="22.42578125" customWidth="1"/>
    <col min="9730" max="9730" width="27.7109375" customWidth="1"/>
    <col min="9731" max="9731" width="9.140625" customWidth="1"/>
    <col min="9732" max="9732" width="18.5703125" customWidth="1"/>
    <col min="9733" max="9733" width="16.7109375" customWidth="1"/>
    <col min="9985" max="9985" width="22.42578125" customWidth="1"/>
    <col min="9986" max="9986" width="27.7109375" customWidth="1"/>
    <col min="9987" max="9987" width="9.140625" customWidth="1"/>
    <col min="9988" max="9988" width="18.5703125" customWidth="1"/>
    <col min="9989" max="9989" width="16.7109375" customWidth="1"/>
    <col min="10241" max="10241" width="22.42578125" customWidth="1"/>
    <col min="10242" max="10242" width="27.7109375" customWidth="1"/>
    <col min="10243" max="10243" width="9.140625" customWidth="1"/>
    <col min="10244" max="10244" width="18.5703125" customWidth="1"/>
    <col min="10245" max="10245" width="16.7109375" customWidth="1"/>
    <col min="10497" max="10497" width="22.42578125" customWidth="1"/>
    <col min="10498" max="10498" width="27.7109375" customWidth="1"/>
    <col min="10499" max="10499" width="9.140625" customWidth="1"/>
    <col min="10500" max="10500" width="18.5703125" customWidth="1"/>
    <col min="10501" max="10501" width="16.7109375" customWidth="1"/>
    <col min="10753" max="10753" width="22.42578125" customWidth="1"/>
    <col min="10754" max="10754" width="27.7109375" customWidth="1"/>
    <col min="10755" max="10755" width="9.140625" customWidth="1"/>
    <col min="10756" max="10756" width="18.5703125" customWidth="1"/>
    <col min="10757" max="10757" width="16.7109375" customWidth="1"/>
    <col min="11009" max="11009" width="22.42578125" customWidth="1"/>
    <col min="11010" max="11010" width="27.7109375" customWidth="1"/>
    <col min="11011" max="11011" width="9.140625" customWidth="1"/>
    <col min="11012" max="11012" width="18.5703125" customWidth="1"/>
    <col min="11013" max="11013" width="16.7109375" customWidth="1"/>
    <col min="11265" max="11265" width="22.42578125" customWidth="1"/>
    <col min="11266" max="11266" width="27.7109375" customWidth="1"/>
    <col min="11267" max="11267" width="9.140625" customWidth="1"/>
    <col min="11268" max="11268" width="18.5703125" customWidth="1"/>
    <col min="11269" max="11269" width="16.7109375" customWidth="1"/>
    <col min="11521" max="11521" width="22.42578125" customWidth="1"/>
    <col min="11522" max="11522" width="27.7109375" customWidth="1"/>
    <col min="11523" max="11523" width="9.140625" customWidth="1"/>
    <col min="11524" max="11524" width="18.5703125" customWidth="1"/>
    <col min="11525" max="11525" width="16.7109375" customWidth="1"/>
    <col min="11777" max="11777" width="22.42578125" customWidth="1"/>
    <col min="11778" max="11778" width="27.7109375" customWidth="1"/>
    <col min="11779" max="11779" width="9.140625" customWidth="1"/>
    <col min="11780" max="11780" width="18.5703125" customWidth="1"/>
    <col min="11781" max="11781" width="16.7109375" customWidth="1"/>
    <col min="12033" max="12033" width="22.42578125" customWidth="1"/>
    <col min="12034" max="12034" width="27.7109375" customWidth="1"/>
    <col min="12035" max="12035" width="9.140625" customWidth="1"/>
    <col min="12036" max="12036" width="18.5703125" customWidth="1"/>
    <col min="12037" max="12037" width="16.7109375" customWidth="1"/>
    <col min="12289" max="12289" width="22.42578125" customWidth="1"/>
    <col min="12290" max="12290" width="27.7109375" customWidth="1"/>
    <col min="12291" max="12291" width="9.140625" customWidth="1"/>
    <col min="12292" max="12292" width="18.5703125" customWidth="1"/>
    <col min="12293" max="12293" width="16.7109375" customWidth="1"/>
    <col min="12545" max="12545" width="22.42578125" customWidth="1"/>
    <col min="12546" max="12546" width="27.7109375" customWidth="1"/>
    <col min="12547" max="12547" width="9.140625" customWidth="1"/>
    <col min="12548" max="12548" width="18.5703125" customWidth="1"/>
    <col min="12549" max="12549" width="16.7109375" customWidth="1"/>
    <col min="12801" max="12801" width="22.42578125" customWidth="1"/>
    <col min="12802" max="12802" width="27.7109375" customWidth="1"/>
    <col min="12803" max="12803" width="9.140625" customWidth="1"/>
    <col min="12804" max="12804" width="18.5703125" customWidth="1"/>
    <col min="12805" max="12805" width="16.7109375" customWidth="1"/>
    <col min="13057" max="13057" width="22.42578125" customWidth="1"/>
    <col min="13058" max="13058" width="27.7109375" customWidth="1"/>
    <col min="13059" max="13059" width="9.140625" customWidth="1"/>
    <col min="13060" max="13060" width="18.5703125" customWidth="1"/>
    <col min="13061" max="13061" width="16.7109375" customWidth="1"/>
    <col min="13313" max="13313" width="22.42578125" customWidth="1"/>
    <col min="13314" max="13314" width="27.7109375" customWidth="1"/>
    <col min="13315" max="13315" width="9.140625" customWidth="1"/>
    <col min="13316" max="13316" width="18.5703125" customWidth="1"/>
    <col min="13317" max="13317" width="16.7109375" customWidth="1"/>
    <col min="13569" max="13569" width="22.42578125" customWidth="1"/>
    <col min="13570" max="13570" width="27.7109375" customWidth="1"/>
    <col min="13571" max="13571" width="9.140625" customWidth="1"/>
    <col min="13572" max="13572" width="18.5703125" customWidth="1"/>
    <col min="13573" max="13573" width="16.7109375" customWidth="1"/>
    <col min="13825" max="13825" width="22.42578125" customWidth="1"/>
    <col min="13826" max="13826" width="27.7109375" customWidth="1"/>
    <col min="13827" max="13827" width="9.140625" customWidth="1"/>
    <col min="13828" max="13828" width="18.5703125" customWidth="1"/>
    <col min="13829" max="13829" width="16.7109375" customWidth="1"/>
    <col min="14081" max="14081" width="22.42578125" customWidth="1"/>
    <col min="14082" max="14082" width="27.7109375" customWidth="1"/>
    <col min="14083" max="14083" width="9.140625" customWidth="1"/>
    <col min="14084" max="14084" width="18.5703125" customWidth="1"/>
    <col min="14085" max="14085" width="16.7109375" customWidth="1"/>
    <col min="14337" max="14337" width="22.42578125" customWidth="1"/>
    <col min="14338" max="14338" width="27.7109375" customWidth="1"/>
    <col min="14339" max="14339" width="9.140625" customWidth="1"/>
    <col min="14340" max="14340" width="18.5703125" customWidth="1"/>
    <col min="14341" max="14341" width="16.7109375" customWidth="1"/>
    <col min="14593" max="14593" width="22.42578125" customWidth="1"/>
    <col min="14594" max="14594" width="27.7109375" customWidth="1"/>
    <col min="14595" max="14595" width="9.140625" customWidth="1"/>
    <col min="14596" max="14596" width="18.5703125" customWidth="1"/>
    <col min="14597" max="14597" width="16.7109375" customWidth="1"/>
    <col min="14849" max="14849" width="22.42578125" customWidth="1"/>
    <col min="14850" max="14850" width="27.7109375" customWidth="1"/>
    <col min="14851" max="14851" width="9.140625" customWidth="1"/>
    <col min="14852" max="14852" width="18.5703125" customWidth="1"/>
    <col min="14853" max="14853" width="16.7109375" customWidth="1"/>
    <col min="15105" max="15105" width="22.42578125" customWidth="1"/>
    <col min="15106" max="15106" width="27.7109375" customWidth="1"/>
    <col min="15107" max="15107" width="9.140625" customWidth="1"/>
    <col min="15108" max="15108" width="18.5703125" customWidth="1"/>
    <col min="15109" max="15109" width="16.7109375" customWidth="1"/>
    <col min="15361" max="15361" width="22.42578125" customWidth="1"/>
    <col min="15362" max="15362" width="27.7109375" customWidth="1"/>
    <col min="15363" max="15363" width="9.140625" customWidth="1"/>
    <col min="15364" max="15364" width="18.5703125" customWidth="1"/>
    <col min="15365" max="15365" width="16.7109375" customWidth="1"/>
    <col min="15617" max="15617" width="22.42578125" customWidth="1"/>
    <col min="15618" max="15618" width="27.7109375" customWidth="1"/>
    <col min="15619" max="15619" width="9.140625" customWidth="1"/>
    <col min="15620" max="15620" width="18.5703125" customWidth="1"/>
    <col min="15621" max="15621" width="16.7109375" customWidth="1"/>
    <col min="15873" max="15873" width="22.42578125" customWidth="1"/>
    <col min="15874" max="15874" width="27.7109375" customWidth="1"/>
    <col min="15875" max="15875" width="9.140625" customWidth="1"/>
    <col min="15876" max="15876" width="18.5703125" customWidth="1"/>
    <col min="15877" max="15877" width="16.7109375" customWidth="1"/>
    <col min="16129" max="16129" width="22.42578125" customWidth="1"/>
    <col min="16130" max="16130" width="27.7109375" customWidth="1"/>
    <col min="16131" max="16131" width="9.140625" customWidth="1"/>
    <col min="16132" max="16132" width="18.5703125" customWidth="1"/>
    <col min="16133" max="16133" width="16.7109375" customWidth="1"/>
  </cols>
  <sheetData>
    <row r="2" spans="1:6" x14ac:dyDescent="0.25">
      <c r="A2" s="1"/>
      <c r="B2" s="2"/>
      <c r="C2" s="2"/>
      <c r="D2" s="2"/>
      <c r="E2" s="2"/>
      <c r="F2" s="16"/>
    </row>
    <row r="3" spans="1:6" ht="15.75" x14ac:dyDescent="0.3">
      <c r="A3" s="16"/>
      <c r="B3" s="17"/>
      <c r="C3" s="17"/>
      <c r="D3" s="17"/>
      <c r="E3" s="1141"/>
      <c r="F3" s="16"/>
    </row>
    <row r="4" spans="1:6" ht="15.75" x14ac:dyDescent="0.3">
      <c r="A4" s="16"/>
      <c r="B4" s="17"/>
      <c r="C4" s="17"/>
      <c r="D4" s="1140"/>
      <c r="E4" s="17"/>
      <c r="F4" s="16"/>
    </row>
    <row r="5" spans="1:6" ht="15.75" x14ac:dyDescent="0.3">
      <c r="A5" s="16"/>
      <c r="B5" s="181"/>
      <c r="C5" s="17"/>
      <c r="D5" s="1141"/>
      <c r="E5" s="17"/>
      <c r="F5" s="16"/>
    </row>
    <row r="6" spans="1:6" ht="15.75" x14ac:dyDescent="0.3">
      <c r="A6" s="16"/>
      <c r="B6" s="17"/>
      <c r="C6" s="17"/>
      <c r="D6" s="1141"/>
      <c r="E6" s="17"/>
      <c r="F6" s="16"/>
    </row>
    <row r="7" spans="1:6" x14ac:dyDescent="0.25">
      <c r="A7" s="16"/>
      <c r="B7" s="1142"/>
      <c r="C7" s="1142"/>
      <c r="D7" s="17"/>
      <c r="E7" s="17"/>
      <c r="F7" s="16"/>
    </row>
    <row r="8" spans="1:6" x14ac:dyDescent="0.25">
      <c r="A8" s="16"/>
      <c r="B8" s="1142"/>
      <c r="C8" s="1142"/>
      <c r="D8" s="17"/>
      <c r="E8" s="17"/>
      <c r="F8" s="16"/>
    </row>
    <row r="9" spans="1:6" x14ac:dyDescent="0.25">
      <c r="A9" s="16"/>
      <c r="B9" s="1142"/>
      <c r="C9" s="1142"/>
      <c r="D9" s="17"/>
      <c r="E9" s="17"/>
      <c r="F9" s="16"/>
    </row>
    <row r="10" spans="1:6" x14ac:dyDescent="0.25">
      <c r="A10" s="16"/>
      <c r="B10" s="1142"/>
      <c r="C10" s="1142"/>
      <c r="D10" s="1960" t="s">
        <v>2946</v>
      </c>
      <c r="E10" s="1730"/>
      <c r="F10" s="16"/>
    </row>
    <row r="11" spans="1:6" x14ac:dyDescent="0.25">
      <c r="A11" s="16"/>
      <c r="B11" s="1142"/>
      <c r="C11" s="1142"/>
      <c r="D11" s="1144"/>
      <c r="E11" s="1282"/>
      <c r="F11" s="16"/>
    </row>
    <row r="12" spans="1:6" x14ac:dyDescent="0.25">
      <c r="A12" s="16" t="s">
        <v>495</v>
      </c>
      <c r="B12" s="1917" t="s">
        <v>2963</v>
      </c>
      <c r="C12" s="1917"/>
      <c r="D12" s="1832"/>
      <c r="E12" s="1144"/>
      <c r="F12" s="16"/>
    </row>
    <row r="13" spans="1:6" x14ac:dyDescent="0.25">
      <c r="A13" s="16"/>
      <c r="B13" s="1146"/>
      <c r="C13" s="1146"/>
      <c r="D13" s="1145"/>
      <c r="E13" s="1144"/>
      <c r="F13" s="16"/>
    </row>
    <row r="14" spans="1:6" x14ac:dyDescent="0.25">
      <c r="A14" s="1147"/>
      <c r="B14" s="1302"/>
      <c r="C14" s="1149"/>
      <c r="D14" s="1303" t="s">
        <v>2947</v>
      </c>
      <c r="E14" s="7"/>
      <c r="F14" s="16"/>
    </row>
    <row r="15" spans="1:6" ht="18.75" x14ac:dyDescent="0.3">
      <c r="A15" s="1150" t="s">
        <v>2706</v>
      </c>
      <c r="B15" s="241" t="s">
        <v>2948</v>
      </c>
      <c r="C15" s="1315" t="s">
        <v>2949</v>
      </c>
      <c r="D15" s="1304"/>
      <c r="E15" s="1305" t="s">
        <v>2950</v>
      </c>
      <c r="F15" s="16"/>
    </row>
    <row r="16" spans="1:6" ht="15.75" x14ac:dyDescent="0.25">
      <c r="A16" s="1962" t="s">
        <v>11</v>
      </c>
      <c r="B16" s="1963"/>
      <c r="C16" s="1924" t="s">
        <v>2951</v>
      </c>
      <c r="D16" s="1925"/>
      <c r="E16" s="1925"/>
      <c r="F16" s="16"/>
    </row>
    <row r="17" spans="1:6" x14ac:dyDescent="0.25">
      <c r="A17" s="1964" t="s">
        <v>2952</v>
      </c>
      <c r="B17" s="1965"/>
      <c r="C17" s="1966" t="s">
        <v>2953</v>
      </c>
      <c r="D17" s="1967"/>
      <c r="E17" s="1967"/>
      <c r="F17" s="16"/>
    </row>
    <row r="18" spans="1:6" ht="15.75" x14ac:dyDescent="0.25">
      <c r="A18" s="1151"/>
      <c r="B18" s="1152"/>
      <c r="C18" s="1294" t="s">
        <v>113</v>
      </c>
      <c r="D18" s="1306"/>
      <c r="E18" s="1306"/>
      <c r="F18" s="16"/>
    </row>
    <row r="19" spans="1:6" x14ac:dyDescent="0.25">
      <c r="A19" s="1157" t="s">
        <v>3</v>
      </c>
      <c r="B19" s="1157" t="s">
        <v>4</v>
      </c>
      <c r="C19" s="1158" t="s">
        <v>272</v>
      </c>
      <c r="D19" s="1159" t="s">
        <v>2710</v>
      </c>
      <c r="E19" s="1160" t="s">
        <v>5</v>
      </c>
      <c r="F19" s="16"/>
    </row>
    <row r="20" spans="1:6" x14ac:dyDescent="0.25">
      <c r="A20" s="1307" t="s">
        <v>2954</v>
      </c>
      <c r="B20" s="1308" t="s">
        <v>2955</v>
      </c>
      <c r="C20" s="1309">
        <v>1</v>
      </c>
      <c r="D20" s="1310">
        <v>4600</v>
      </c>
      <c r="E20" s="1311">
        <f>C20*D20</f>
        <v>4600</v>
      </c>
      <c r="F20" s="16"/>
    </row>
    <row r="21" spans="1:6" ht="15.75" thickBot="1" x14ac:dyDescent="0.3">
      <c r="A21" s="1312"/>
      <c r="B21" s="1308" t="s">
        <v>2956</v>
      </c>
      <c r="C21" s="1959" t="s">
        <v>2960</v>
      </c>
      <c r="D21" s="1824"/>
      <c r="E21" s="1311">
        <v>500</v>
      </c>
      <c r="F21" s="16"/>
    </row>
    <row r="22" spans="1:6" ht="18.75" thickBot="1" x14ac:dyDescent="0.3">
      <c r="A22" s="1968" t="s">
        <v>2961</v>
      </c>
      <c r="B22" s="1969"/>
      <c r="C22" s="1969"/>
      <c r="D22" s="1970"/>
      <c r="E22" s="1313">
        <f>E20-E21</f>
        <v>4100</v>
      </c>
      <c r="F22" s="16"/>
    </row>
    <row r="23" spans="1:6" ht="18.75" thickBot="1" x14ac:dyDescent="0.3">
      <c r="A23" s="1317" t="s">
        <v>2962</v>
      </c>
      <c r="B23" s="1316"/>
      <c r="C23" s="1292"/>
      <c r="D23" s="1292"/>
      <c r="E23" s="1318"/>
      <c r="F23" s="16"/>
    </row>
    <row r="24" spans="1:6" ht="15.75" thickBot="1" x14ac:dyDescent="0.3">
      <c r="A24" s="1956" t="s">
        <v>2967</v>
      </c>
      <c r="B24" s="1957"/>
      <c r="C24" s="1957"/>
      <c r="D24" s="1957"/>
      <c r="E24" s="1958"/>
      <c r="F24" s="16"/>
    </row>
    <row r="25" spans="1:6" ht="15.75" x14ac:dyDescent="0.25">
      <c r="A25" s="92"/>
      <c r="B25" s="980"/>
      <c r="C25" s="980"/>
      <c r="D25" s="980"/>
      <c r="E25" s="1319"/>
      <c r="F25" s="16"/>
    </row>
    <row r="26" spans="1:6" ht="15.75" x14ac:dyDescent="0.3">
      <c r="A26" s="1164" t="s">
        <v>2957</v>
      </c>
      <c r="B26" s="1176" t="s">
        <v>2964</v>
      </c>
      <c r="C26" s="1961" t="s">
        <v>2965</v>
      </c>
      <c r="D26" s="1742"/>
      <c r="E26" s="1166"/>
      <c r="F26" s="16"/>
    </row>
    <row r="27" spans="1:6" x14ac:dyDescent="0.25">
      <c r="A27" s="16"/>
      <c r="B27" s="17"/>
      <c r="C27" s="17"/>
      <c r="D27" s="288"/>
      <c r="E27" s="1293"/>
      <c r="F27" s="16"/>
    </row>
    <row r="28" spans="1:6" x14ac:dyDescent="0.25">
      <c r="A28" s="1320" t="s">
        <v>2958</v>
      </c>
      <c r="B28" s="1314" t="s">
        <v>8</v>
      </c>
      <c r="C28" s="17"/>
      <c r="D28" s="1314" t="s">
        <v>2959</v>
      </c>
      <c r="E28" s="1293"/>
      <c r="F28" s="16"/>
    </row>
    <row r="29" spans="1:6" x14ac:dyDescent="0.25">
      <c r="A29" s="25" t="s">
        <v>9</v>
      </c>
      <c r="B29" s="1289" t="s">
        <v>2966</v>
      </c>
      <c r="C29" s="17"/>
      <c r="D29" s="1284" t="s">
        <v>2968</v>
      </c>
      <c r="E29" s="1293"/>
      <c r="F29" s="16"/>
    </row>
    <row r="30" spans="1:6" x14ac:dyDescent="0.25">
      <c r="A30" s="1171"/>
      <c r="B30" s="1172"/>
      <c r="C30" s="1173"/>
      <c r="D30" s="1173"/>
      <c r="E30" s="1174"/>
      <c r="F30" s="16"/>
    </row>
    <row r="31" spans="1:6" x14ac:dyDescent="0.25">
      <c r="E31" s="17"/>
      <c r="F31" s="17"/>
    </row>
    <row r="32" spans="1:6" x14ac:dyDescent="0.25">
      <c r="E32" s="17"/>
      <c r="F32" s="17"/>
    </row>
    <row r="33" spans="5:6" x14ac:dyDescent="0.25">
      <c r="E33" s="17"/>
      <c r="F33" s="17"/>
    </row>
  </sheetData>
  <mergeCells count="10">
    <mergeCell ref="A24:E24"/>
    <mergeCell ref="B12:D12"/>
    <mergeCell ref="C21:D21"/>
    <mergeCell ref="D10:E10"/>
    <mergeCell ref="C26:D26"/>
    <mergeCell ref="A16:B16"/>
    <mergeCell ref="C16:E16"/>
    <mergeCell ref="A17:B17"/>
    <mergeCell ref="C17:E17"/>
    <mergeCell ref="A22:D22"/>
  </mergeCells>
  <pageMargins left="0.7" right="0.7" top="0.75" bottom="0.75" header="0.3" footer="0.3"/>
  <pageSetup scale="95" orientation="portrait" horizontalDpi="120" verticalDpi="72"/>
  <drawing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4" workbookViewId="0">
      <selection activeCell="F23" sqref="F23"/>
    </sheetView>
  </sheetViews>
  <sheetFormatPr defaultRowHeight="15" x14ac:dyDescent="0.25"/>
  <cols>
    <col min="1" max="1" width="23.7109375" style="1288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86"/>
    </row>
    <row r="9" spans="1:5" x14ac:dyDescent="0.25">
      <c r="A9" s="92"/>
      <c r="B9" s="17"/>
      <c r="C9" s="17"/>
      <c r="D9" s="126"/>
      <c r="E9" s="1286"/>
    </row>
    <row r="10" spans="1:5" x14ac:dyDescent="0.25">
      <c r="A10" s="92"/>
      <c r="B10" s="17"/>
      <c r="C10" s="17"/>
      <c r="D10" s="1729" t="s">
        <v>2969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2947</v>
      </c>
      <c r="D12" s="1735"/>
      <c r="E12" s="1736"/>
    </row>
    <row r="13" spans="1:5" x14ac:dyDescent="0.25">
      <c r="A13" s="1763" t="s">
        <v>1414</v>
      </c>
      <c r="B13" s="1764"/>
      <c r="C13" s="1737" t="s">
        <v>2614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1415</v>
      </c>
      <c r="B15" s="8"/>
      <c r="C15" s="1753" t="s">
        <v>296</v>
      </c>
      <c r="D15" s="1749"/>
      <c r="E15" s="1749"/>
    </row>
    <row r="16" spans="1:5" ht="15.75" x14ac:dyDescent="0.25">
      <c r="A16" s="93"/>
      <c r="C16" s="1748" t="s">
        <v>2970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1417</v>
      </c>
      <c r="B18" s="55"/>
      <c r="C18" s="55">
        <v>50</v>
      </c>
      <c r="D18" s="586">
        <v>2.95</v>
      </c>
      <c r="E18" s="57">
        <f>D18*C18</f>
        <v>147.5</v>
      </c>
    </row>
    <row r="19" spans="1:5" s="587" customFormat="1" x14ac:dyDescent="0.25">
      <c r="A19" s="56" t="s">
        <v>1425</v>
      </c>
      <c r="B19" s="55" t="s">
        <v>1424</v>
      </c>
      <c r="C19" s="55">
        <v>12</v>
      </c>
      <c r="D19" s="586">
        <v>22.5</v>
      </c>
      <c r="E19" s="57">
        <f t="shared" ref="E19:E24" si="0">D19*C19</f>
        <v>270</v>
      </c>
    </row>
    <row r="20" spans="1:5" x14ac:dyDescent="0.25">
      <c r="A20" s="56" t="s">
        <v>1421</v>
      </c>
      <c r="B20" s="56"/>
      <c r="C20" s="562">
        <v>12</v>
      </c>
      <c r="D20" s="586">
        <v>7.4</v>
      </c>
      <c r="E20" s="57">
        <f>D20*C20</f>
        <v>88.800000000000011</v>
      </c>
    </row>
    <row r="21" spans="1:5" s="587" customFormat="1" x14ac:dyDescent="0.25">
      <c r="A21" s="56" t="s">
        <v>2971</v>
      </c>
      <c r="B21" s="55"/>
      <c r="C21" s="55">
        <v>1</v>
      </c>
      <c r="D21" s="586">
        <v>51</v>
      </c>
      <c r="E21" s="57">
        <f t="shared" si="0"/>
        <v>51</v>
      </c>
    </row>
    <row r="22" spans="1:5" s="587" customFormat="1" x14ac:dyDescent="0.25">
      <c r="A22" s="56" t="s">
        <v>2972</v>
      </c>
      <c r="B22" s="55"/>
      <c r="C22" s="55">
        <v>1</v>
      </c>
      <c r="D22" s="586">
        <v>34</v>
      </c>
      <c r="E22" s="57">
        <f t="shared" si="0"/>
        <v>34</v>
      </c>
    </row>
    <row r="23" spans="1:5" s="587" customFormat="1" x14ac:dyDescent="0.25">
      <c r="A23" s="56" t="s">
        <v>2973</v>
      </c>
      <c r="B23" s="55" t="s">
        <v>2974</v>
      </c>
      <c r="C23" s="55">
        <v>2</v>
      </c>
      <c r="D23" s="586">
        <v>79</v>
      </c>
      <c r="E23" s="57">
        <f t="shared" si="0"/>
        <v>158</v>
      </c>
    </row>
    <row r="24" spans="1:5" s="587" customFormat="1" x14ac:dyDescent="0.25">
      <c r="A24" s="56" t="s">
        <v>2975</v>
      </c>
      <c r="B24" s="55" t="s">
        <v>2976</v>
      </c>
      <c r="C24" s="55">
        <v>1</v>
      </c>
      <c r="D24" s="586">
        <v>18</v>
      </c>
      <c r="E24" s="57">
        <f t="shared" si="0"/>
        <v>18</v>
      </c>
    </row>
    <row r="25" spans="1:5" ht="23.25" x14ac:dyDescent="0.35">
      <c r="A25" s="1762" t="s">
        <v>183</v>
      </c>
      <c r="B25" s="1749"/>
      <c r="C25" s="1749"/>
      <c r="D25" s="1749"/>
      <c r="E25" s="134">
        <f>SUM(E18:E24)</f>
        <v>767.3</v>
      </c>
    </row>
    <row r="26" spans="1:5" s="8" customFormat="1" x14ac:dyDescent="0.25">
      <c r="A26" s="263" t="s">
        <v>1422</v>
      </c>
      <c r="B26" s="1287"/>
      <c r="C26" s="1287"/>
      <c r="D26" s="264"/>
      <c r="E26" s="129"/>
    </row>
    <row r="27" spans="1:5" s="8" customFormat="1" x14ac:dyDescent="0.25">
      <c r="A27" s="263" t="s">
        <v>2978</v>
      </c>
      <c r="B27" s="1287"/>
      <c r="C27" s="1287"/>
      <c r="D27" s="264"/>
      <c r="E27" s="129"/>
    </row>
    <row r="28" spans="1:5" s="8" customFormat="1" x14ac:dyDescent="0.25">
      <c r="A28" s="563" t="s">
        <v>2977</v>
      </c>
      <c r="B28" s="564"/>
      <c r="C28" s="564"/>
      <c r="D28" s="565"/>
      <c r="E28" s="566"/>
    </row>
    <row r="29" spans="1:5" x14ac:dyDescent="0.25">
      <c r="A29" s="92"/>
      <c r="B29" s="17"/>
      <c r="C29" s="17"/>
      <c r="D29" s="126"/>
      <c r="E29" s="1286"/>
    </row>
    <row r="30" spans="1:5" x14ac:dyDescent="0.25">
      <c r="A30" s="97" t="s">
        <v>6</v>
      </c>
      <c r="B30" s="22" t="s">
        <v>18</v>
      </c>
      <c r="C30" s="1740" t="s">
        <v>17</v>
      </c>
      <c r="D30" s="1741"/>
      <c r="E30" s="1286"/>
    </row>
    <row r="31" spans="1:5" x14ac:dyDescent="0.25">
      <c r="A31" s="92"/>
      <c r="B31" s="17"/>
      <c r="C31" s="1742"/>
      <c r="D31" s="1743"/>
      <c r="E31" s="1286"/>
    </row>
    <row r="32" spans="1:5" x14ac:dyDescent="0.25">
      <c r="A32" s="98" t="s">
        <v>7</v>
      </c>
      <c r="B32" s="1283" t="s">
        <v>1356</v>
      </c>
      <c r="C32" s="1744" t="s">
        <v>16</v>
      </c>
      <c r="D32" s="1745"/>
      <c r="E32" s="1730"/>
    </row>
    <row r="33" spans="1:5" x14ac:dyDescent="0.25">
      <c r="A33" s="99" t="s">
        <v>9</v>
      </c>
      <c r="B33" s="1284" t="s">
        <v>10</v>
      </c>
      <c r="C33" s="1746" t="s">
        <v>670</v>
      </c>
      <c r="D33" s="1747"/>
      <c r="E33" s="1730"/>
    </row>
    <row r="34" spans="1:5" x14ac:dyDescent="0.25">
      <c r="A34" s="92"/>
      <c r="B34" s="17"/>
      <c r="C34" s="17"/>
      <c r="D34" s="126"/>
      <c r="E34" s="1286"/>
    </row>
    <row r="35" spans="1:5" x14ac:dyDescent="0.25">
      <c r="A35" s="93"/>
      <c r="B35" s="7"/>
      <c r="C35" s="7"/>
      <c r="D35" s="128"/>
      <c r="E35" s="132"/>
    </row>
  </sheetData>
  <mergeCells count="15">
    <mergeCell ref="A1:E7"/>
    <mergeCell ref="D10:E10"/>
    <mergeCell ref="A11:E11"/>
    <mergeCell ref="C12:E12"/>
    <mergeCell ref="A13:B13"/>
    <mergeCell ref="C13:E13"/>
    <mergeCell ref="C31:D31"/>
    <mergeCell ref="C32:E32"/>
    <mergeCell ref="C33:E33"/>
    <mergeCell ref="A14:B14"/>
    <mergeCell ref="C14:E14"/>
    <mergeCell ref="C15:E15"/>
    <mergeCell ref="C16:E16"/>
    <mergeCell ref="A25:D25"/>
    <mergeCell ref="C30:D30"/>
  </mergeCells>
  <pageMargins left="0.7" right="0.7" top="0.75" bottom="0.75" header="0.3" footer="0.3"/>
  <pageSetup orientation="portrait" horizontalDpi="0" verticalDpi="0"/>
  <drawing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K12" sqref="K12"/>
    </sheetView>
  </sheetViews>
  <sheetFormatPr defaultRowHeight="15" x14ac:dyDescent="0.25"/>
  <cols>
    <col min="1" max="1" width="23" style="1288" customWidth="1"/>
    <col min="2" max="2" width="28.5703125" customWidth="1"/>
    <col min="3" max="3" width="9.85546875" customWidth="1"/>
    <col min="4" max="4" width="11.85546875" style="133" customWidth="1"/>
    <col min="5" max="5" width="11.285156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86"/>
    </row>
    <row r="9" spans="1:5" x14ac:dyDescent="0.25">
      <c r="A9" s="92"/>
      <c r="B9" s="17"/>
      <c r="C9" s="17"/>
      <c r="D9" s="126"/>
      <c r="E9" s="1286"/>
    </row>
    <row r="10" spans="1:5" x14ac:dyDescent="0.25">
      <c r="A10" s="92"/>
      <c r="B10" s="17"/>
      <c r="C10" s="17"/>
      <c r="D10" s="1729" t="s">
        <v>2979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2980</v>
      </c>
      <c r="D12" s="1735"/>
      <c r="E12" s="1736"/>
    </row>
    <row r="13" spans="1:5" x14ac:dyDescent="0.25">
      <c r="A13" s="1763" t="s">
        <v>2001</v>
      </c>
      <c r="B13" s="1764"/>
      <c r="C13" s="1737" t="s">
        <v>2003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2002</v>
      </c>
      <c r="B15" s="8"/>
      <c r="C15" s="1753" t="s">
        <v>2004</v>
      </c>
      <c r="D15" s="1749"/>
      <c r="E15" s="1749"/>
    </row>
    <row r="16" spans="1:5" x14ac:dyDescent="0.25">
      <c r="A16" s="93"/>
      <c r="C16" s="1748" t="s">
        <v>1809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294" t="s">
        <v>2981</v>
      </c>
      <c r="B18" s="776" t="s">
        <v>2982</v>
      </c>
      <c r="C18" s="55">
        <v>200</v>
      </c>
      <c r="D18" s="57">
        <v>0.60499999999999998</v>
      </c>
      <c r="E18" s="57">
        <f>C18*D18</f>
        <v>121</v>
      </c>
    </row>
    <row r="19" spans="1:5" x14ac:dyDescent="0.25">
      <c r="A19" s="1290" t="s">
        <v>1810</v>
      </c>
      <c r="B19" s="776" t="s">
        <v>2008</v>
      </c>
      <c r="C19" s="567">
        <v>100</v>
      </c>
      <c r="D19" s="57">
        <v>3.45</v>
      </c>
      <c r="E19" s="57">
        <f>D19*C19</f>
        <v>345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466</v>
      </c>
    </row>
    <row r="21" spans="1:5" x14ac:dyDescent="0.25">
      <c r="A21" s="95" t="s">
        <v>863</v>
      </c>
      <c r="B21" s="1285"/>
      <c r="C21" s="1285"/>
      <c r="D21" s="128"/>
      <c r="E21" s="129"/>
    </row>
    <row r="22" spans="1:5" x14ac:dyDescent="0.25">
      <c r="A22" s="95" t="s">
        <v>2983</v>
      </c>
      <c r="B22" s="1285"/>
      <c r="C22" s="1285"/>
      <c r="D22" s="128"/>
      <c r="E22" s="129"/>
    </row>
    <row r="23" spans="1:5" x14ac:dyDescent="0.25">
      <c r="A23" s="568" t="s">
        <v>2984</v>
      </c>
      <c r="B23" s="1282"/>
      <c r="C23" s="1282"/>
      <c r="D23" s="126"/>
      <c r="E23" s="569"/>
    </row>
    <row r="24" spans="1:5" x14ac:dyDescent="0.25">
      <c r="A24" s="96"/>
      <c r="B24" s="2"/>
      <c r="C24" s="2"/>
      <c r="D24" s="130"/>
      <c r="E24" s="131"/>
    </row>
    <row r="25" spans="1:5" x14ac:dyDescent="0.25">
      <c r="A25" s="92"/>
      <c r="B25" s="17"/>
      <c r="C25" s="17"/>
      <c r="D25" s="126"/>
      <c r="E25" s="1286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1286"/>
    </row>
    <row r="27" spans="1:5" x14ac:dyDescent="0.25">
      <c r="A27" s="92"/>
      <c r="B27" s="17"/>
      <c r="C27" s="1742"/>
      <c r="D27" s="1743"/>
      <c r="E27" s="1286"/>
    </row>
    <row r="28" spans="1:5" x14ac:dyDescent="0.25">
      <c r="A28" s="98" t="s">
        <v>7</v>
      </c>
      <c r="B28" s="1283" t="s">
        <v>1811</v>
      </c>
      <c r="C28" s="1744" t="s">
        <v>16</v>
      </c>
      <c r="D28" s="1745"/>
      <c r="E28" s="1730"/>
    </row>
    <row r="29" spans="1:5" x14ac:dyDescent="0.25">
      <c r="A29" s="99" t="s">
        <v>9</v>
      </c>
      <c r="B29" s="1284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1286"/>
    </row>
    <row r="31" spans="1:5" x14ac:dyDescent="0.25">
      <c r="A31" s="93"/>
      <c r="B31" s="7"/>
      <c r="C31" s="7"/>
      <c r="D31" s="128"/>
      <c r="E31" s="132"/>
    </row>
  </sheetData>
  <mergeCells count="15">
    <mergeCell ref="A1:E7"/>
    <mergeCell ref="D10:E10"/>
    <mergeCell ref="A11:E11"/>
    <mergeCell ref="C12:E12"/>
    <mergeCell ref="A13:B13"/>
    <mergeCell ref="C13:E13"/>
    <mergeCell ref="C27:D27"/>
    <mergeCell ref="C28:E28"/>
    <mergeCell ref="C29:E29"/>
    <mergeCell ref="A14:B14"/>
    <mergeCell ref="C14:E14"/>
    <mergeCell ref="C15:E15"/>
    <mergeCell ref="C16:E16"/>
    <mergeCell ref="A20:D20"/>
    <mergeCell ref="C26:D26"/>
  </mergeCells>
  <pageMargins left="0.7" right="0.7" top="0.75" bottom="0.75" header="0.3" footer="0.3"/>
  <pageSetup orientation="portrait" horizontalDpi="0" verticalDpi="0"/>
  <drawing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" workbookViewId="0">
      <selection activeCell="A28" sqref="A28"/>
    </sheetView>
  </sheetViews>
  <sheetFormatPr defaultRowHeight="15" x14ac:dyDescent="0.25"/>
  <cols>
    <col min="1" max="1" width="24.85546875" style="1288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86"/>
    </row>
    <row r="9" spans="1:5" x14ac:dyDescent="0.25">
      <c r="A9" s="92"/>
      <c r="B9" s="17"/>
      <c r="C9" s="17"/>
      <c r="D9" s="126"/>
      <c r="E9" s="1286"/>
    </row>
    <row r="10" spans="1:5" x14ac:dyDescent="0.25">
      <c r="A10" s="92"/>
      <c r="B10" s="17"/>
      <c r="C10" s="17"/>
      <c r="D10" s="1729" t="s">
        <v>2985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2980</v>
      </c>
      <c r="D12" s="1735"/>
      <c r="E12" s="1736"/>
    </row>
    <row r="13" spans="1:5" x14ac:dyDescent="0.25">
      <c r="A13" s="1763" t="s">
        <v>2557</v>
      </c>
      <c r="B13" s="1764"/>
      <c r="C13" s="1737" t="s">
        <v>2556</v>
      </c>
      <c r="D13" s="1739"/>
      <c r="E13" s="1738"/>
    </row>
    <row r="14" spans="1:5" x14ac:dyDescent="0.25">
      <c r="A14" s="1737" t="s">
        <v>311</v>
      </c>
      <c r="B14" s="1738"/>
      <c r="C14" s="1737"/>
      <c r="D14" s="1739"/>
      <c r="E14" s="1738"/>
    </row>
    <row r="15" spans="1:5" ht="15.75" x14ac:dyDescent="0.25">
      <c r="A15" s="93"/>
      <c r="C15" s="1748" t="s">
        <v>1519</v>
      </c>
      <c r="D15" s="1749"/>
      <c r="E15" s="1749"/>
    </row>
    <row r="16" spans="1:5" x14ac:dyDescent="0.25">
      <c r="A16" s="10" t="s">
        <v>1520</v>
      </c>
      <c r="B16" s="10" t="s">
        <v>1521</v>
      </c>
      <c r="C16" s="10" t="s">
        <v>13</v>
      </c>
      <c r="D16" s="125" t="s">
        <v>14</v>
      </c>
      <c r="E16" s="125" t="s">
        <v>5</v>
      </c>
    </row>
    <row r="17" spans="1:5" s="587" customFormat="1" x14ac:dyDescent="0.25">
      <c r="A17" s="56" t="s">
        <v>1524</v>
      </c>
      <c r="B17" s="56" t="s">
        <v>1525</v>
      </c>
      <c r="C17" s="55">
        <v>4</v>
      </c>
      <c r="D17" s="586">
        <v>120</v>
      </c>
      <c r="E17" s="57">
        <f>D17*C17</f>
        <v>480</v>
      </c>
    </row>
    <row r="18" spans="1:5" s="587" customFormat="1" x14ac:dyDescent="0.25">
      <c r="A18" s="56" t="s">
        <v>1528</v>
      </c>
      <c r="B18" s="56" t="s">
        <v>1529</v>
      </c>
      <c r="C18" s="55">
        <v>5</v>
      </c>
      <c r="D18" s="586">
        <v>100</v>
      </c>
      <c r="E18" s="57">
        <f>D18*C18</f>
        <v>500</v>
      </c>
    </row>
    <row r="19" spans="1:5" s="587" customFormat="1" x14ac:dyDescent="0.25">
      <c r="A19" s="56" t="s">
        <v>1526</v>
      </c>
      <c r="B19" s="56" t="s">
        <v>1527</v>
      </c>
      <c r="C19" s="55">
        <v>16</v>
      </c>
      <c r="D19" s="586">
        <v>12.5</v>
      </c>
      <c r="E19" s="57">
        <f>D19*C19</f>
        <v>200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SUM(E17:E19)</f>
        <v>1180</v>
      </c>
    </row>
    <row r="21" spans="1:5" s="8" customFormat="1" x14ac:dyDescent="0.25">
      <c r="A21" s="263" t="s">
        <v>1530</v>
      </c>
      <c r="B21" s="1287"/>
      <c r="C21" s="1287"/>
      <c r="D21" s="264"/>
      <c r="E21" s="129"/>
    </row>
    <row r="22" spans="1:5" s="8" customFormat="1" x14ac:dyDescent="0.25">
      <c r="A22" s="263" t="s">
        <v>2978</v>
      </c>
      <c r="B22" s="1287"/>
      <c r="C22" s="1287"/>
      <c r="D22" s="264"/>
      <c r="E22" s="129"/>
    </row>
    <row r="23" spans="1:5" s="8" customFormat="1" x14ac:dyDescent="0.25">
      <c r="A23" s="563" t="s">
        <v>2986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286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286"/>
    </row>
    <row r="26" spans="1:5" x14ac:dyDescent="0.25">
      <c r="A26" s="92"/>
      <c r="B26" s="17"/>
      <c r="C26" s="1742"/>
      <c r="D26" s="1743"/>
      <c r="E26" s="1286"/>
    </row>
    <row r="27" spans="1:5" x14ac:dyDescent="0.25">
      <c r="A27" s="98" t="s">
        <v>7</v>
      </c>
      <c r="B27" s="1283" t="s">
        <v>1356</v>
      </c>
      <c r="C27" s="1744" t="s">
        <v>16</v>
      </c>
      <c r="D27" s="1745"/>
      <c r="E27" s="1730"/>
    </row>
    <row r="28" spans="1:5" x14ac:dyDescent="0.25">
      <c r="A28" s="99" t="s">
        <v>9</v>
      </c>
      <c r="B28" s="1284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286"/>
    </row>
    <row r="30" spans="1:5" x14ac:dyDescent="0.25">
      <c r="A30" s="93"/>
      <c r="B30" s="7"/>
      <c r="C30" s="7"/>
      <c r="D30" s="128"/>
      <c r="E30" s="132"/>
    </row>
  </sheetData>
  <mergeCells count="14">
    <mergeCell ref="A1:E7"/>
    <mergeCell ref="D10:E10"/>
    <mergeCell ref="A11:E11"/>
    <mergeCell ref="C12:E12"/>
    <mergeCell ref="A13:B13"/>
    <mergeCell ref="C13:E13"/>
    <mergeCell ref="C27:E27"/>
    <mergeCell ref="C28:E28"/>
    <mergeCell ref="A14:B14"/>
    <mergeCell ref="C14:E14"/>
    <mergeCell ref="C15:E15"/>
    <mergeCell ref="A20:D20"/>
    <mergeCell ref="C25:D25"/>
    <mergeCell ref="C26:D26"/>
  </mergeCells>
  <pageMargins left="0.7" right="0.7" top="0.75" bottom="0.75" header="0.3" footer="0.3"/>
  <pageSetup orientation="portrait" horizontalDpi="0" verticalDpi="0"/>
  <drawing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7" workbookViewId="0">
      <selection activeCell="B27" sqref="B27"/>
    </sheetView>
  </sheetViews>
  <sheetFormatPr defaultRowHeight="15" x14ac:dyDescent="0.25"/>
  <cols>
    <col min="1" max="1" width="27" style="1288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86"/>
    </row>
    <row r="9" spans="1:5" x14ac:dyDescent="0.25">
      <c r="A9" s="92"/>
      <c r="B9" s="17"/>
      <c r="C9" s="17"/>
      <c r="D9" s="126"/>
      <c r="E9" s="1286"/>
    </row>
    <row r="10" spans="1:5" x14ac:dyDescent="0.25">
      <c r="A10" s="92"/>
      <c r="B10" s="17"/>
      <c r="C10" s="17"/>
      <c r="D10" s="1729" t="s">
        <v>2987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2947</v>
      </c>
      <c r="D12" s="1735"/>
      <c r="E12" s="1736"/>
    </row>
    <row r="13" spans="1:5" x14ac:dyDescent="0.25">
      <c r="A13" s="1763" t="s">
        <v>1480</v>
      </c>
      <c r="B13" s="1764"/>
      <c r="C13" s="1737" t="s">
        <v>1482</v>
      </c>
      <c r="D13" s="1739"/>
      <c r="E13" s="1738"/>
    </row>
    <row r="14" spans="1:5" x14ac:dyDescent="0.25">
      <c r="A14" s="1737" t="s">
        <v>311</v>
      </c>
      <c r="B14" s="1738"/>
      <c r="C14" s="1737" t="s">
        <v>1481</v>
      </c>
      <c r="D14" s="1739"/>
      <c r="E14" s="1738"/>
    </row>
    <row r="15" spans="1:5" x14ac:dyDescent="0.25">
      <c r="A15" s="94" t="s">
        <v>1478</v>
      </c>
      <c r="B15" s="8"/>
      <c r="C15" s="1753"/>
      <c r="D15" s="1749"/>
      <c r="E15" s="1749"/>
    </row>
    <row r="16" spans="1:5" ht="15.75" x14ac:dyDescent="0.25">
      <c r="A16" s="93" t="s">
        <v>1479</v>
      </c>
      <c r="C16" s="1748" t="s">
        <v>1483</v>
      </c>
      <c r="D16" s="1749"/>
      <c r="E16" s="1749"/>
    </row>
    <row r="17" spans="1:5" x14ac:dyDescent="0.25">
      <c r="A17" s="10" t="s">
        <v>3</v>
      </c>
      <c r="B17" s="10" t="s">
        <v>1497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1485</v>
      </c>
      <c r="B18" s="55" t="s">
        <v>1489</v>
      </c>
      <c r="C18" s="55">
        <v>10</v>
      </c>
      <c r="D18" s="586">
        <v>39</v>
      </c>
      <c r="E18" s="57">
        <f>D18*C18</f>
        <v>390</v>
      </c>
    </row>
    <row r="19" spans="1:5" s="587" customFormat="1" x14ac:dyDescent="0.25">
      <c r="A19" s="56" t="s">
        <v>1487</v>
      </c>
      <c r="B19" s="55" t="s">
        <v>1490</v>
      </c>
      <c r="C19" s="55">
        <v>3</v>
      </c>
      <c r="D19" s="586">
        <v>75</v>
      </c>
      <c r="E19" s="57">
        <f>D19*C19</f>
        <v>225</v>
      </c>
    </row>
    <row r="20" spans="1:5" s="587" customFormat="1" x14ac:dyDescent="0.25">
      <c r="A20" s="56" t="s">
        <v>1493</v>
      </c>
      <c r="B20" s="55" t="s">
        <v>1494</v>
      </c>
      <c r="C20" s="55">
        <v>1</v>
      </c>
      <c r="D20" s="586">
        <v>135</v>
      </c>
      <c r="E20" s="57">
        <f>D20*C20</f>
        <v>135</v>
      </c>
    </row>
    <row r="21" spans="1:5" s="587" customFormat="1" x14ac:dyDescent="0.25">
      <c r="A21" s="56" t="s">
        <v>1492</v>
      </c>
      <c r="B21" s="55" t="s">
        <v>1490</v>
      </c>
      <c r="C21" s="55">
        <v>4</v>
      </c>
      <c r="D21" s="586">
        <v>70</v>
      </c>
      <c r="E21" s="57">
        <f>D21*C21</f>
        <v>280</v>
      </c>
    </row>
    <row r="22" spans="1:5" s="587" customFormat="1" x14ac:dyDescent="0.25">
      <c r="A22" s="56" t="s">
        <v>2513</v>
      </c>
      <c r="B22" s="55" t="s">
        <v>2990</v>
      </c>
      <c r="C22" s="55">
        <v>6</v>
      </c>
      <c r="D22" s="586">
        <v>78</v>
      </c>
      <c r="E22" s="57">
        <f>D22*C22</f>
        <v>468</v>
      </c>
    </row>
    <row r="23" spans="1:5" ht="23.25" x14ac:dyDescent="0.35">
      <c r="A23" s="1762" t="s">
        <v>183</v>
      </c>
      <c r="B23" s="1749"/>
      <c r="C23" s="1749"/>
      <c r="D23" s="1749"/>
      <c r="E23" s="134">
        <f>SUM(E18:E22)</f>
        <v>1498</v>
      </c>
    </row>
    <row r="24" spans="1:5" s="81" customFormat="1" x14ac:dyDescent="0.25">
      <c r="A24" s="95" t="s">
        <v>2989</v>
      </c>
      <c r="B24" s="1011"/>
      <c r="C24" s="1011"/>
      <c r="D24" s="1012"/>
      <c r="E24" s="1013"/>
    </row>
    <row r="25" spans="1:5" s="81" customFormat="1" x14ac:dyDescent="0.25">
      <c r="A25" s="1291" t="s">
        <v>2988</v>
      </c>
      <c r="B25" s="1014"/>
      <c r="C25" s="1014"/>
      <c r="D25" s="1015"/>
      <c r="E25" s="1016"/>
    </row>
    <row r="26" spans="1:5" x14ac:dyDescent="0.25">
      <c r="A26" s="92"/>
      <c r="B26" s="17"/>
      <c r="C26" s="17"/>
      <c r="D26" s="126"/>
      <c r="E26" s="1286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286"/>
    </row>
    <row r="28" spans="1:5" x14ac:dyDescent="0.25">
      <c r="A28" s="92"/>
      <c r="B28" s="17"/>
      <c r="C28" s="1742"/>
      <c r="D28" s="1743"/>
      <c r="E28" s="1286"/>
    </row>
    <row r="29" spans="1:5" x14ac:dyDescent="0.25">
      <c r="A29" s="98" t="s">
        <v>7</v>
      </c>
      <c r="B29" s="1283" t="s">
        <v>1356</v>
      </c>
      <c r="C29" s="1744" t="s">
        <v>16</v>
      </c>
      <c r="D29" s="1745"/>
      <c r="E29" s="1730"/>
    </row>
    <row r="30" spans="1:5" x14ac:dyDescent="0.25">
      <c r="A30" s="99" t="s">
        <v>9</v>
      </c>
      <c r="B30" s="1284" t="s">
        <v>10</v>
      </c>
      <c r="C30" s="1746" t="s">
        <v>670</v>
      </c>
      <c r="D30" s="1747"/>
      <c r="E30" s="1730"/>
    </row>
    <row r="31" spans="1:5" x14ac:dyDescent="0.25">
      <c r="A31" s="92"/>
      <c r="B31" s="17"/>
      <c r="C31" s="17"/>
      <c r="D31" s="126"/>
      <c r="E31" s="1286"/>
    </row>
    <row r="32" spans="1:5" x14ac:dyDescent="0.25">
      <c r="A32" s="93"/>
      <c r="B32" s="7"/>
      <c r="C32" s="7"/>
      <c r="D32" s="128"/>
      <c r="E32" s="132"/>
    </row>
  </sheetData>
  <mergeCells count="15">
    <mergeCell ref="A1:E7"/>
    <mergeCell ref="D10:E10"/>
    <mergeCell ref="A11:E11"/>
    <mergeCell ref="C12:E12"/>
    <mergeCell ref="A13:B13"/>
    <mergeCell ref="C13:E13"/>
    <mergeCell ref="C28:D28"/>
    <mergeCell ref="C29:E29"/>
    <mergeCell ref="C30:E30"/>
    <mergeCell ref="A14:B14"/>
    <mergeCell ref="C14:E14"/>
    <mergeCell ref="C15:E15"/>
    <mergeCell ref="C16:E16"/>
    <mergeCell ref="A23:D23"/>
    <mergeCell ref="C27:D27"/>
  </mergeCells>
  <pageMargins left="0.7" right="0.7" top="0.75" bottom="0.75" header="0.3" footer="0.3"/>
  <pageSetup orientation="portrait" horizontalDpi="0" verticalDpi="0"/>
  <drawing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2" workbookViewId="0">
      <selection activeCell="A30" sqref="A30"/>
    </sheetView>
  </sheetViews>
  <sheetFormatPr defaultRowHeight="15" x14ac:dyDescent="0.25"/>
  <cols>
    <col min="1" max="1" width="23.85546875" style="1288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86"/>
    </row>
    <row r="9" spans="1:5" x14ac:dyDescent="0.25">
      <c r="A9" s="92"/>
      <c r="B9" s="17"/>
      <c r="C9" s="17"/>
      <c r="D9" s="126"/>
      <c r="E9" s="1286"/>
    </row>
    <row r="10" spans="1:5" x14ac:dyDescent="0.25">
      <c r="A10" s="92"/>
      <c r="B10" s="17"/>
      <c r="C10" s="17"/>
      <c r="D10" s="1729" t="s">
        <v>2991</v>
      </c>
      <c r="E10" s="1765"/>
    </row>
    <row r="11" spans="1:5" ht="18.75" x14ac:dyDescent="0.3">
      <c r="A11" s="1928" t="s">
        <v>2747</v>
      </c>
      <c r="B11" s="1929"/>
      <c r="C11" s="1929"/>
      <c r="D11" s="1929"/>
      <c r="E11" s="1930"/>
    </row>
    <row r="12" spans="1:5" x14ac:dyDescent="0.25">
      <c r="A12" s="93"/>
      <c r="B12" s="7"/>
      <c r="C12" s="1734" t="s">
        <v>2947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2744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2992</v>
      </c>
      <c r="B18" s="55" t="s">
        <v>2993</v>
      </c>
      <c r="C18" s="55">
        <v>2</v>
      </c>
      <c r="D18" s="57">
        <v>50</v>
      </c>
      <c r="E18" s="57">
        <f>D18*C18</f>
        <v>100</v>
      </c>
    </row>
    <row r="19" spans="1:5" x14ac:dyDescent="0.25">
      <c r="A19" s="56" t="s">
        <v>2994</v>
      </c>
      <c r="B19" s="55" t="s">
        <v>3032</v>
      </c>
      <c r="C19" s="55">
        <v>1</v>
      </c>
      <c r="D19" s="57">
        <v>60</v>
      </c>
      <c r="E19" s="57">
        <f t="shared" ref="E19:E31" si="0">D19*C19</f>
        <v>60</v>
      </c>
    </row>
    <row r="20" spans="1:5" x14ac:dyDescent="0.25">
      <c r="A20" s="56" t="s">
        <v>2996</v>
      </c>
      <c r="B20" s="55" t="s">
        <v>2997</v>
      </c>
      <c r="C20" s="55">
        <v>50</v>
      </c>
      <c r="D20" s="57">
        <v>1.2</v>
      </c>
      <c r="E20" s="57">
        <f t="shared" si="0"/>
        <v>60</v>
      </c>
    </row>
    <row r="21" spans="1:5" x14ac:dyDescent="0.25">
      <c r="A21" s="56" t="s">
        <v>464</v>
      </c>
      <c r="B21" s="55" t="s">
        <v>2998</v>
      </c>
      <c r="C21" s="55">
        <v>1</v>
      </c>
      <c r="D21" s="57">
        <v>350</v>
      </c>
      <c r="E21" s="57">
        <f t="shared" si="0"/>
        <v>350</v>
      </c>
    </row>
    <row r="22" spans="1:5" x14ac:dyDescent="0.25">
      <c r="A22" s="56" t="s">
        <v>3033</v>
      </c>
      <c r="B22" s="55" t="s">
        <v>2999</v>
      </c>
      <c r="C22" s="55">
        <v>2</v>
      </c>
      <c r="D22" s="57">
        <v>252</v>
      </c>
      <c r="E22" s="57">
        <f t="shared" si="0"/>
        <v>504</v>
      </c>
    </row>
    <row r="23" spans="1:5" x14ac:dyDescent="0.25">
      <c r="A23" s="56" t="s">
        <v>3033</v>
      </c>
      <c r="B23" s="55" t="s">
        <v>3000</v>
      </c>
      <c r="C23" s="55">
        <v>2</v>
      </c>
      <c r="D23" s="57">
        <v>170</v>
      </c>
      <c r="E23" s="57">
        <f t="shared" si="0"/>
        <v>340</v>
      </c>
    </row>
    <row r="24" spans="1:5" x14ac:dyDescent="0.25">
      <c r="A24" s="56" t="s">
        <v>3001</v>
      </c>
      <c r="B24" s="55"/>
      <c r="C24" s="55">
        <v>2</v>
      </c>
      <c r="D24" s="57">
        <v>600</v>
      </c>
      <c r="E24" s="57">
        <f t="shared" si="0"/>
        <v>1200</v>
      </c>
    </row>
    <row r="25" spans="1:5" x14ac:dyDescent="0.25">
      <c r="A25" s="56" t="s">
        <v>3034</v>
      </c>
      <c r="B25" s="55" t="s">
        <v>2995</v>
      </c>
      <c r="C25" s="55">
        <v>1</v>
      </c>
      <c r="D25" s="57">
        <v>30</v>
      </c>
      <c r="E25" s="57">
        <f t="shared" si="0"/>
        <v>30</v>
      </c>
    </row>
    <row r="26" spans="1:5" x14ac:dyDescent="0.25">
      <c r="A26" s="56" t="s">
        <v>3035</v>
      </c>
      <c r="B26" s="55" t="s">
        <v>3002</v>
      </c>
      <c r="C26" s="55">
        <v>1</v>
      </c>
      <c r="D26" s="57">
        <v>20</v>
      </c>
      <c r="E26" s="57">
        <f t="shared" si="0"/>
        <v>20</v>
      </c>
    </row>
    <row r="27" spans="1:5" x14ac:dyDescent="0.25">
      <c r="A27" s="56" t="s">
        <v>3003</v>
      </c>
      <c r="B27" s="55" t="s">
        <v>3004</v>
      </c>
      <c r="C27" s="55">
        <v>10</v>
      </c>
      <c r="D27" s="57">
        <v>1.5</v>
      </c>
      <c r="E27" s="57">
        <f t="shared" si="0"/>
        <v>15</v>
      </c>
    </row>
    <row r="28" spans="1:5" x14ac:dyDescent="0.25">
      <c r="A28" s="56" t="s">
        <v>3005</v>
      </c>
      <c r="B28" s="55"/>
      <c r="C28" s="55">
        <v>1</v>
      </c>
      <c r="D28" s="57">
        <v>30</v>
      </c>
      <c r="E28" s="57">
        <f t="shared" si="0"/>
        <v>30</v>
      </c>
    </row>
    <row r="29" spans="1:5" x14ac:dyDescent="0.25">
      <c r="A29" s="56" t="s">
        <v>3036</v>
      </c>
      <c r="B29" s="55"/>
      <c r="C29" s="55">
        <v>20</v>
      </c>
      <c r="D29" s="57">
        <v>3.5</v>
      </c>
      <c r="E29" s="57">
        <f t="shared" si="0"/>
        <v>70</v>
      </c>
    </row>
    <row r="30" spans="1:5" x14ac:dyDescent="0.25">
      <c r="A30" s="56" t="s">
        <v>3006</v>
      </c>
      <c r="B30" s="55" t="s">
        <v>3007</v>
      </c>
      <c r="C30" s="55">
        <v>1</v>
      </c>
      <c r="D30" s="57">
        <v>40</v>
      </c>
      <c r="E30" s="57">
        <f t="shared" si="0"/>
        <v>40</v>
      </c>
    </row>
    <row r="31" spans="1:5" x14ac:dyDescent="0.25">
      <c r="A31" s="56" t="s">
        <v>3008</v>
      </c>
      <c r="B31" s="55"/>
      <c r="C31" s="55">
        <v>1</v>
      </c>
      <c r="D31" s="57">
        <v>20</v>
      </c>
      <c r="E31" s="57">
        <f t="shared" si="0"/>
        <v>20</v>
      </c>
    </row>
    <row r="32" spans="1:5" ht="23.25" x14ac:dyDescent="0.35">
      <c r="A32" s="1762" t="s">
        <v>183</v>
      </c>
      <c r="B32" s="1749"/>
      <c r="C32" s="1749"/>
      <c r="D32" s="1749"/>
      <c r="E32" s="134">
        <f>SUM(E18:E31)</f>
        <v>2839</v>
      </c>
    </row>
    <row r="33" spans="1:7" x14ac:dyDescent="0.25">
      <c r="A33" s="95"/>
      <c r="B33" s="1285"/>
      <c r="C33" s="1285"/>
      <c r="D33" s="128"/>
      <c r="E33" s="129"/>
    </row>
    <row r="34" spans="1:7" x14ac:dyDescent="0.25">
      <c r="A34" s="96"/>
      <c r="B34" s="2"/>
      <c r="C34" s="2"/>
      <c r="D34" s="130"/>
      <c r="E34" s="131"/>
    </row>
    <row r="35" spans="1:7" x14ac:dyDescent="0.25">
      <c r="A35" s="92"/>
      <c r="B35" s="17"/>
      <c r="C35" s="17"/>
      <c r="D35" s="126"/>
      <c r="E35" s="1286"/>
      <c r="G35" t="s">
        <v>2783</v>
      </c>
    </row>
    <row r="36" spans="1:7" x14ac:dyDescent="0.25">
      <c r="A36" s="97" t="s">
        <v>6</v>
      </c>
      <c r="B36" s="22" t="s">
        <v>18</v>
      </c>
      <c r="C36" s="1740" t="s">
        <v>17</v>
      </c>
      <c r="D36" s="1741"/>
      <c r="E36" s="1286"/>
    </row>
    <row r="37" spans="1:7" x14ac:dyDescent="0.25">
      <c r="A37" s="92"/>
      <c r="B37" s="17"/>
      <c r="C37" s="1742"/>
      <c r="D37" s="1743"/>
      <c r="E37" s="1286"/>
    </row>
    <row r="38" spans="1:7" x14ac:dyDescent="0.25">
      <c r="A38" s="98" t="s">
        <v>7</v>
      </c>
      <c r="B38" s="1283" t="s">
        <v>2745</v>
      </c>
      <c r="C38" s="1744" t="s">
        <v>16</v>
      </c>
      <c r="D38" s="1745"/>
      <c r="E38" s="1730"/>
    </row>
    <row r="39" spans="1:7" x14ac:dyDescent="0.25">
      <c r="A39" s="99" t="s">
        <v>9</v>
      </c>
      <c r="B39" s="1284" t="s">
        <v>10</v>
      </c>
      <c r="C39" s="1746" t="s">
        <v>10</v>
      </c>
      <c r="D39" s="1747"/>
      <c r="E39" s="1730"/>
    </row>
    <row r="40" spans="1:7" x14ac:dyDescent="0.25">
      <c r="A40" s="92"/>
      <c r="B40" s="17"/>
      <c r="C40" s="17"/>
      <c r="D40" s="126"/>
      <c r="E40" s="1286"/>
    </row>
    <row r="41" spans="1:7" x14ac:dyDescent="0.25">
      <c r="A41" s="93"/>
      <c r="B41" s="7"/>
      <c r="C41" s="7"/>
      <c r="D41" s="128"/>
      <c r="E41" s="132"/>
    </row>
  </sheetData>
  <mergeCells count="15">
    <mergeCell ref="A1:E7"/>
    <mergeCell ref="D10:E10"/>
    <mergeCell ref="A11:E11"/>
    <mergeCell ref="C12:E12"/>
    <mergeCell ref="A13:B13"/>
    <mergeCell ref="C13:E13"/>
    <mergeCell ref="C37:D37"/>
    <mergeCell ref="C38:E38"/>
    <mergeCell ref="C39:E39"/>
    <mergeCell ref="A14:B14"/>
    <mergeCell ref="C14:E14"/>
    <mergeCell ref="C15:E15"/>
    <mergeCell ref="C16:E16"/>
    <mergeCell ref="A32:D32"/>
    <mergeCell ref="C36:D36"/>
  </mergeCells>
  <pageMargins left="0.7" right="0.7" top="0.75" bottom="0.75" header="0.3" footer="0.3"/>
  <pageSetup orientation="portrait" horizontalDpi="0" verticalDpi="0"/>
  <drawing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7" workbookViewId="0">
      <selection activeCell="I22" sqref="I22"/>
    </sheetView>
  </sheetViews>
  <sheetFormatPr defaultRowHeight="15" x14ac:dyDescent="0.25"/>
  <cols>
    <col min="1" max="1" width="25.42578125" style="1301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98"/>
    </row>
    <row r="9" spans="1:5" x14ac:dyDescent="0.25">
      <c r="A9" s="92"/>
      <c r="B9" s="17"/>
      <c r="C9" s="17"/>
      <c r="D9" s="126"/>
      <c r="E9" s="1298"/>
    </row>
    <row r="10" spans="1:5" x14ac:dyDescent="0.25">
      <c r="A10" s="92"/>
      <c r="B10" s="17"/>
      <c r="C10" s="17"/>
      <c r="D10" s="1729" t="s">
        <v>3011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2980</v>
      </c>
      <c r="D12" s="1735"/>
      <c r="E12" s="1736"/>
    </row>
    <row r="13" spans="1:5" x14ac:dyDescent="0.25">
      <c r="A13" s="1763" t="s">
        <v>1887</v>
      </c>
      <c r="B13" s="1764"/>
      <c r="C13" s="1737" t="s">
        <v>1888</v>
      </c>
      <c r="D13" s="1739"/>
      <c r="E13" s="1738"/>
    </row>
    <row r="14" spans="1:5" x14ac:dyDescent="0.25">
      <c r="A14" s="1737" t="s">
        <v>311</v>
      </c>
      <c r="B14" s="1738"/>
      <c r="C14" s="1737" t="s">
        <v>1889</v>
      </c>
      <c r="D14" s="1739"/>
      <c r="E14" s="1738"/>
    </row>
    <row r="15" spans="1:5" x14ac:dyDescent="0.25">
      <c r="A15" s="94" t="s">
        <v>1890</v>
      </c>
      <c r="B15" s="8"/>
      <c r="C15" s="1753"/>
      <c r="D15" s="1749"/>
      <c r="E15" s="1749"/>
    </row>
    <row r="16" spans="1:5" ht="15.75" x14ac:dyDescent="0.25">
      <c r="A16" s="93"/>
      <c r="C16" s="1748" t="s">
        <v>2516</v>
      </c>
      <c r="D16" s="1749"/>
      <c r="E16" s="1749"/>
    </row>
    <row r="17" spans="1:5" x14ac:dyDescent="0.25">
      <c r="A17" s="401" t="s">
        <v>3</v>
      </c>
      <c r="B17" s="401" t="s">
        <v>1497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94" t="s">
        <v>2517</v>
      </c>
      <c r="B18" s="404" t="s">
        <v>2519</v>
      </c>
      <c r="C18" s="404">
        <v>5</v>
      </c>
      <c r="D18" s="749">
        <v>312</v>
      </c>
      <c r="E18" s="437">
        <f>D18*C18</f>
        <v>1560</v>
      </c>
    </row>
    <row r="19" spans="1:5" s="587" customFormat="1" x14ac:dyDescent="0.25">
      <c r="A19" s="568" t="s">
        <v>2518</v>
      </c>
      <c r="B19" s="405" t="s">
        <v>2520</v>
      </c>
      <c r="C19" s="405"/>
      <c r="D19" s="750"/>
      <c r="E19" s="438"/>
    </row>
    <row r="20" spans="1:5" s="587" customFormat="1" x14ac:dyDescent="0.25">
      <c r="A20" s="95"/>
      <c r="B20" s="406" t="s">
        <v>2521</v>
      </c>
      <c r="C20" s="406"/>
      <c r="D20" s="751"/>
      <c r="E20" s="439"/>
    </row>
    <row r="21" spans="1:5" ht="23.25" x14ac:dyDescent="0.35">
      <c r="A21" s="1847" t="s">
        <v>183</v>
      </c>
      <c r="B21" s="1848"/>
      <c r="C21" s="1848"/>
      <c r="D21" s="1848"/>
      <c r="E21" s="443">
        <f>SUM(E18:E20)</f>
        <v>1560</v>
      </c>
    </row>
    <row r="22" spans="1:5" ht="15.75" x14ac:dyDescent="0.25">
      <c r="A22" s="1299" t="s">
        <v>3010</v>
      </c>
      <c r="B22" s="1297"/>
      <c r="C22" s="1297"/>
      <c r="D22" s="1297"/>
      <c r="E22" s="624"/>
    </row>
    <row r="23" spans="1:5" s="8" customFormat="1" x14ac:dyDescent="0.25">
      <c r="A23" s="263" t="s">
        <v>1484</v>
      </c>
      <c r="B23" s="1300"/>
      <c r="C23" s="1300"/>
      <c r="D23" s="264"/>
      <c r="E23" s="129"/>
    </row>
    <row r="24" spans="1:5" s="8" customFormat="1" x14ac:dyDescent="0.25">
      <c r="A24" s="563" t="s">
        <v>3009</v>
      </c>
      <c r="B24" s="564"/>
      <c r="C24" s="564"/>
      <c r="D24" s="565"/>
      <c r="E24" s="566"/>
    </row>
    <row r="25" spans="1:5" x14ac:dyDescent="0.25">
      <c r="A25" s="92"/>
      <c r="B25" s="17"/>
      <c r="C25" s="17"/>
      <c r="D25" s="126"/>
      <c r="E25" s="1298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1298"/>
    </row>
    <row r="27" spans="1:5" x14ac:dyDescent="0.25">
      <c r="A27" s="92"/>
      <c r="B27" s="17"/>
      <c r="C27" s="1742"/>
      <c r="D27" s="1743"/>
      <c r="E27" s="1298"/>
    </row>
    <row r="28" spans="1:5" x14ac:dyDescent="0.25">
      <c r="A28" s="98" t="s">
        <v>7</v>
      </c>
      <c r="B28" s="1295" t="s">
        <v>1356</v>
      </c>
      <c r="C28" s="1744" t="s">
        <v>16</v>
      </c>
      <c r="D28" s="1745"/>
      <c r="E28" s="1730"/>
    </row>
    <row r="29" spans="1:5" x14ac:dyDescent="0.25">
      <c r="A29" s="99" t="s">
        <v>9</v>
      </c>
      <c r="B29" s="1296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1298"/>
    </row>
    <row r="31" spans="1:5" x14ac:dyDescent="0.25">
      <c r="A31" s="93"/>
      <c r="B31" s="7"/>
      <c r="C31" s="7"/>
      <c r="D31" s="128"/>
      <c r="E31" s="132"/>
    </row>
  </sheetData>
  <mergeCells count="15">
    <mergeCell ref="C27:D27"/>
    <mergeCell ref="C28:E28"/>
    <mergeCell ref="C29:E29"/>
    <mergeCell ref="A14:B14"/>
    <mergeCell ref="C14:E14"/>
    <mergeCell ref="C15:E15"/>
    <mergeCell ref="C16:E16"/>
    <mergeCell ref="A21:D21"/>
    <mergeCell ref="C26:D26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H24" sqref="H24"/>
    </sheetView>
  </sheetViews>
  <sheetFormatPr defaultRowHeight="15" x14ac:dyDescent="0.25"/>
  <cols>
    <col min="1" max="1" width="24.85546875" style="1301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98"/>
    </row>
    <row r="9" spans="1:5" x14ac:dyDescent="0.25">
      <c r="A9" s="92"/>
      <c r="B9" s="17"/>
      <c r="C9" s="17"/>
      <c r="D9" s="126"/>
      <c r="E9" s="1298"/>
    </row>
    <row r="10" spans="1:5" x14ac:dyDescent="0.25">
      <c r="A10" s="92"/>
      <c r="B10" s="17"/>
      <c r="C10" s="17"/>
      <c r="D10" s="1729" t="s">
        <v>3012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2980</v>
      </c>
      <c r="D12" s="1735"/>
      <c r="E12" s="1736"/>
    </row>
    <row r="13" spans="1:5" x14ac:dyDescent="0.25">
      <c r="A13" s="1763" t="s">
        <v>1501</v>
      </c>
      <c r="B13" s="1764"/>
      <c r="C13" s="1737" t="s">
        <v>2522</v>
      </c>
      <c r="D13" s="1739"/>
      <c r="E13" s="1738"/>
    </row>
    <row r="14" spans="1:5" x14ac:dyDescent="0.25">
      <c r="A14" s="1737" t="s">
        <v>311</v>
      </c>
      <c r="B14" s="1738"/>
      <c r="C14" s="1737" t="s">
        <v>2511</v>
      </c>
      <c r="D14" s="1739"/>
      <c r="E14" s="1738"/>
    </row>
    <row r="15" spans="1:5" x14ac:dyDescent="0.25">
      <c r="A15" s="94" t="s">
        <v>1502</v>
      </c>
      <c r="B15" s="8"/>
      <c r="C15" s="1753"/>
      <c r="D15" s="1749"/>
      <c r="E15" s="1749"/>
    </row>
    <row r="16" spans="1:5" ht="15.75" x14ac:dyDescent="0.25">
      <c r="A16" s="93"/>
      <c r="C16" s="1748" t="s">
        <v>1483</v>
      </c>
      <c r="D16" s="1749"/>
      <c r="E16" s="1749"/>
    </row>
    <row r="17" spans="1:5" x14ac:dyDescent="0.25">
      <c r="A17" s="10" t="s">
        <v>3</v>
      </c>
      <c r="B17" s="10" t="s">
        <v>1497</v>
      </c>
      <c r="C17" s="10" t="s">
        <v>13</v>
      </c>
      <c r="D17" s="125" t="s">
        <v>14</v>
      </c>
      <c r="E17" s="125" t="s">
        <v>5</v>
      </c>
    </row>
    <row r="18" spans="1:5" s="587" customFormat="1" ht="26.25" x14ac:dyDescent="0.25">
      <c r="A18" s="56" t="s">
        <v>3013</v>
      </c>
      <c r="B18" s="1322" t="s">
        <v>3021</v>
      </c>
      <c r="C18" s="55">
        <v>6</v>
      </c>
      <c r="D18" s="586">
        <v>261.5</v>
      </c>
      <c r="E18" s="57">
        <f>D18*C18</f>
        <v>1569</v>
      </c>
    </row>
    <row r="19" spans="1:5" s="587" customFormat="1" x14ac:dyDescent="0.25">
      <c r="A19" s="56" t="s">
        <v>3014</v>
      </c>
      <c r="B19" s="1321" t="s">
        <v>3015</v>
      </c>
      <c r="C19" s="55">
        <v>3</v>
      </c>
      <c r="D19" s="586">
        <v>166.75</v>
      </c>
      <c r="E19" s="57">
        <f t="shared" ref="E19:E27" si="0">D19*C19</f>
        <v>500.25</v>
      </c>
    </row>
    <row r="20" spans="1:5" s="587" customFormat="1" x14ac:dyDescent="0.25">
      <c r="A20" s="56" t="s">
        <v>1508</v>
      </c>
      <c r="B20" s="1321" t="s">
        <v>3016</v>
      </c>
      <c r="C20" s="55">
        <v>8</v>
      </c>
      <c r="D20" s="586">
        <v>14.5</v>
      </c>
      <c r="E20" s="57">
        <f t="shared" si="0"/>
        <v>116</v>
      </c>
    </row>
    <row r="21" spans="1:5" s="587" customFormat="1" x14ac:dyDescent="0.25">
      <c r="A21" s="56" t="s">
        <v>3017</v>
      </c>
      <c r="B21" s="1321" t="s">
        <v>3018</v>
      </c>
      <c r="C21" s="55">
        <v>4</v>
      </c>
      <c r="D21" s="586">
        <v>100</v>
      </c>
      <c r="E21" s="57">
        <f t="shared" si="0"/>
        <v>400</v>
      </c>
    </row>
    <row r="22" spans="1:5" s="587" customFormat="1" x14ac:dyDescent="0.25">
      <c r="A22" s="56" t="s">
        <v>3019</v>
      </c>
      <c r="B22" s="1321"/>
      <c r="C22" s="55">
        <v>8</v>
      </c>
      <c r="D22" s="586">
        <v>12.6</v>
      </c>
      <c r="E22" s="57">
        <f t="shared" si="0"/>
        <v>100.8</v>
      </c>
    </row>
    <row r="23" spans="1:5" s="587" customFormat="1" ht="26.25" x14ac:dyDescent="0.25">
      <c r="A23" s="513" t="s">
        <v>3020</v>
      </c>
      <c r="B23" s="1322" t="s">
        <v>3022</v>
      </c>
      <c r="C23" s="55">
        <v>6</v>
      </c>
      <c r="D23" s="586">
        <v>138.75</v>
      </c>
      <c r="E23" s="57">
        <f t="shared" si="0"/>
        <v>832.5</v>
      </c>
    </row>
    <row r="24" spans="1:5" s="587" customFormat="1" x14ac:dyDescent="0.25">
      <c r="A24" s="56" t="s">
        <v>3023</v>
      </c>
      <c r="B24" s="1322" t="s">
        <v>254</v>
      </c>
      <c r="C24" s="55">
        <v>2</v>
      </c>
      <c r="D24" s="586">
        <v>46.5</v>
      </c>
      <c r="E24" s="57">
        <f t="shared" si="0"/>
        <v>93</v>
      </c>
    </row>
    <row r="25" spans="1:5" s="587" customFormat="1" x14ac:dyDescent="0.25">
      <c r="A25" s="56" t="s">
        <v>1507</v>
      </c>
      <c r="B25" s="1321" t="s">
        <v>3024</v>
      </c>
      <c r="C25" s="55">
        <v>15</v>
      </c>
      <c r="D25" s="586">
        <v>21.65</v>
      </c>
      <c r="E25" s="57">
        <f t="shared" si="0"/>
        <v>324.75</v>
      </c>
    </row>
    <row r="26" spans="1:5" s="587" customFormat="1" x14ac:dyDescent="0.25">
      <c r="A26" s="56" t="s">
        <v>1514</v>
      </c>
      <c r="B26" s="1321" t="s">
        <v>3025</v>
      </c>
      <c r="C26" s="55">
        <v>2</v>
      </c>
      <c r="D26" s="586">
        <v>22</v>
      </c>
      <c r="E26" s="57">
        <f t="shared" si="0"/>
        <v>44</v>
      </c>
    </row>
    <row r="27" spans="1:5" ht="26.25" x14ac:dyDescent="0.25">
      <c r="A27" s="513" t="s">
        <v>1513</v>
      </c>
      <c r="B27" s="1322" t="s">
        <v>3026</v>
      </c>
      <c r="C27" s="562">
        <v>1</v>
      </c>
      <c r="D27" s="586">
        <v>305</v>
      </c>
      <c r="E27" s="57">
        <f t="shared" si="0"/>
        <v>305</v>
      </c>
    </row>
    <row r="28" spans="1:5" ht="23.25" x14ac:dyDescent="0.35">
      <c r="A28" s="1762" t="s">
        <v>183</v>
      </c>
      <c r="B28" s="1749"/>
      <c r="C28" s="1749"/>
      <c r="D28" s="1749"/>
      <c r="E28" s="134">
        <f>SUM(E18:E27)</f>
        <v>4285.3</v>
      </c>
    </row>
    <row r="29" spans="1:5" s="8" customFormat="1" x14ac:dyDescent="0.25">
      <c r="A29" s="263" t="s">
        <v>1484</v>
      </c>
      <c r="B29" s="1300"/>
      <c r="C29" s="1300"/>
      <c r="D29" s="264"/>
      <c r="E29" s="129"/>
    </row>
    <row r="30" spans="1:5" s="8" customFormat="1" x14ac:dyDescent="0.25">
      <c r="A30" s="263" t="s">
        <v>2978</v>
      </c>
      <c r="B30" s="1300"/>
      <c r="C30" s="1300"/>
      <c r="D30" s="264"/>
      <c r="E30" s="129"/>
    </row>
    <row r="31" spans="1:5" s="8" customFormat="1" x14ac:dyDescent="0.25">
      <c r="A31" s="563" t="s">
        <v>2988</v>
      </c>
      <c r="B31" s="564"/>
      <c r="C31" s="564"/>
      <c r="D31" s="565"/>
      <c r="E31" s="566"/>
    </row>
    <row r="32" spans="1:5" x14ac:dyDescent="0.25">
      <c r="A32" s="92"/>
      <c r="B32" s="17"/>
      <c r="C32" s="17"/>
      <c r="D32" s="126"/>
      <c r="E32" s="1298"/>
    </row>
    <row r="33" spans="1:5" x14ac:dyDescent="0.25">
      <c r="A33" s="97" t="s">
        <v>6</v>
      </c>
      <c r="B33" s="22" t="s">
        <v>18</v>
      </c>
      <c r="C33" s="1740" t="s">
        <v>17</v>
      </c>
      <c r="D33" s="1741"/>
      <c r="E33" s="1298"/>
    </row>
    <row r="34" spans="1:5" x14ac:dyDescent="0.25">
      <c r="A34" s="92"/>
      <c r="B34" s="17"/>
      <c r="C34" s="1742"/>
      <c r="D34" s="1743"/>
      <c r="E34" s="1298"/>
    </row>
    <row r="35" spans="1:5" x14ac:dyDescent="0.25">
      <c r="A35" s="98" t="s">
        <v>7</v>
      </c>
      <c r="B35" s="1295" t="s">
        <v>1356</v>
      </c>
      <c r="C35" s="1744" t="s">
        <v>16</v>
      </c>
      <c r="D35" s="1745"/>
      <c r="E35" s="1730"/>
    </row>
    <row r="36" spans="1:5" x14ac:dyDescent="0.25">
      <c r="A36" s="99" t="s">
        <v>9</v>
      </c>
      <c r="B36" s="1296" t="s">
        <v>10</v>
      </c>
      <c r="C36" s="1746" t="s">
        <v>670</v>
      </c>
      <c r="D36" s="1747"/>
      <c r="E36" s="1730"/>
    </row>
    <row r="37" spans="1:5" x14ac:dyDescent="0.25">
      <c r="A37" s="92"/>
      <c r="B37" s="17"/>
      <c r="C37" s="17"/>
      <c r="D37" s="126"/>
      <c r="E37" s="1298"/>
    </row>
    <row r="38" spans="1:5" x14ac:dyDescent="0.25">
      <c r="A38" s="93"/>
      <c r="B38" s="7"/>
      <c r="C38" s="7"/>
      <c r="D38" s="128"/>
      <c r="E38" s="132"/>
    </row>
  </sheetData>
  <mergeCells count="15">
    <mergeCell ref="C34:D34"/>
    <mergeCell ref="C35:E35"/>
    <mergeCell ref="C36:E36"/>
    <mergeCell ref="A14:B14"/>
    <mergeCell ref="C14:E14"/>
    <mergeCell ref="C15:E15"/>
    <mergeCell ref="C16:E16"/>
    <mergeCell ref="A28:D28"/>
    <mergeCell ref="C33:D3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30"/>
  <sheetViews>
    <sheetView topLeftCell="A10" workbookViewId="0">
      <selection activeCell="J24" sqref="J24"/>
    </sheetView>
  </sheetViews>
  <sheetFormatPr defaultRowHeight="15" x14ac:dyDescent="0.25"/>
  <cols>
    <col min="1" max="1" width="23" customWidth="1"/>
    <col min="2" max="2" width="34.28515625" customWidth="1"/>
    <col min="3" max="3" width="10" customWidth="1"/>
    <col min="4" max="4" width="9" customWidth="1"/>
    <col min="5" max="5" width="15.42578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580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581</v>
      </c>
      <c r="D12" s="1735"/>
      <c r="E12" s="1736"/>
    </row>
    <row r="13" spans="1:5" x14ac:dyDescent="0.25">
      <c r="A13" s="1763" t="s">
        <v>579</v>
      </c>
      <c r="B13" s="1764"/>
      <c r="C13" s="1737" t="s">
        <v>582</v>
      </c>
      <c r="D13" s="1739"/>
      <c r="E13" s="1738"/>
    </row>
    <row r="14" spans="1:5" x14ac:dyDescent="0.25">
      <c r="A14" s="1737" t="s">
        <v>584</v>
      </c>
      <c r="B14" s="1738"/>
      <c r="C14" s="1737" t="s">
        <v>12</v>
      </c>
      <c r="D14" s="1739"/>
      <c r="E14" s="1738"/>
    </row>
    <row r="15" spans="1:5" x14ac:dyDescent="0.25">
      <c r="A15" s="29" t="s">
        <v>585</v>
      </c>
      <c r="B15" s="8"/>
      <c r="C15" s="1753" t="s">
        <v>583</v>
      </c>
      <c r="D15" s="1749"/>
      <c r="E15" s="1749"/>
    </row>
    <row r="16" spans="1:5" x14ac:dyDescent="0.25">
      <c r="A16" s="13"/>
      <c r="C16" s="1748" t="s">
        <v>586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10" t="s">
        <v>14</v>
      </c>
      <c r="E17" s="10" t="s">
        <v>5</v>
      </c>
    </row>
    <row r="18" spans="1:5" x14ac:dyDescent="0.25">
      <c r="A18" s="9" t="s">
        <v>587</v>
      </c>
      <c r="B18" s="71" t="s">
        <v>588</v>
      </c>
      <c r="C18" s="35">
        <v>5</v>
      </c>
      <c r="D18" s="30">
        <v>500</v>
      </c>
      <c r="E18" s="30">
        <f>D18*C18</f>
        <v>2500</v>
      </c>
    </row>
    <row r="19" spans="1:5" x14ac:dyDescent="0.25">
      <c r="A19" s="9"/>
      <c r="B19" s="71" t="s">
        <v>589</v>
      </c>
      <c r="C19" s="35"/>
      <c r="D19" s="30"/>
      <c r="E19" s="45"/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2500</v>
      </c>
    </row>
    <row r="21" spans="1:5" x14ac:dyDescent="0.25">
      <c r="A21" s="142" t="s">
        <v>591</v>
      </c>
      <c r="B21" s="145"/>
      <c r="C21" s="145"/>
      <c r="D21" s="145"/>
      <c r="E21" s="72"/>
    </row>
    <row r="22" spans="1:5" x14ac:dyDescent="0.25">
      <c r="A22" s="1766" t="s">
        <v>592</v>
      </c>
      <c r="B22" s="1767"/>
      <c r="C22" s="1767"/>
      <c r="D22" s="1767"/>
      <c r="E22" s="1768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143" t="s">
        <v>590</v>
      </c>
      <c r="C27" s="1744" t="s">
        <v>16</v>
      </c>
      <c r="D27" s="1745"/>
      <c r="E27" s="1730"/>
    </row>
    <row r="28" spans="1:5" x14ac:dyDescent="0.25">
      <c r="A28" s="25" t="s">
        <v>9</v>
      </c>
      <c r="B28" s="144" t="s">
        <v>10</v>
      </c>
      <c r="C28" s="1746" t="s">
        <v>10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J19" sqref="J19"/>
    </sheetView>
  </sheetViews>
  <sheetFormatPr defaultRowHeight="15" x14ac:dyDescent="0.25"/>
  <cols>
    <col min="1" max="1" width="25.42578125" style="1301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298"/>
    </row>
    <row r="9" spans="1:5" x14ac:dyDescent="0.25">
      <c r="A9" s="92"/>
      <c r="B9" s="17"/>
      <c r="C9" s="17"/>
      <c r="D9" s="126"/>
      <c r="E9" s="1298"/>
    </row>
    <row r="10" spans="1:5" x14ac:dyDescent="0.25">
      <c r="A10" s="92"/>
      <c r="B10" s="17"/>
      <c r="C10" s="17"/>
      <c r="D10" s="1729" t="s">
        <v>3027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2980</v>
      </c>
      <c r="D12" s="1735"/>
      <c r="E12" s="1736"/>
    </row>
    <row r="13" spans="1:5" x14ac:dyDescent="0.25">
      <c r="A13" s="1763" t="s">
        <v>3028</v>
      </c>
      <c r="B13" s="1764"/>
      <c r="C13" s="1737" t="s">
        <v>3055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3052</v>
      </c>
      <c r="B15" s="8"/>
      <c r="C15" s="1753" t="s">
        <v>3054</v>
      </c>
      <c r="D15" s="1749"/>
      <c r="E15" s="1749"/>
    </row>
    <row r="16" spans="1:5" x14ac:dyDescent="0.25">
      <c r="A16" s="93" t="s">
        <v>3053</v>
      </c>
      <c r="C16" s="1748" t="s">
        <v>3056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94" t="s">
        <v>3051</v>
      </c>
      <c r="B18" s="404" t="s">
        <v>3029</v>
      </c>
      <c r="C18" s="404">
        <v>657</v>
      </c>
      <c r="D18" s="749">
        <v>100</v>
      </c>
      <c r="E18" s="437">
        <f>D18*C18</f>
        <v>65700</v>
      </c>
    </row>
    <row r="19" spans="1:5" s="587" customFormat="1" x14ac:dyDescent="0.25">
      <c r="A19" s="95"/>
      <c r="B19" s="406"/>
      <c r="C19" s="406"/>
      <c r="D19" s="751"/>
      <c r="E19" s="439"/>
    </row>
    <row r="20" spans="1:5" ht="23.25" x14ac:dyDescent="0.35">
      <c r="A20" s="1847" t="s">
        <v>183</v>
      </c>
      <c r="B20" s="1848"/>
      <c r="C20" s="1848"/>
      <c r="D20" s="1848"/>
      <c r="E20" s="443">
        <f>SUM(E18:E19)</f>
        <v>65700</v>
      </c>
    </row>
    <row r="21" spans="1:5" ht="15.75" x14ac:dyDescent="0.25">
      <c r="A21" s="1299" t="s">
        <v>3030</v>
      </c>
      <c r="B21" s="1297"/>
      <c r="C21" s="1297"/>
      <c r="D21" s="1297"/>
      <c r="E21" s="624"/>
    </row>
    <row r="22" spans="1:5" s="8" customFormat="1" x14ac:dyDescent="0.25">
      <c r="A22" s="263" t="s">
        <v>3057</v>
      </c>
      <c r="B22" s="1300"/>
      <c r="C22" s="1300"/>
      <c r="D22" s="264"/>
      <c r="E22" s="129"/>
    </row>
    <row r="23" spans="1:5" s="8" customFormat="1" x14ac:dyDescent="0.25">
      <c r="A23" s="563"/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298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298"/>
    </row>
    <row r="26" spans="1:5" x14ac:dyDescent="0.25">
      <c r="A26" s="92"/>
      <c r="B26" s="17"/>
      <c r="C26" s="1742"/>
      <c r="D26" s="1743"/>
      <c r="E26" s="1298"/>
    </row>
    <row r="27" spans="1:5" x14ac:dyDescent="0.25">
      <c r="A27" s="98" t="s">
        <v>7</v>
      </c>
      <c r="B27" s="1295" t="s">
        <v>3031</v>
      </c>
      <c r="C27" s="1744" t="s">
        <v>16</v>
      </c>
      <c r="D27" s="1745"/>
      <c r="E27" s="1730"/>
    </row>
    <row r="28" spans="1:5" x14ac:dyDescent="0.25">
      <c r="A28" s="99" t="s">
        <v>9</v>
      </c>
      <c r="B28" s="1296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298"/>
    </row>
    <row r="30" spans="1:5" x14ac:dyDescent="0.25">
      <c r="A30" s="93"/>
      <c r="B30" s="7"/>
      <c r="C30" s="7"/>
      <c r="D30" s="128"/>
      <c r="E30" s="132"/>
    </row>
  </sheetData>
  <mergeCells count="15">
    <mergeCell ref="C26:D26"/>
    <mergeCell ref="C27:E27"/>
    <mergeCell ref="C28:E28"/>
    <mergeCell ref="A14:B14"/>
    <mergeCell ref="C14:E14"/>
    <mergeCell ref="C15:E15"/>
    <mergeCell ref="C16:E16"/>
    <mergeCell ref="A20:D20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5" sqref="A25"/>
    </sheetView>
  </sheetViews>
  <sheetFormatPr defaultRowHeight="15" x14ac:dyDescent="0.25"/>
  <cols>
    <col min="1" max="1" width="23.85546875" style="1334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332"/>
    </row>
    <row r="9" spans="1:5" x14ac:dyDescent="0.25">
      <c r="A9" s="92"/>
      <c r="B9" s="17"/>
      <c r="C9" s="17"/>
      <c r="D9" s="126"/>
      <c r="E9" s="1332"/>
    </row>
    <row r="10" spans="1:5" x14ac:dyDescent="0.25">
      <c r="A10" s="92"/>
      <c r="B10" s="17"/>
      <c r="C10" s="17"/>
      <c r="D10" s="1729" t="s">
        <v>3037</v>
      </c>
      <c r="E10" s="1765"/>
    </row>
    <row r="11" spans="1:5" ht="18.75" x14ac:dyDescent="0.3">
      <c r="A11" s="1928" t="s">
        <v>2747</v>
      </c>
      <c r="B11" s="1929"/>
      <c r="C11" s="1929"/>
      <c r="D11" s="1929"/>
      <c r="E11" s="1930"/>
    </row>
    <row r="12" spans="1:5" x14ac:dyDescent="0.25">
      <c r="A12" s="93"/>
      <c r="B12" s="7"/>
      <c r="C12" s="1734" t="s">
        <v>3038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2744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7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7" x14ac:dyDescent="0.25">
      <c r="A18" s="56" t="s">
        <v>3039</v>
      </c>
      <c r="B18" s="55" t="s">
        <v>3040</v>
      </c>
      <c r="C18" s="55">
        <v>2</v>
      </c>
      <c r="D18" s="57">
        <v>150</v>
      </c>
      <c r="E18" s="57">
        <f>D18*C18</f>
        <v>300</v>
      </c>
    </row>
    <row r="19" spans="1:7" x14ac:dyDescent="0.25">
      <c r="A19" s="56" t="s">
        <v>3041</v>
      </c>
      <c r="B19" s="55"/>
      <c r="C19" s="55">
        <v>1</v>
      </c>
      <c r="D19" s="57">
        <v>35</v>
      </c>
      <c r="E19" s="57">
        <f>D19*C19</f>
        <v>35</v>
      </c>
    </row>
    <row r="20" spans="1:7" ht="23.25" x14ac:dyDescent="0.35">
      <c r="A20" s="1762" t="s">
        <v>183</v>
      </c>
      <c r="B20" s="1749"/>
      <c r="C20" s="1749"/>
      <c r="D20" s="1749"/>
      <c r="E20" s="134">
        <f>SUM(E18:E19)</f>
        <v>335</v>
      </c>
    </row>
    <row r="21" spans="1:7" x14ac:dyDescent="0.25">
      <c r="A21" s="95" t="s">
        <v>3042</v>
      </c>
      <c r="B21" s="1331"/>
      <c r="C21" s="1331"/>
      <c r="D21" s="128"/>
      <c r="E21" s="129"/>
    </row>
    <row r="22" spans="1:7" x14ac:dyDescent="0.25">
      <c r="A22" s="1761"/>
      <c r="B22" s="1757"/>
      <c r="C22" s="1757"/>
      <c r="D22" s="1757"/>
      <c r="E22" s="1752"/>
    </row>
    <row r="23" spans="1:7" x14ac:dyDescent="0.25">
      <c r="A23" s="96"/>
      <c r="B23" s="2"/>
      <c r="C23" s="2"/>
      <c r="D23" s="130"/>
      <c r="E23" s="131"/>
    </row>
    <row r="24" spans="1:7" x14ac:dyDescent="0.25">
      <c r="A24" s="92"/>
      <c r="B24" s="17"/>
      <c r="C24" s="17"/>
      <c r="D24" s="126"/>
      <c r="E24" s="1332"/>
      <c r="G24" t="s">
        <v>2783</v>
      </c>
    </row>
    <row r="25" spans="1:7" x14ac:dyDescent="0.25">
      <c r="A25" s="97" t="s">
        <v>6</v>
      </c>
      <c r="B25" s="22" t="s">
        <v>18</v>
      </c>
      <c r="C25" s="1740" t="s">
        <v>17</v>
      </c>
      <c r="D25" s="1741"/>
      <c r="E25" s="1332"/>
    </row>
    <row r="26" spans="1:7" x14ac:dyDescent="0.25">
      <c r="A26" s="92"/>
      <c r="B26" s="17"/>
      <c r="C26" s="1742"/>
      <c r="D26" s="1743"/>
      <c r="E26" s="1332"/>
    </row>
    <row r="27" spans="1:7" x14ac:dyDescent="0.25">
      <c r="A27" s="98" t="s">
        <v>7</v>
      </c>
      <c r="B27" s="1325" t="s">
        <v>3043</v>
      </c>
      <c r="C27" s="1744" t="s">
        <v>16</v>
      </c>
      <c r="D27" s="1745"/>
      <c r="E27" s="1730"/>
    </row>
    <row r="28" spans="1:7" x14ac:dyDescent="0.25">
      <c r="A28" s="99" t="s">
        <v>9</v>
      </c>
      <c r="B28" s="1326" t="s">
        <v>10</v>
      </c>
      <c r="C28" s="1746" t="s">
        <v>10</v>
      </c>
      <c r="D28" s="1747"/>
      <c r="E28" s="1730"/>
    </row>
    <row r="29" spans="1:7" x14ac:dyDescent="0.25">
      <c r="A29" s="92"/>
      <c r="B29" s="17"/>
      <c r="C29" s="17"/>
      <c r="D29" s="126"/>
      <c r="E29" s="1332"/>
    </row>
    <row r="30" spans="1:7" x14ac:dyDescent="0.25">
      <c r="A30" s="93"/>
      <c r="B30" s="7"/>
      <c r="C30" s="7"/>
      <c r="D30" s="128"/>
      <c r="E30" s="132"/>
    </row>
  </sheetData>
  <mergeCells count="16"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workbookViewId="0">
      <selection activeCell="K14" sqref="K14"/>
    </sheetView>
  </sheetViews>
  <sheetFormatPr defaultRowHeight="15" x14ac:dyDescent="0.25"/>
  <cols>
    <col min="1" max="1" width="24.28515625" customWidth="1"/>
    <col min="2" max="2" width="29" customWidth="1"/>
    <col min="3" max="3" width="6.7109375" customWidth="1"/>
    <col min="4" max="4" width="14.14062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3044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3038</v>
      </c>
      <c r="E12" s="1757"/>
      <c r="F12" s="1757"/>
      <c r="G12" s="1752"/>
    </row>
    <row r="13" spans="1:9" ht="15" customHeight="1" x14ac:dyDescent="0.25">
      <c r="A13" s="1763" t="s">
        <v>2526</v>
      </c>
      <c r="B13" s="1764"/>
      <c r="C13" s="1737" t="s">
        <v>2056</v>
      </c>
      <c r="D13" s="1739"/>
      <c r="E13" s="1739"/>
      <c r="F13" s="1739"/>
      <c r="G13" s="1738"/>
      <c r="I13" t="s">
        <v>713</v>
      </c>
    </row>
    <row r="14" spans="1:9" x14ac:dyDescent="0.25">
      <c r="A14" s="1328" t="s">
        <v>1797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1792</v>
      </c>
      <c r="B15" s="1333"/>
      <c r="C15" s="1338" t="s">
        <v>2548</v>
      </c>
      <c r="D15" s="1330"/>
      <c r="E15" s="1330"/>
      <c r="F15" s="1330"/>
      <c r="G15" s="1329"/>
    </row>
    <row r="16" spans="1:9" x14ac:dyDescent="0.25">
      <c r="A16" s="343"/>
      <c r="B16" s="344"/>
      <c r="C16" s="1737" t="s">
        <v>113</v>
      </c>
      <c r="D16" s="1739"/>
      <c r="E16" s="1739"/>
      <c r="F16" s="1739"/>
      <c r="G16" s="1738"/>
    </row>
    <row r="17" spans="1:12" x14ac:dyDescent="0.25">
      <c r="A17" s="10" t="s">
        <v>3</v>
      </c>
      <c r="B17" s="1335" t="s">
        <v>4</v>
      </c>
      <c r="C17" s="1335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1038" t="s">
        <v>3045</v>
      </c>
      <c r="B18" s="856" t="s">
        <v>3046</v>
      </c>
      <c r="C18" s="893">
        <v>1</v>
      </c>
      <c r="D18" s="1039">
        <v>550</v>
      </c>
      <c r="E18" s="1336"/>
      <c r="F18" s="1337"/>
      <c r="G18" s="1040">
        <f>D18*C18</f>
        <v>550</v>
      </c>
    </row>
    <row r="19" spans="1:12" x14ac:dyDescent="0.25">
      <c r="A19" s="1038" t="s">
        <v>3045</v>
      </c>
      <c r="B19" s="856" t="s">
        <v>3047</v>
      </c>
      <c r="C19" s="893">
        <v>1</v>
      </c>
      <c r="D19" s="1039">
        <v>800</v>
      </c>
      <c r="E19" s="1336"/>
      <c r="F19" s="1337"/>
      <c r="G19" s="1040">
        <f>D19*C19</f>
        <v>800</v>
      </c>
    </row>
    <row r="20" spans="1:12" x14ac:dyDescent="0.25">
      <c r="A20" s="1038" t="s">
        <v>3045</v>
      </c>
      <c r="B20" s="856" t="s">
        <v>3048</v>
      </c>
      <c r="C20" s="893">
        <v>1</v>
      </c>
      <c r="D20" s="1039">
        <v>500</v>
      </c>
      <c r="E20" s="1336"/>
      <c r="F20" s="1337"/>
      <c r="G20" s="1040">
        <f>D20*C20</f>
        <v>500</v>
      </c>
    </row>
    <row r="21" spans="1:12" x14ac:dyDescent="0.25">
      <c r="A21" s="1038" t="s">
        <v>3049</v>
      </c>
      <c r="B21" s="856" t="s">
        <v>2914</v>
      </c>
      <c r="C21" s="893">
        <v>15</v>
      </c>
      <c r="D21" s="1039">
        <v>23</v>
      </c>
      <c r="E21" s="1336"/>
      <c r="F21" s="1337"/>
      <c r="G21" s="1040">
        <f>D21*C21</f>
        <v>345</v>
      </c>
    </row>
    <row r="22" spans="1:12" x14ac:dyDescent="0.25">
      <c r="A22" s="56" t="s">
        <v>3050</v>
      </c>
      <c r="B22" s="349"/>
      <c r="C22" s="1335">
        <v>50</v>
      </c>
      <c r="D22" s="447">
        <v>1</v>
      </c>
      <c r="E22" s="664"/>
      <c r="F22" s="665"/>
      <c r="G22" s="57">
        <f>D22*C22</f>
        <v>50</v>
      </c>
    </row>
    <row r="23" spans="1:12" ht="23.25" x14ac:dyDescent="0.35">
      <c r="A23" s="1762" t="s">
        <v>781</v>
      </c>
      <c r="B23" s="1762"/>
      <c r="C23" s="1762"/>
      <c r="D23" s="1749"/>
      <c r="E23" s="1749"/>
      <c r="F23" s="1749"/>
      <c r="G23" s="666">
        <f>SUM(G18:G22)</f>
        <v>2245</v>
      </c>
      <c r="L23" t="s">
        <v>762</v>
      </c>
    </row>
    <row r="24" spans="1:12" ht="19.5" customHeight="1" x14ac:dyDescent="0.35">
      <c r="A24" s="295" t="s">
        <v>3042</v>
      </c>
      <c r="B24" s="346"/>
      <c r="C24" s="346"/>
      <c r="D24" s="1331"/>
      <c r="E24" s="1331"/>
      <c r="F24" s="1331"/>
      <c r="G24" s="347"/>
    </row>
    <row r="25" spans="1:12" ht="19.5" customHeight="1" x14ac:dyDescent="0.35">
      <c r="A25" s="295" t="s">
        <v>863</v>
      </c>
      <c r="B25" s="346"/>
      <c r="C25" s="346"/>
      <c r="D25" s="1331"/>
      <c r="E25" s="1331"/>
      <c r="F25" s="1331"/>
      <c r="G25" s="347"/>
    </row>
    <row r="26" spans="1:12" x14ac:dyDescent="0.25">
      <c r="A26" s="1751"/>
      <c r="B26" s="1739"/>
      <c r="C26" s="1739"/>
      <c r="D26" s="1739"/>
      <c r="E26" s="1739"/>
      <c r="F26" s="1739"/>
      <c r="G26" s="1738"/>
    </row>
    <row r="27" spans="1:12" x14ac:dyDescent="0.25">
      <c r="A27" s="16"/>
      <c r="B27" s="17"/>
      <c r="C27" s="17"/>
      <c r="D27" s="321"/>
      <c r="E27" s="17"/>
      <c r="F27" s="17"/>
      <c r="G27" s="18"/>
    </row>
    <row r="28" spans="1:12" x14ac:dyDescent="0.25">
      <c r="A28" s="21" t="s">
        <v>6</v>
      </c>
      <c r="B28" s="323" t="s">
        <v>18</v>
      </c>
      <c r="C28" s="1324"/>
      <c r="D28" s="1323" t="s">
        <v>17</v>
      </c>
      <c r="E28" s="1740" t="s">
        <v>17</v>
      </c>
      <c r="F28" s="1740"/>
      <c r="G28" s="18"/>
    </row>
    <row r="29" spans="1:12" ht="15.75" x14ac:dyDescent="0.3">
      <c r="A29" s="16"/>
      <c r="B29" s="17"/>
      <c r="C29" s="17"/>
      <c r="D29" s="330"/>
      <c r="E29" s="1742"/>
      <c r="F29" s="1742"/>
      <c r="G29" s="18"/>
    </row>
    <row r="30" spans="1:12" x14ac:dyDescent="0.25">
      <c r="A30" s="24" t="s">
        <v>7</v>
      </c>
      <c r="B30" s="365" t="s">
        <v>2545</v>
      </c>
      <c r="C30" s="1334"/>
      <c r="D30" s="1831" t="s">
        <v>716</v>
      </c>
      <c r="E30" s="1832"/>
      <c r="F30" s="1832"/>
      <c r="G30" s="1833"/>
    </row>
    <row r="31" spans="1:12" x14ac:dyDescent="0.25">
      <c r="A31" s="25" t="s">
        <v>9</v>
      </c>
      <c r="B31" s="366" t="s">
        <v>714</v>
      </c>
      <c r="C31" s="1334"/>
      <c r="D31" s="1834" t="s">
        <v>717</v>
      </c>
      <c r="E31" s="1832"/>
      <c r="F31" s="1832"/>
      <c r="G31" s="1833"/>
    </row>
    <row r="32" spans="1:12" x14ac:dyDescent="0.25">
      <c r="A32" s="16"/>
      <c r="B32" s="17"/>
      <c r="C32" s="17"/>
      <c r="D32" s="321"/>
      <c r="E32" s="17"/>
      <c r="F32" s="17"/>
      <c r="G32" s="18"/>
    </row>
    <row r="33" spans="1:7" x14ac:dyDescent="0.25">
      <c r="A33" s="13"/>
      <c r="B33" s="7"/>
      <c r="C33" s="7"/>
      <c r="D33" s="322"/>
      <c r="E33" s="7"/>
      <c r="F33" s="7"/>
      <c r="G33" s="11"/>
    </row>
  </sheetData>
  <mergeCells count="15">
    <mergeCell ref="E29:F29"/>
    <mergeCell ref="D30:G30"/>
    <mergeCell ref="D31:G31"/>
    <mergeCell ref="C14:G14"/>
    <mergeCell ref="C16:G16"/>
    <mergeCell ref="D17:F17"/>
    <mergeCell ref="A23:F23"/>
    <mergeCell ref="A26:G26"/>
    <mergeCell ref="E28:F28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0" workbookViewId="0">
      <selection activeCell="J20" sqref="J20:J21"/>
    </sheetView>
  </sheetViews>
  <sheetFormatPr defaultRowHeight="15" x14ac:dyDescent="0.25"/>
  <cols>
    <col min="1" max="1" width="23" customWidth="1"/>
    <col min="2" max="2" width="32" customWidth="1"/>
    <col min="3" max="3" width="7.28515625" customWidth="1"/>
    <col min="4" max="4" width="13.140625" style="324" customWidth="1"/>
    <col min="5" max="5" width="12.28515625" hidden="1" customWidth="1"/>
    <col min="6" max="6" width="2.5703125" hidden="1" customWidth="1"/>
    <col min="7" max="7" width="14.855468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3058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3038</v>
      </c>
      <c r="E12" s="1757"/>
      <c r="F12" s="1757"/>
      <c r="G12" s="1752"/>
    </row>
    <row r="13" spans="1:9" ht="15" customHeight="1" x14ac:dyDescent="0.25">
      <c r="A13" s="1763" t="s">
        <v>3074</v>
      </c>
      <c r="B13" s="1764"/>
      <c r="C13" s="1737" t="s">
        <v>776</v>
      </c>
      <c r="D13" s="1739"/>
      <c r="E13" s="1739"/>
      <c r="F13" s="1739"/>
      <c r="G13" s="1738"/>
      <c r="I13" t="s">
        <v>713</v>
      </c>
    </row>
    <row r="14" spans="1:9" x14ac:dyDescent="0.25">
      <c r="A14" s="1328" t="s">
        <v>778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779</v>
      </c>
      <c r="B15" s="1333"/>
      <c r="C15" s="1338" t="s">
        <v>775</v>
      </c>
      <c r="D15" s="1330"/>
      <c r="E15" s="1330"/>
      <c r="F15" s="1330"/>
      <c r="G15" s="1329"/>
    </row>
    <row r="16" spans="1:9" x14ac:dyDescent="0.25">
      <c r="A16" s="343"/>
      <c r="B16" s="344"/>
      <c r="C16" s="1737" t="s">
        <v>740</v>
      </c>
      <c r="D16" s="1739"/>
      <c r="E16" s="1739"/>
      <c r="F16" s="1739"/>
      <c r="G16" s="1738"/>
    </row>
    <row r="17" spans="1:12" x14ac:dyDescent="0.25">
      <c r="A17" s="10" t="s">
        <v>3</v>
      </c>
      <c r="B17" s="1335" t="s">
        <v>4</v>
      </c>
      <c r="C17" s="1335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1144</v>
      </c>
      <c r="B18" s="1339" t="s">
        <v>3059</v>
      </c>
      <c r="C18" s="349">
        <v>2</v>
      </c>
      <c r="D18" s="360">
        <v>3200</v>
      </c>
      <c r="E18" s="361"/>
      <c r="F18" s="362"/>
      <c r="G18" s="84">
        <f>D18*C18</f>
        <v>6400</v>
      </c>
    </row>
    <row r="19" spans="1:12" x14ac:dyDescent="0.25">
      <c r="A19" s="56" t="s">
        <v>1144</v>
      </c>
      <c r="B19" s="56" t="s">
        <v>3060</v>
      </c>
      <c r="C19" s="349">
        <v>2</v>
      </c>
      <c r="D19" s="360">
        <v>5650</v>
      </c>
      <c r="E19" s="361"/>
      <c r="F19" s="362"/>
      <c r="G19" s="84">
        <f>D19*C19</f>
        <v>11300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17700</v>
      </c>
      <c r="L20" t="s">
        <v>762</v>
      </c>
    </row>
    <row r="21" spans="1:12" ht="19.5" customHeight="1" x14ac:dyDescent="0.35">
      <c r="A21" s="295" t="s">
        <v>3063</v>
      </c>
      <c r="B21" s="346"/>
      <c r="C21" s="346"/>
      <c r="D21" s="1331"/>
      <c r="E21" s="1331"/>
      <c r="F21" s="1331"/>
      <c r="G21" s="347"/>
    </row>
    <row r="22" spans="1:12" ht="19.5" customHeight="1" x14ac:dyDescent="0.35">
      <c r="A22" s="295" t="s">
        <v>3062</v>
      </c>
      <c r="B22" s="346"/>
      <c r="C22" s="346"/>
      <c r="D22" s="1331"/>
      <c r="E22" s="1331"/>
      <c r="F22" s="1331"/>
      <c r="G22" s="347"/>
    </row>
    <row r="23" spans="1:12" ht="19.5" customHeight="1" x14ac:dyDescent="0.35">
      <c r="A23" s="295" t="s">
        <v>3061</v>
      </c>
      <c r="B23" s="346"/>
      <c r="C23" s="346"/>
      <c r="D23" s="1331"/>
      <c r="E23" s="1331"/>
      <c r="F23" s="1331"/>
      <c r="G23" s="347"/>
    </row>
    <row r="24" spans="1:12" x14ac:dyDescent="0.25">
      <c r="A24" s="1751" t="s">
        <v>2319</v>
      </c>
      <c r="B24" s="1739"/>
      <c r="C24" s="1739"/>
      <c r="D24" s="1739"/>
      <c r="E24" s="1739"/>
      <c r="F24" s="1739"/>
      <c r="G24" s="1738"/>
    </row>
    <row r="25" spans="1:12" x14ac:dyDescent="0.25">
      <c r="A25" s="16"/>
      <c r="B25" s="17"/>
      <c r="C25" s="17"/>
      <c r="D25" s="321"/>
      <c r="E25" s="17"/>
      <c r="F25" s="17"/>
      <c r="G25" s="18"/>
    </row>
    <row r="26" spans="1:12" x14ac:dyDescent="0.25">
      <c r="A26" s="21" t="s">
        <v>6</v>
      </c>
      <c r="B26" s="323" t="s">
        <v>18</v>
      </c>
      <c r="C26" s="1324"/>
      <c r="D26" s="1323" t="s">
        <v>17</v>
      </c>
      <c r="E26" s="1740" t="s">
        <v>17</v>
      </c>
      <c r="F26" s="1740"/>
      <c r="G26" s="18"/>
      <c r="L26" s="1327"/>
    </row>
    <row r="27" spans="1:12" ht="15.75" x14ac:dyDescent="0.3">
      <c r="A27" s="16"/>
      <c r="B27" s="17"/>
      <c r="C27" s="17"/>
      <c r="D27" s="330"/>
      <c r="E27" s="1742"/>
      <c r="F27" s="1742"/>
      <c r="G27" s="18"/>
    </row>
    <row r="28" spans="1:12" x14ac:dyDescent="0.25">
      <c r="A28" s="24" t="s">
        <v>7</v>
      </c>
      <c r="B28" s="1344" t="s">
        <v>3064</v>
      </c>
      <c r="C28" s="1334"/>
      <c r="D28" s="1831" t="s">
        <v>716</v>
      </c>
      <c r="E28" s="1832"/>
      <c r="F28" s="1832"/>
      <c r="G28" s="1833"/>
    </row>
    <row r="29" spans="1:12" x14ac:dyDescent="0.25">
      <c r="A29" s="25" t="s">
        <v>9</v>
      </c>
      <c r="B29" s="366" t="s">
        <v>714</v>
      </c>
      <c r="C29" s="1334"/>
      <c r="D29" s="1834" t="s">
        <v>717</v>
      </c>
      <c r="E29" s="1832"/>
      <c r="F29" s="1832"/>
      <c r="G29" s="1833"/>
    </row>
    <row r="30" spans="1:12" x14ac:dyDescent="0.25">
      <c r="A30" s="16"/>
      <c r="B30" s="17"/>
      <c r="C30" s="17"/>
      <c r="D30" s="321"/>
      <c r="E30" s="17"/>
      <c r="F30" s="17"/>
      <c r="G30" s="18"/>
    </row>
    <row r="31" spans="1:12" x14ac:dyDescent="0.25">
      <c r="A31" s="13"/>
      <c r="B31" s="7"/>
      <c r="C31" s="7"/>
      <c r="D31" s="322"/>
      <c r="E31" s="7"/>
      <c r="F31" s="7"/>
      <c r="G31" s="11"/>
    </row>
  </sheetData>
  <mergeCells count="15">
    <mergeCell ref="E27:F27"/>
    <mergeCell ref="D28:G28"/>
    <mergeCell ref="D29:G29"/>
    <mergeCell ref="C14:G14"/>
    <mergeCell ref="C16:G16"/>
    <mergeCell ref="D17:F17"/>
    <mergeCell ref="A20:F20"/>
    <mergeCell ref="A24:G24"/>
    <mergeCell ref="E26:F26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7" workbookViewId="0">
      <selection activeCell="H15" sqref="H15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3065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3066</v>
      </c>
      <c r="D12" s="1735"/>
      <c r="E12" s="1736"/>
    </row>
    <row r="13" spans="1:5" x14ac:dyDescent="0.25">
      <c r="A13" s="1763" t="s">
        <v>2741</v>
      </c>
      <c r="B13" s="1764"/>
      <c r="C13" s="1737" t="s">
        <v>394</v>
      </c>
      <c r="D13" s="1739"/>
      <c r="E13" s="1738"/>
    </row>
    <row r="14" spans="1:5" x14ac:dyDescent="0.25">
      <c r="A14" s="1737" t="s">
        <v>397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3067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94" t="s">
        <v>3068</v>
      </c>
      <c r="B18" s="404" t="s">
        <v>3069</v>
      </c>
      <c r="C18" s="404">
        <v>1</v>
      </c>
      <c r="D18" s="440">
        <v>4000</v>
      </c>
      <c r="E18" s="1351">
        <f>D18*C18</f>
        <v>4000</v>
      </c>
    </row>
    <row r="19" spans="1:5" x14ac:dyDescent="0.25">
      <c r="A19" s="95" t="s">
        <v>3071</v>
      </c>
      <c r="B19" s="406" t="s">
        <v>3070</v>
      </c>
      <c r="C19" s="406"/>
      <c r="D19" s="442"/>
      <c r="E19" s="1350"/>
    </row>
    <row r="20" spans="1:5" x14ac:dyDescent="0.25">
      <c r="A20" s="400" t="s">
        <v>182</v>
      </c>
      <c r="B20" s="479"/>
      <c r="C20" s="479">
        <v>1</v>
      </c>
      <c r="D20" s="439">
        <v>600</v>
      </c>
      <c r="E20" s="1350">
        <f>D20*C20</f>
        <v>600</v>
      </c>
    </row>
    <row r="21" spans="1:5" ht="23.25" x14ac:dyDescent="0.35">
      <c r="A21" s="1762" t="s">
        <v>183</v>
      </c>
      <c r="B21" s="1749"/>
      <c r="C21" s="1749"/>
      <c r="D21" s="1749"/>
      <c r="E21" s="44">
        <f>SUM(E18:E20)</f>
        <v>4600</v>
      </c>
    </row>
    <row r="22" spans="1:5" x14ac:dyDescent="0.25">
      <c r="A22" s="1343" t="s">
        <v>3072</v>
      </c>
      <c r="B22" s="1342"/>
      <c r="C22" s="1342"/>
      <c r="D22" s="1342"/>
      <c r="E22" s="72"/>
    </row>
    <row r="23" spans="1:5" x14ac:dyDescent="0.25">
      <c r="A23" s="1761" t="s">
        <v>3073</v>
      </c>
      <c r="B23" s="1757"/>
      <c r="C23" s="1757"/>
      <c r="D23" s="1757"/>
      <c r="E23" s="1752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1340" t="s">
        <v>379</v>
      </c>
      <c r="C28" s="1744" t="s">
        <v>16</v>
      </c>
      <c r="D28" s="1745"/>
      <c r="E28" s="1730"/>
    </row>
    <row r="29" spans="1:5" x14ac:dyDescent="0.25">
      <c r="A29" s="25" t="s">
        <v>9</v>
      </c>
      <c r="B29" s="1341" t="s">
        <v>10</v>
      </c>
      <c r="C29" s="1746" t="s">
        <v>10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A1:E7"/>
    <mergeCell ref="D10:E10"/>
    <mergeCell ref="A11:E11"/>
    <mergeCell ref="C12:E12"/>
    <mergeCell ref="A13:B13"/>
    <mergeCell ref="C13:E13"/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zoomScale="86" zoomScaleNormal="86" workbookViewId="0">
      <selection activeCell="A22" sqref="A22"/>
    </sheetView>
  </sheetViews>
  <sheetFormatPr defaultRowHeight="15" x14ac:dyDescent="0.25"/>
  <cols>
    <col min="1" max="1" width="28.140625" style="1357" customWidth="1"/>
    <col min="2" max="2" width="26.140625" customWidth="1"/>
    <col min="3" max="3" width="9.85546875" customWidth="1"/>
    <col min="4" max="4" width="11.85546875" style="133" customWidth="1"/>
    <col min="5" max="5" width="12.285156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355"/>
    </row>
    <row r="9" spans="1:5" x14ac:dyDescent="0.25">
      <c r="A9" s="92"/>
      <c r="B9" s="17"/>
      <c r="C9" s="17"/>
      <c r="D9" s="126"/>
      <c r="E9" s="1355"/>
    </row>
    <row r="10" spans="1:5" x14ac:dyDescent="0.25">
      <c r="A10" s="92"/>
      <c r="B10" s="17"/>
      <c r="C10" s="17"/>
      <c r="D10" s="1729" t="s">
        <v>3080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3081</v>
      </c>
      <c r="D12" s="1735"/>
      <c r="E12" s="1736"/>
    </row>
    <row r="13" spans="1:5" x14ac:dyDescent="0.25">
      <c r="A13" s="1763" t="s">
        <v>3090</v>
      </c>
      <c r="B13" s="1764"/>
      <c r="C13" s="1737" t="s">
        <v>3082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3084</v>
      </c>
      <c r="B15" s="8"/>
      <c r="C15" s="1753" t="s">
        <v>3083</v>
      </c>
      <c r="D15" s="1749"/>
      <c r="E15" s="1749"/>
    </row>
    <row r="16" spans="1:5" ht="15.75" x14ac:dyDescent="0.25">
      <c r="A16" s="93"/>
      <c r="C16" s="1748" t="s">
        <v>3098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3085</v>
      </c>
      <c r="B18" s="56" t="s">
        <v>3086</v>
      </c>
      <c r="C18" s="562">
        <v>12</v>
      </c>
      <c r="D18" s="57">
        <v>400</v>
      </c>
      <c r="E18" s="57">
        <f>D18*C18</f>
        <v>4800</v>
      </c>
    </row>
    <row r="19" spans="1:5" x14ac:dyDescent="0.25">
      <c r="A19" s="56"/>
      <c r="B19" s="56"/>
      <c r="C19" s="1971"/>
      <c r="D19" s="1738"/>
      <c r="E19" s="154"/>
    </row>
    <row r="20" spans="1:5" ht="23.25" x14ac:dyDescent="0.35">
      <c r="A20" s="1762" t="s">
        <v>183</v>
      </c>
      <c r="B20" s="1749"/>
      <c r="C20" s="1749"/>
      <c r="D20" s="1749"/>
      <c r="E20" s="134">
        <f>E18-E19</f>
        <v>4800</v>
      </c>
    </row>
    <row r="21" spans="1:5" s="8" customFormat="1" x14ac:dyDescent="0.25">
      <c r="A21" s="263" t="s">
        <v>3087</v>
      </c>
      <c r="B21" s="1356"/>
      <c r="C21" s="1356"/>
      <c r="D21" s="264"/>
      <c r="E21" s="129"/>
    </row>
    <row r="22" spans="1:5" s="8" customFormat="1" x14ac:dyDescent="0.25">
      <c r="A22" s="263" t="s">
        <v>3099</v>
      </c>
      <c r="B22" s="1356"/>
      <c r="C22" s="1356"/>
      <c r="D22" s="264"/>
      <c r="E22" s="129"/>
    </row>
    <row r="23" spans="1:5" s="8" customFormat="1" x14ac:dyDescent="0.25">
      <c r="A23" s="563" t="s">
        <v>3088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355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355"/>
    </row>
    <row r="26" spans="1:5" x14ac:dyDescent="0.25">
      <c r="A26" s="92"/>
      <c r="B26" s="17"/>
      <c r="C26" s="1742"/>
      <c r="D26" s="1743"/>
      <c r="E26" s="1355"/>
    </row>
    <row r="27" spans="1:5" x14ac:dyDescent="0.25">
      <c r="A27" s="98" t="s">
        <v>7</v>
      </c>
      <c r="B27" s="1352" t="s">
        <v>3089</v>
      </c>
      <c r="C27" s="1744" t="s">
        <v>16</v>
      </c>
      <c r="D27" s="1745"/>
      <c r="E27" s="1730"/>
    </row>
    <row r="28" spans="1:5" x14ac:dyDescent="0.25">
      <c r="A28" s="99" t="s">
        <v>9</v>
      </c>
      <c r="B28" s="1353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355"/>
    </row>
    <row r="30" spans="1:5" x14ac:dyDescent="0.25">
      <c r="A30" s="93"/>
      <c r="B30" s="7"/>
      <c r="C30" s="7"/>
      <c r="D30" s="128"/>
      <c r="E30" s="132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C19:D19"/>
    <mergeCell ref="A20:D20"/>
  </mergeCells>
  <pageMargins left="0.7" right="0.7" top="0.75" bottom="0.75" header="0.3" footer="0.3"/>
  <pageSetup orientation="portrait" horizontalDpi="0" verticalDpi="0"/>
  <drawing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G21" sqref="G21"/>
    </sheetView>
  </sheetViews>
  <sheetFormatPr defaultRowHeight="15" x14ac:dyDescent="0.25"/>
  <cols>
    <col min="1" max="1" width="23" style="1349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347"/>
    </row>
    <row r="9" spans="1:5" x14ac:dyDescent="0.25">
      <c r="A9" s="92"/>
      <c r="B9" s="17"/>
      <c r="C9" s="17"/>
      <c r="D9" s="126"/>
      <c r="E9" s="1347"/>
    </row>
    <row r="10" spans="1:5" x14ac:dyDescent="0.25">
      <c r="A10" s="92"/>
      <c r="B10" s="17"/>
      <c r="C10" s="17"/>
      <c r="D10" s="1729" t="s">
        <v>3075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2668</v>
      </c>
      <c r="D12" s="1735"/>
      <c r="E12" s="1736"/>
    </row>
    <row r="13" spans="1:5" x14ac:dyDescent="0.25">
      <c r="A13" s="1763" t="s">
        <v>1292</v>
      </c>
      <c r="B13" s="1764"/>
      <c r="C13" s="1737" t="s">
        <v>2040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1293</v>
      </c>
      <c r="B15" s="8"/>
      <c r="C15" s="1753" t="s">
        <v>3076</v>
      </c>
      <c r="D15" s="1749"/>
      <c r="E15" s="1749"/>
    </row>
    <row r="16" spans="1:5" ht="15.75" x14ac:dyDescent="0.25">
      <c r="A16" s="93"/>
      <c r="C16" s="1748" t="s">
        <v>1299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2073</v>
      </c>
      <c r="B18" s="56" t="s">
        <v>1297</v>
      </c>
      <c r="C18" s="562">
        <v>1</v>
      </c>
      <c r="D18" s="57">
        <v>4459</v>
      </c>
      <c r="E18" s="57">
        <f>D18*C18</f>
        <v>4459</v>
      </c>
    </row>
    <row r="19" spans="1:5" x14ac:dyDescent="0.25">
      <c r="A19" s="56"/>
      <c r="B19" s="56" t="s">
        <v>1298</v>
      </c>
      <c r="C19" s="1971" t="s">
        <v>3077</v>
      </c>
      <c r="D19" s="1738"/>
      <c r="E19" s="154">
        <v>500</v>
      </c>
    </row>
    <row r="20" spans="1:5" ht="23.25" x14ac:dyDescent="0.35">
      <c r="A20" s="1762" t="s">
        <v>183</v>
      </c>
      <c r="B20" s="1749"/>
      <c r="C20" s="1749"/>
      <c r="D20" s="1749"/>
      <c r="E20" s="134">
        <f>E18-E19</f>
        <v>3959</v>
      </c>
    </row>
    <row r="21" spans="1:5" s="8" customFormat="1" x14ac:dyDescent="0.25">
      <c r="A21" s="263"/>
      <c r="B21" s="1348"/>
      <c r="C21" s="1348"/>
      <c r="D21" s="264"/>
      <c r="E21" s="129"/>
    </row>
    <row r="22" spans="1:5" s="8" customFormat="1" x14ac:dyDescent="0.25">
      <c r="A22" s="263" t="s">
        <v>3079</v>
      </c>
      <c r="B22" s="1348"/>
      <c r="C22" s="1348"/>
      <c r="D22" s="264"/>
      <c r="E22" s="129"/>
    </row>
    <row r="23" spans="1:5" s="8" customFormat="1" x14ac:dyDescent="0.25">
      <c r="A23" s="563" t="s">
        <v>3078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347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347"/>
    </row>
    <row r="26" spans="1:5" x14ac:dyDescent="0.25">
      <c r="A26" s="92"/>
      <c r="B26" s="17"/>
      <c r="C26" s="1742"/>
      <c r="D26" s="1743"/>
      <c r="E26" s="1347"/>
    </row>
    <row r="27" spans="1:5" x14ac:dyDescent="0.25">
      <c r="A27" s="98" t="s">
        <v>7</v>
      </c>
      <c r="B27" s="1345" t="s">
        <v>2685</v>
      </c>
      <c r="C27" s="1744" t="s">
        <v>16</v>
      </c>
      <c r="D27" s="1745"/>
      <c r="E27" s="1730"/>
    </row>
    <row r="28" spans="1:5" x14ac:dyDescent="0.25">
      <c r="A28" s="99" t="s">
        <v>9</v>
      </c>
      <c r="B28" s="1346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347"/>
    </row>
    <row r="30" spans="1:5" x14ac:dyDescent="0.25">
      <c r="A30" s="93"/>
      <c r="B30" s="7"/>
      <c r="C30" s="7"/>
      <c r="D30" s="128"/>
      <c r="E30" s="132"/>
    </row>
  </sheetData>
  <mergeCells count="16">
    <mergeCell ref="C26:D26"/>
    <mergeCell ref="C27:E27"/>
    <mergeCell ref="C28:E28"/>
    <mergeCell ref="C19:D19"/>
    <mergeCell ref="A14:B14"/>
    <mergeCell ref="C14:E14"/>
    <mergeCell ref="C15:E15"/>
    <mergeCell ref="C16:E16"/>
    <mergeCell ref="A20:D20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7" workbookViewId="0">
      <selection activeCell="G21" sqref="G21"/>
    </sheetView>
  </sheetViews>
  <sheetFormatPr defaultRowHeight="15" x14ac:dyDescent="0.25"/>
  <cols>
    <col min="1" max="1" width="23.85546875" style="1357" customWidth="1"/>
    <col min="2" max="2" width="26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92"/>
      <c r="B7" s="17"/>
      <c r="C7" s="17"/>
      <c r="D7" s="126"/>
      <c r="E7" s="1355"/>
    </row>
    <row r="8" spans="1:5" x14ac:dyDescent="0.25">
      <c r="A8" s="92"/>
      <c r="B8" s="17"/>
      <c r="C8" s="17"/>
      <c r="D8" s="126"/>
      <c r="E8" s="1355"/>
    </row>
    <row r="9" spans="1:5" x14ac:dyDescent="0.25">
      <c r="A9" s="92"/>
      <c r="B9" s="17"/>
      <c r="C9" s="17"/>
      <c r="D9" s="1729" t="s">
        <v>3091</v>
      </c>
      <c r="E9" s="1765"/>
    </row>
    <row r="10" spans="1:5" ht="18.75" x14ac:dyDescent="0.3">
      <c r="A10" s="1928" t="s">
        <v>2747</v>
      </c>
      <c r="B10" s="1929"/>
      <c r="C10" s="1929"/>
      <c r="D10" s="1929"/>
      <c r="E10" s="1930"/>
    </row>
    <row r="11" spans="1:5" x14ac:dyDescent="0.25">
      <c r="A11" s="93"/>
      <c r="B11" s="7"/>
      <c r="C11" s="1734" t="s">
        <v>3081</v>
      </c>
      <c r="D11" s="1735"/>
      <c r="E11" s="1736"/>
    </row>
    <row r="12" spans="1:5" x14ac:dyDescent="0.25">
      <c r="A12" s="1763" t="s">
        <v>2812</v>
      </c>
      <c r="B12" s="1764"/>
      <c r="C12" s="1737" t="s">
        <v>2813</v>
      </c>
      <c r="D12" s="1739"/>
      <c r="E12" s="1738"/>
    </row>
    <row r="13" spans="1:5" x14ac:dyDescent="0.25">
      <c r="A13" s="1737" t="s">
        <v>311</v>
      </c>
      <c r="B13" s="1738"/>
      <c r="C13" s="1737" t="s">
        <v>12</v>
      </c>
      <c r="D13" s="1739"/>
      <c r="E13" s="1738"/>
    </row>
    <row r="14" spans="1:5" x14ac:dyDescent="0.25">
      <c r="A14" s="94" t="s">
        <v>2815</v>
      </c>
      <c r="B14" s="8"/>
      <c r="C14" s="1753" t="s">
        <v>2814</v>
      </c>
      <c r="D14" s="1749"/>
      <c r="E14" s="1749"/>
    </row>
    <row r="15" spans="1:5" ht="15.75" x14ac:dyDescent="0.25">
      <c r="A15" s="93" t="s">
        <v>1479</v>
      </c>
      <c r="C15" s="1934" t="s">
        <v>3092</v>
      </c>
      <c r="D15" s="1935"/>
      <c r="E15" s="1936"/>
    </row>
    <row r="16" spans="1:5" x14ac:dyDescent="0.25">
      <c r="A16" s="10" t="s">
        <v>3</v>
      </c>
      <c r="B16" s="10" t="s">
        <v>4</v>
      </c>
      <c r="C16" s="10" t="s">
        <v>13</v>
      </c>
      <c r="D16" s="125" t="s">
        <v>14</v>
      </c>
      <c r="E16" s="125" t="s">
        <v>5</v>
      </c>
    </row>
    <row r="17" spans="1:5" ht="30" x14ac:dyDescent="0.25">
      <c r="A17" s="513" t="s">
        <v>3093</v>
      </c>
      <c r="B17" s="297" t="s">
        <v>3094</v>
      </c>
      <c r="C17" s="55">
        <v>15</v>
      </c>
      <c r="D17" s="57">
        <v>1050</v>
      </c>
      <c r="E17" s="57">
        <f>D17*C17</f>
        <v>15750</v>
      </c>
    </row>
    <row r="18" spans="1:5" x14ac:dyDescent="0.25">
      <c r="A18" s="56" t="s">
        <v>3095</v>
      </c>
      <c r="B18" s="56" t="s">
        <v>3096</v>
      </c>
      <c r="C18" s="55">
        <v>9</v>
      </c>
      <c r="D18" s="57">
        <v>750</v>
      </c>
      <c r="E18" s="57">
        <f>D18*C18</f>
        <v>6750</v>
      </c>
    </row>
    <row r="19" spans="1:5" ht="23.25" x14ac:dyDescent="0.35">
      <c r="A19" s="1847" t="s">
        <v>183</v>
      </c>
      <c r="B19" s="1848"/>
      <c r="C19" s="1848"/>
      <c r="D19" s="1848"/>
      <c r="E19" s="443">
        <f>SUM(E17:E18)</f>
        <v>22500</v>
      </c>
    </row>
    <row r="20" spans="1:5" x14ac:dyDescent="0.25">
      <c r="A20" s="95" t="s">
        <v>3097</v>
      </c>
      <c r="B20" s="1354"/>
      <c r="C20" s="1354"/>
      <c r="D20" s="128"/>
      <c r="E20" s="129"/>
    </row>
    <row r="21" spans="1:5" x14ac:dyDescent="0.25">
      <c r="A21" s="95" t="s">
        <v>2847</v>
      </c>
      <c r="B21" s="1354"/>
      <c r="C21" s="1354"/>
      <c r="D21" s="128"/>
      <c r="E21" s="129"/>
    </row>
    <row r="22" spans="1:5" x14ac:dyDescent="0.25">
      <c r="A22" s="1761" t="s">
        <v>2842</v>
      </c>
      <c r="B22" s="1757"/>
      <c r="C22" s="1757"/>
      <c r="D22" s="1757"/>
      <c r="E22" s="1752"/>
    </row>
    <row r="23" spans="1:5" x14ac:dyDescent="0.25">
      <c r="A23" s="97" t="s">
        <v>6</v>
      </c>
      <c r="B23" s="22" t="s">
        <v>18</v>
      </c>
      <c r="C23" s="1740" t="s">
        <v>17</v>
      </c>
      <c r="D23" s="1741"/>
      <c r="E23" s="1355"/>
    </row>
    <row r="24" spans="1:5" x14ac:dyDescent="0.25">
      <c r="A24" s="92"/>
      <c r="B24" s="17"/>
      <c r="C24" s="1742"/>
      <c r="D24" s="1743"/>
      <c r="E24" s="1355"/>
    </row>
    <row r="25" spans="1:5" ht="15.75" customHeight="1" x14ac:dyDescent="0.25">
      <c r="A25" s="98" t="s">
        <v>7</v>
      </c>
      <c r="B25" s="1352" t="s">
        <v>2843</v>
      </c>
      <c r="C25" s="1744" t="s">
        <v>16</v>
      </c>
      <c r="D25" s="1745"/>
      <c r="E25" s="1730"/>
    </row>
    <row r="26" spans="1:5" x14ac:dyDescent="0.25">
      <c r="A26" s="1231" t="s">
        <v>9</v>
      </c>
      <c r="B26" s="1358" t="s">
        <v>10</v>
      </c>
      <c r="C26" s="1932" t="s">
        <v>1126</v>
      </c>
      <c r="D26" s="1933"/>
      <c r="E26" s="1752"/>
    </row>
  </sheetData>
  <mergeCells count="16">
    <mergeCell ref="A1:E6"/>
    <mergeCell ref="D9:E9"/>
    <mergeCell ref="A10:E10"/>
    <mergeCell ref="C11:E11"/>
    <mergeCell ref="A12:B12"/>
    <mergeCell ref="C12:E12"/>
    <mergeCell ref="C23:D23"/>
    <mergeCell ref="C24:D24"/>
    <mergeCell ref="C25:E25"/>
    <mergeCell ref="C26:E26"/>
    <mergeCell ref="A13:B13"/>
    <mergeCell ref="C13:E13"/>
    <mergeCell ref="C14:E14"/>
    <mergeCell ref="C15:E15"/>
    <mergeCell ref="A19:D19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9" sqref="A19:D19"/>
    </sheetView>
  </sheetViews>
  <sheetFormatPr defaultRowHeight="15" x14ac:dyDescent="0.25"/>
  <cols>
    <col min="1" max="1" width="23.85546875" style="1362" customWidth="1"/>
    <col min="2" max="2" width="27.42578125" customWidth="1"/>
    <col min="3" max="3" width="11.7109375" customWidth="1"/>
    <col min="4" max="4" width="12.7109375" style="133" customWidth="1"/>
    <col min="5" max="5" width="14.42578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92"/>
      <c r="B7" s="17"/>
      <c r="C7" s="17"/>
      <c r="D7" s="126"/>
      <c r="E7" s="1361"/>
    </row>
    <row r="8" spans="1:5" x14ac:dyDescent="0.25">
      <c r="A8" s="92"/>
      <c r="B8" s="17"/>
      <c r="C8" s="17"/>
      <c r="D8" s="126"/>
      <c r="E8" s="1361"/>
    </row>
    <row r="9" spans="1:5" x14ac:dyDescent="0.25">
      <c r="A9" s="92"/>
      <c r="B9" s="17"/>
      <c r="C9" s="17"/>
      <c r="D9" s="1729" t="s">
        <v>3101</v>
      </c>
      <c r="E9" s="1765"/>
    </row>
    <row r="10" spans="1:5" ht="18.75" x14ac:dyDescent="0.3">
      <c r="A10" s="1928" t="s">
        <v>2747</v>
      </c>
      <c r="B10" s="1929"/>
      <c r="C10" s="1929"/>
      <c r="D10" s="1929"/>
      <c r="E10" s="1930"/>
    </row>
    <row r="11" spans="1:5" x14ac:dyDescent="0.25">
      <c r="A11" s="93"/>
      <c r="B11" s="7"/>
      <c r="C11" s="1734" t="s">
        <v>3224</v>
      </c>
      <c r="D11" s="1735"/>
      <c r="E11" s="1736"/>
    </row>
    <row r="12" spans="1:5" x14ac:dyDescent="0.25">
      <c r="A12" s="1763" t="s">
        <v>3225</v>
      </c>
      <c r="B12" s="1764"/>
      <c r="C12" s="1737" t="s">
        <v>3227</v>
      </c>
      <c r="D12" s="1739"/>
      <c r="E12" s="1738"/>
    </row>
    <row r="13" spans="1:5" x14ac:dyDescent="0.25">
      <c r="A13" s="1737" t="s">
        <v>311</v>
      </c>
      <c r="B13" s="1738"/>
      <c r="C13" s="1737" t="s">
        <v>12</v>
      </c>
      <c r="D13" s="1739"/>
      <c r="E13" s="1738"/>
    </row>
    <row r="14" spans="1:5" x14ac:dyDescent="0.25">
      <c r="A14" s="94" t="s">
        <v>3226</v>
      </c>
      <c r="B14" s="8"/>
      <c r="C14" s="1753" t="s">
        <v>3228</v>
      </c>
      <c r="D14" s="1749"/>
      <c r="E14" s="1749"/>
    </row>
    <row r="15" spans="1:5" ht="33" customHeight="1" x14ac:dyDescent="0.25">
      <c r="A15" s="1404" t="s">
        <v>384</v>
      </c>
      <c r="C15" s="1973" t="s">
        <v>3229</v>
      </c>
      <c r="D15" s="1974"/>
      <c r="E15" s="1975"/>
    </row>
    <row r="16" spans="1:5" x14ac:dyDescent="0.25">
      <c r="A16" s="10" t="s">
        <v>3</v>
      </c>
      <c r="B16" s="10" t="s">
        <v>4</v>
      </c>
      <c r="C16" s="10" t="s">
        <v>13</v>
      </c>
      <c r="D16" s="125" t="s">
        <v>14</v>
      </c>
      <c r="E16" s="125" t="s">
        <v>5</v>
      </c>
    </row>
    <row r="17" spans="1:5" x14ac:dyDescent="0.25">
      <c r="A17" s="1405" t="s">
        <v>3231</v>
      </c>
      <c r="B17" s="1972"/>
      <c r="C17" s="1852">
        <v>10</v>
      </c>
      <c r="D17" s="1872">
        <v>2450</v>
      </c>
      <c r="E17" s="1872">
        <f>D17*C17</f>
        <v>24500</v>
      </c>
    </row>
    <row r="18" spans="1:5" ht="86.25" customHeight="1" x14ac:dyDescent="0.25">
      <c r="A18" s="1417" t="s">
        <v>3232</v>
      </c>
      <c r="B18" s="1859"/>
      <c r="C18" s="1860"/>
      <c r="D18" s="1863"/>
      <c r="E18" s="1863"/>
    </row>
    <row r="19" spans="1:5" ht="23.25" x14ac:dyDescent="0.35">
      <c r="A19" s="1847" t="s">
        <v>183</v>
      </c>
      <c r="B19" s="1848"/>
      <c r="C19" s="1848"/>
      <c r="D19" s="1848"/>
      <c r="E19" s="443">
        <f>SUM(E17:E18)</f>
        <v>24500</v>
      </c>
    </row>
    <row r="20" spans="1:5" x14ac:dyDescent="0.25">
      <c r="A20" s="95" t="s">
        <v>3233</v>
      </c>
      <c r="B20" s="1360"/>
      <c r="C20" s="1360"/>
      <c r="D20" s="128"/>
      <c r="E20" s="129"/>
    </row>
    <row r="21" spans="1:5" x14ac:dyDescent="0.25">
      <c r="A21" s="95" t="s">
        <v>3230</v>
      </c>
      <c r="B21" s="1360"/>
      <c r="C21" s="1360"/>
      <c r="D21" s="128"/>
      <c r="E21" s="129"/>
    </row>
    <row r="22" spans="1:5" x14ac:dyDescent="0.25">
      <c r="A22" s="1761"/>
      <c r="B22" s="1757"/>
      <c r="C22" s="1757"/>
      <c r="D22" s="1757"/>
      <c r="E22" s="1752"/>
    </row>
    <row r="23" spans="1:5" x14ac:dyDescent="0.25">
      <c r="A23" s="97" t="s">
        <v>6</v>
      </c>
      <c r="B23" s="22" t="s">
        <v>18</v>
      </c>
      <c r="C23" s="1740" t="s">
        <v>17</v>
      </c>
      <c r="D23" s="1741"/>
      <c r="E23" s="1361"/>
    </row>
    <row r="24" spans="1:5" x14ac:dyDescent="0.25">
      <c r="A24" s="92"/>
      <c r="B24" s="17"/>
      <c r="C24" s="1742"/>
      <c r="D24" s="1743"/>
      <c r="E24" s="1361"/>
    </row>
    <row r="25" spans="1:5" ht="15.75" customHeight="1" x14ac:dyDescent="0.25">
      <c r="A25" s="98" t="s">
        <v>7</v>
      </c>
      <c r="B25" s="1359" t="s">
        <v>3100</v>
      </c>
      <c r="C25" s="1744" t="s">
        <v>16</v>
      </c>
      <c r="D25" s="1745"/>
      <c r="E25" s="1730"/>
    </row>
    <row r="26" spans="1:5" x14ac:dyDescent="0.25">
      <c r="A26" s="1231" t="s">
        <v>9</v>
      </c>
      <c r="B26" s="1363" t="s">
        <v>10</v>
      </c>
      <c r="C26" s="1932" t="s">
        <v>1126</v>
      </c>
      <c r="D26" s="1933"/>
      <c r="E26" s="1752"/>
    </row>
  </sheetData>
  <mergeCells count="20">
    <mergeCell ref="A1:E6"/>
    <mergeCell ref="D9:E9"/>
    <mergeCell ref="A10:E10"/>
    <mergeCell ref="C11:E11"/>
    <mergeCell ref="A12:B12"/>
    <mergeCell ref="C12:E12"/>
    <mergeCell ref="A13:B13"/>
    <mergeCell ref="C13:E13"/>
    <mergeCell ref="C14:E14"/>
    <mergeCell ref="C15:E15"/>
    <mergeCell ref="A19:D19"/>
    <mergeCell ref="C23:D23"/>
    <mergeCell ref="C24:D24"/>
    <mergeCell ref="C25:E25"/>
    <mergeCell ref="C26:E26"/>
    <mergeCell ref="B17:B18"/>
    <mergeCell ref="C17:C18"/>
    <mergeCell ref="D17:D18"/>
    <mergeCell ref="E17:E18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I10" sqref="I10"/>
    </sheetView>
  </sheetViews>
  <sheetFormatPr defaultRowHeight="15" x14ac:dyDescent="0.25"/>
  <cols>
    <col min="1" max="1" width="23.85546875" style="1370" customWidth="1"/>
    <col min="2" max="2" width="27.42578125" customWidth="1"/>
    <col min="3" max="3" width="11.7109375" customWidth="1"/>
    <col min="4" max="4" width="12.7109375" style="133" customWidth="1"/>
    <col min="5" max="5" width="14.42578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92"/>
      <c r="B7" s="17"/>
      <c r="C7" s="17"/>
      <c r="D7" s="126"/>
      <c r="E7" s="1367"/>
    </row>
    <row r="8" spans="1:5" x14ac:dyDescent="0.25">
      <c r="A8" s="92"/>
      <c r="B8" s="17"/>
      <c r="C8" s="17"/>
      <c r="D8" s="126"/>
      <c r="E8" s="1367"/>
    </row>
    <row r="9" spans="1:5" x14ac:dyDescent="0.25">
      <c r="A9" s="92"/>
      <c r="B9" s="17"/>
      <c r="C9" s="17"/>
      <c r="D9" s="1729" t="s">
        <v>3102</v>
      </c>
      <c r="E9" s="1765"/>
    </row>
    <row r="10" spans="1:5" ht="18.75" x14ac:dyDescent="0.3">
      <c r="A10" s="1928" t="s">
        <v>2747</v>
      </c>
      <c r="B10" s="1929"/>
      <c r="C10" s="1929"/>
      <c r="D10" s="1929"/>
      <c r="E10" s="1930"/>
    </row>
    <row r="11" spans="1:5" x14ac:dyDescent="0.25">
      <c r="A11" s="93"/>
      <c r="B11" s="7"/>
      <c r="C11" s="1734" t="s">
        <v>3103</v>
      </c>
      <c r="D11" s="1735"/>
      <c r="E11" s="1736"/>
    </row>
    <row r="12" spans="1:5" x14ac:dyDescent="0.25">
      <c r="A12" s="1763" t="s">
        <v>3107</v>
      </c>
      <c r="B12" s="1764"/>
      <c r="C12" s="1737" t="s">
        <v>3104</v>
      </c>
      <c r="D12" s="1739"/>
      <c r="E12" s="1738"/>
    </row>
    <row r="13" spans="1:5" x14ac:dyDescent="0.25">
      <c r="A13" s="1737" t="s">
        <v>311</v>
      </c>
      <c r="B13" s="1738"/>
      <c r="C13" s="1737" t="s">
        <v>12</v>
      </c>
      <c r="D13" s="1739"/>
      <c r="E13" s="1738"/>
    </row>
    <row r="14" spans="1:5" x14ac:dyDescent="0.25">
      <c r="A14" s="94" t="s">
        <v>3108</v>
      </c>
      <c r="B14" s="8"/>
      <c r="C14" s="1753" t="s">
        <v>3105</v>
      </c>
      <c r="D14" s="1749"/>
      <c r="E14" s="1749"/>
    </row>
    <row r="15" spans="1:5" ht="15.75" x14ac:dyDescent="0.25">
      <c r="A15" s="93" t="s">
        <v>3109</v>
      </c>
      <c r="C15" s="1934" t="s">
        <v>3106</v>
      </c>
      <c r="D15" s="1935"/>
      <c r="E15" s="1936"/>
    </row>
    <row r="16" spans="1:5" x14ac:dyDescent="0.25">
      <c r="A16" s="10" t="s">
        <v>3</v>
      </c>
      <c r="B16" s="10" t="s">
        <v>4</v>
      </c>
      <c r="C16" s="10" t="s">
        <v>13</v>
      </c>
      <c r="D16" s="125" t="s">
        <v>14</v>
      </c>
      <c r="E16" s="125" t="s">
        <v>5</v>
      </c>
    </row>
    <row r="17" spans="1:5" x14ac:dyDescent="0.25">
      <c r="A17" s="1857" t="s">
        <v>1218</v>
      </c>
      <c r="B17" s="1867" t="s">
        <v>3110</v>
      </c>
      <c r="C17" s="1852">
        <v>9</v>
      </c>
      <c r="D17" s="1872">
        <v>1250</v>
      </c>
      <c r="E17" s="1872">
        <f>D17*C17</f>
        <v>11250</v>
      </c>
    </row>
    <row r="18" spans="1:5" ht="8.25" customHeight="1" x14ac:dyDescent="0.25">
      <c r="A18" s="1859"/>
      <c r="B18" s="1851"/>
      <c r="C18" s="1860"/>
      <c r="D18" s="1863"/>
      <c r="E18" s="1863"/>
    </row>
    <row r="19" spans="1:5" ht="23.25" x14ac:dyDescent="0.35">
      <c r="A19" s="1847" t="s">
        <v>183</v>
      </c>
      <c r="B19" s="1848"/>
      <c r="C19" s="1848"/>
      <c r="D19" s="1848"/>
      <c r="E19" s="443">
        <f>SUM(E17:E18)</f>
        <v>11250</v>
      </c>
    </row>
    <row r="20" spans="1:5" x14ac:dyDescent="0.25">
      <c r="A20" s="95" t="s">
        <v>3111</v>
      </c>
      <c r="B20" s="1366"/>
      <c r="C20" s="1366"/>
      <c r="D20" s="128"/>
      <c r="E20" s="129"/>
    </row>
    <row r="21" spans="1:5" x14ac:dyDescent="0.25">
      <c r="A21" s="95" t="s">
        <v>3112</v>
      </c>
      <c r="B21" s="1366"/>
      <c r="C21" s="1366"/>
      <c r="D21" s="128"/>
      <c r="E21" s="129"/>
    </row>
    <row r="22" spans="1:5" x14ac:dyDescent="0.25">
      <c r="A22" s="1761" t="s">
        <v>3114</v>
      </c>
      <c r="B22" s="1757"/>
      <c r="C22" s="1757"/>
      <c r="D22" s="1757"/>
      <c r="E22" s="1752"/>
    </row>
    <row r="23" spans="1:5" x14ac:dyDescent="0.25">
      <c r="A23" s="97" t="s">
        <v>6</v>
      </c>
      <c r="B23" s="22" t="s">
        <v>18</v>
      </c>
      <c r="C23" s="1740" t="s">
        <v>17</v>
      </c>
      <c r="D23" s="1741"/>
      <c r="E23" s="1367"/>
    </row>
    <row r="24" spans="1:5" x14ac:dyDescent="0.25">
      <c r="A24" s="92"/>
      <c r="B24" s="17"/>
      <c r="C24" s="1742"/>
      <c r="D24" s="1743"/>
      <c r="E24" s="1367"/>
    </row>
    <row r="25" spans="1:5" ht="15.75" customHeight="1" x14ac:dyDescent="0.25">
      <c r="A25" s="98" t="s">
        <v>7</v>
      </c>
      <c r="B25" s="1364" t="s">
        <v>3113</v>
      </c>
      <c r="C25" s="1744" t="s">
        <v>16</v>
      </c>
      <c r="D25" s="1745"/>
      <c r="E25" s="1730"/>
    </row>
    <row r="26" spans="1:5" x14ac:dyDescent="0.25">
      <c r="A26" s="1231" t="s">
        <v>9</v>
      </c>
      <c r="B26" s="1371" t="s">
        <v>10</v>
      </c>
      <c r="C26" s="1932" t="s">
        <v>1126</v>
      </c>
      <c r="D26" s="1933"/>
      <c r="E26" s="1752"/>
    </row>
  </sheetData>
  <mergeCells count="21">
    <mergeCell ref="C26:E26"/>
    <mergeCell ref="A19:D19"/>
    <mergeCell ref="A22:E22"/>
    <mergeCell ref="C23:D23"/>
    <mergeCell ref="C24:D24"/>
    <mergeCell ref="C25:E25"/>
    <mergeCell ref="A13:B13"/>
    <mergeCell ref="C13:E13"/>
    <mergeCell ref="C14:E14"/>
    <mergeCell ref="C15:E15"/>
    <mergeCell ref="A17:A18"/>
    <mergeCell ref="B17:B18"/>
    <mergeCell ref="C17:C18"/>
    <mergeCell ref="D17:D18"/>
    <mergeCell ref="E17:E18"/>
    <mergeCell ref="A1:E6"/>
    <mergeCell ref="D9:E9"/>
    <mergeCell ref="A10:E10"/>
    <mergeCell ref="C11:E11"/>
    <mergeCell ref="A12:B12"/>
    <mergeCell ref="C12:E12"/>
  </mergeCells>
  <pageMargins left="0.7" right="0.7" top="0.75" bottom="0.75" header="0.3" footer="0.3"/>
  <pageSetup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42"/>
  <sheetViews>
    <sheetView topLeftCell="A10" workbookViewId="0">
      <selection activeCell="A29" sqref="A29"/>
    </sheetView>
  </sheetViews>
  <sheetFormatPr defaultRowHeight="15" x14ac:dyDescent="0.25"/>
  <cols>
    <col min="1" max="1" width="23.85546875" style="100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46"/>
    </row>
    <row r="9" spans="1:5" x14ac:dyDescent="0.25">
      <c r="A9" s="92"/>
      <c r="B9" s="17"/>
      <c r="C9" s="17"/>
      <c r="D9" s="126"/>
      <c r="E9" s="146"/>
    </row>
    <row r="10" spans="1:5" x14ac:dyDescent="0.25">
      <c r="A10" s="92"/>
      <c r="B10" s="17"/>
      <c r="C10" s="17"/>
      <c r="D10" s="1729" t="s">
        <v>421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422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328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464</v>
      </c>
      <c r="B18" s="55" t="s">
        <v>423</v>
      </c>
      <c r="C18" s="55">
        <v>5</v>
      </c>
      <c r="D18" s="57">
        <v>450</v>
      </c>
      <c r="E18" s="57">
        <f>D18*C18</f>
        <v>2250</v>
      </c>
    </row>
    <row r="19" spans="1:5" x14ac:dyDescent="0.25">
      <c r="A19" s="56" t="s">
        <v>464</v>
      </c>
      <c r="B19" s="55" t="s">
        <v>424</v>
      </c>
      <c r="C19" s="55">
        <v>7</v>
      </c>
      <c r="D19" s="57">
        <v>350</v>
      </c>
      <c r="E19" s="57">
        <f>D19*C19</f>
        <v>2450</v>
      </c>
    </row>
    <row r="20" spans="1:5" x14ac:dyDescent="0.25">
      <c r="A20" s="56" t="s">
        <v>466</v>
      </c>
      <c r="B20" s="55" t="s">
        <v>465</v>
      </c>
      <c r="C20" s="55">
        <v>14</v>
      </c>
      <c r="D20" s="57">
        <v>240</v>
      </c>
      <c r="E20" s="57">
        <f t="shared" ref="E20:E31" si="0">D20*C20</f>
        <v>3360</v>
      </c>
    </row>
    <row r="21" spans="1:5" x14ac:dyDescent="0.25">
      <c r="A21" s="56" t="s">
        <v>467</v>
      </c>
      <c r="B21" s="55" t="s">
        <v>474</v>
      </c>
      <c r="C21" s="55">
        <v>1</v>
      </c>
      <c r="D21" s="57">
        <v>120</v>
      </c>
      <c r="E21" s="57">
        <f t="shared" si="0"/>
        <v>120</v>
      </c>
    </row>
    <row r="22" spans="1:5" x14ac:dyDescent="0.25">
      <c r="A22" s="56" t="s">
        <v>333</v>
      </c>
      <c r="B22" s="55"/>
      <c r="C22" s="55">
        <v>3</v>
      </c>
      <c r="D22" s="57">
        <v>60</v>
      </c>
      <c r="E22" s="57">
        <f t="shared" si="0"/>
        <v>180</v>
      </c>
    </row>
    <row r="23" spans="1:5" x14ac:dyDescent="0.25">
      <c r="A23" s="56" t="s">
        <v>331</v>
      </c>
      <c r="B23" s="55"/>
      <c r="C23" s="55">
        <v>2</v>
      </c>
      <c r="D23" s="57">
        <v>100</v>
      </c>
      <c r="E23" s="57">
        <f t="shared" si="0"/>
        <v>200</v>
      </c>
    </row>
    <row r="24" spans="1:5" x14ac:dyDescent="0.25">
      <c r="A24" s="56" t="s">
        <v>476</v>
      </c>
      <c r="B24" s="55" t="s">
        <v>475</v>
      </c>
      <c r="C24" s="55">
        <v>6</v>
      </c>
      <c r="D24" s="57">
        <v>12</v>
      </c>
      <c r="E24" s="57">
        <f t="shared" si="0"/>
        <v>72</v>
      </c>
    </row>
    <row r="25" spans="1:5" x14ac:dyDescent="0.25">
      <c r="A25" s="56" t="s">
        <v>468</v>
      </c>
      <c r="B25" s="55"/>
      <c r="C25" s="55">
        <v>1</v>
      </c>
      <c r="D25" s="57">
        <v>20</v>
      </c>
      <c r="E25" s="57">
        <f t="shared" si="0"/>
        <v>20</v>
      </c>
    </row>
    <row r="26" spans="1:5" x14ac:dyDescent="0.25">
      <c r="A26" s="56" t="s">
        <v>469</v>
      </c>
      <c r="B26" s="55"/>
      <c r="C26" s="55">
        <v>1</v>
      </c>
      <c r="D26" s="57">
        <v>20</v>
      </c>
      <c r="E26" s="57">
        <f t="shared" si="0"/>
        <v>20</v>
      </c>
    </row>
    <row r="27" spans="1:5" x14ac:dyDescent="0.25">
      <c r="A27" s="56" t="s">
        <v>470</v>
      </c>
      <c r="B27" s="55" t="s">
        <v>471</v>
      </c>
      <c r="C27" s="55">
        <v>2</v>
      </c>
      <c r="D27" s="57">
        <v>280</v>
      </c>
      <c r="E27" s="57">
        <f t="shared" si="0"/>
        <v>560</v>
      </c>
    </row>
    <row r="28" spans="1:5" x14ac:dyDescent="0.25">
      <c r="A28" s="56" t="s">
        <v>472</v>
      </c>
      <c r="B28" s="55"/>
      <c r="C28" s="55">
        <v>2</v>
      </c>
      <c r="D28" s="57">
        <v>235</v>
      </c>
      <c r="E28" s="57">
        <f t="shared" si="0"/>
        <v>470</v>
      </c>
    </row>
    <row r="29" spans="1:5" x14ac:dyDescent="0.25">
      <c r="A29" s="56" t="s">
        <v>473</v>
      </c>
      <c r="B29" s="55"/>
      <c r="C29" s="55">
        <v>10</v>
      </c>
      <c r="D29" s="57">
        <v>30</v>
      </c>
      <c r="E29" s="57">
        <f t="shared" si="0"/>
        <v>300</v>
      </c>
    </row>
    <row r="30" spans="1:5" x14ac:dyDescent="0.25">
      <c r="A30" s="56" t="s">
        <v>330</v>
      </c>
      <c r="B30" s="55"/>
      <c r="C30" s="55">
        <v>2</v>
      </c>
      <c r="D30" s="57">
        <v>50</v>
      </c>
      <c r="E30" s="57">
        <f t="shared" si="0"/>
        <v>100</v>
      </c>
    </row>
    <row r="31" spans="1:5" x14ac:dyDescent="0.25">
      <c r="A31" s="71" t="s">
        <v>354</v>
      </c>
      <c r="B31" s="35" t="s">
        <v>254</v>
      </c>
      <c r="C31" s="35">
        <v>2</v>
      </c>
      <c r="D31" s="157">
        <v>25</v>
      </c>
      <c r="E31" s="57">
        <f t="shared" si="0"/>
        <v>50</v>
      </c>
    </row>
    <row r="32" spans="1:5" ht="23.25" x14ac:dyDescent="0.35">
      <c r="A32" s="1762" t="s">
        <v>183</v>
      </c>
      <c r="B32" s="1749"/>
      <c r="C32" s="1749"/>
      <c r="D32" s="1749"/>
      <c r="E32" s="134">
        <f>SUM(E18:E31)</f>
        <v>10152</v>
      </c>
    </row>
    <row r="33" spans="1:5" x14ac:dyDescent="0.25">
      <c r="A33" s="95" t="s">
        <v>342</v>
      </c>
      <c r="B33" s="145"/>
      <c r="C33" s="145"/>
      <c r="D33" s="128"/>
      <c r="E33" s="129"/>
    </row>
    <row r="34" spans="1:5" x14ac:dyDescent="0.25">
      <c r="A34" s="1761"/>
      <c r="B34" s="1757"/>
      <c r="C34" s="1757"/>
      <c r="D34" s="1757"/>
      <c r="E34" s="1752"/>
    </row>
    <row r="35" spans="1:5" x14ac:dyDescent="0.25">
      <c r="A35" s="96"/>
      <c r="B35" s="2"/>
      <c r="C35" s="2"/>
      <c r="D35" s="130"/>
      <c r="E35" s="131"/>
    </row>
    <row r="36" spans="1:5" x14ac:dyDescent="0.25">
      <c r="A36" s="92"/>
      <c r="B36" s="17"/>
      <c r="C36" s="17"/>
      <c r="D36" s="126"/>
      <c r="E36" s="146"/>
    </row>
    <row r="37" spans="1:5" x14ac:dyDescent="0.25">
      <c r="A37" s="97" t="s">
        <v>6</v>
      </c>
      <c r="B37" s="22" t="s">
        <v>18</v>
      </c>
      <c r="C37" s="1740" t="s">
        <v>17</v>
      </c>
      <c r="D37" s="1741"/>
      <c r="E37" s="146"/>
    </row>
    <row r="38" spans="1:5" x14ac:dyDescent="0.25">
      <c r="A38" s="92"/>
      <c r="B38" s="17"/>
      <c r="C38" s="1742"/>
      <c r="D38" s="1743"/>
      <c r="E38" s="146"/>
    </row>
    <row r="39" spans="1:5" x14ac:dyDescent="0.25">
      <c r="A39" s="98" t="s">
        <v>7</v>
      </c>
      <c r="B39" s="143" t="s">
        <v>425</v>
      </c>
      <c r="C39" s="1744" t="s">
        <v>16</v>
      </c>
      <c r="D39" s="1745"/>
      <c r="E39" s="1730"/>
    </row>
    <row r="40" spans="1:5" x14ac:dyDescent="0.25">
      <c r="A40" s="99" t="s">
        <v>9</v>
      </c>
      <c r="B40" s="144" t="s">
        <v>10</v>
      </c>
      <c r="C40" s="1746" t="s">
        <v>10</v>
      </c>
      <c r="D40" s="1747"/>
      <c r="E40" s="1730"/>
    </row>
    <row r="41" spans="1:5" x14ac:dyDescent="0.25">
      <c r="A41" s="92"/>
      <c r="B41" s="17"/>
      <c r="C41" s="17"/>
      <c r="D41" s="126"/>
      <c r="E41" s="146"/>
    </row>
    <row r="42" spans="1:5" x14ac:dyDescent="0.25">
      <c r="A42" s="93"/>
      <c r="B42" s="7"/>
      <c r="C42" s="7"/>
      <c r="D42" s="128"/>
      <c r="E42" s="132"/>
    </row>
  </sheetData>
  <mergeCells count="16">
    <mergeCell ref="A1:E7"/>
    <mergeCell ref="D10:E10"/>
    <mergeCell ref="A11:E11"/>
    <mergeCell ref="C12:E12"/>
    <mergeCell ref="A13:B13"/>
    <mergeCell ref="C13:E13"/>
    <mergeCell ref="C37:D37"/>
    <mergeCell ref="C38:D38"/>
    <mergeCell ref="C39:E39"/>
    <mergeCell ref="C40:E40"/>
    <mergeCell ref="A14:B14"/>
    <mergeCell ref="C14:E14"/>
    <mergeCell ref="C15:E15"/>
    <mergeCell ref="C16:E16"/>
    <mergeCell ref="A32:D32"/>
    <mergeCell ref="A34:E34"/>
  </mergeCells>
  <pageMargins left="0.7" right="0.7" top="0.75" bottom="0.75" header="0.3" footer="0.3"/>
  <pageSetup orientation="portrait" horizontalDpi="0" verticalDpi="0"/>
  <drawing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I10" sqref="I10"/>
    </sheetView>
  </sheetViews>
  <sheetFormatPr defaultRowHeight="15" x14ac:dyDescent="0.25"/>
  <cols>
    <col min="1" max="1" width="26.5703125" customWidth="1"/>
    <col min="2" max="2" width="27.5703125" customWidth="1"/>
    <col min="3" max="3" width="9.85546875" customWidth="1"/>
    <col min="4" max="4" width="9.28515625" customWidth="1"/>
    <col min="5" max="5" width="14.28515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3116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3103</v>
      </c>
      <c r="D12" s="1735"/>
      <c r="E12" s="1736"/>
    </row>
    <row r="13" spans="1:5" x14ac:dyDescent="0.25">
      <c r="A13" s="1763" t="s">
        <v>209</v>
      </c>
      <c r="B13" s="1764"/>
      <c r="C13" s="1737" t="s">
        <v>211</v>
      </c>
      <c r="D13" s="1739"/>
      <c r="E13" s="1738"/>
    </row>
    <row r="14" spans="1:5" x14ac:dyDescent="0.25">
      <c r="A14" s="1737" t="s">
        <v>213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212</v>
      </c>
      <c r="D15" s="1749"/>
      <c r="E15" s="1749"/>
    </row>
    <row r="16" spans="1:5" x14ac:dyDescent="0.25">
      <c r="A16" s="13"/>
      <c r="C16" s="1748" t="s">
        <v>210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214</v>
      </c>
      <c r="B18" s="71" t="s">
        <v>215</v>
      </c>
      <c r="C18" s="35">
        <v>60</v>
      </c>
      <c r="D18" s="30">
        <v>780</v>
      </c>
      <c r="E18" s="30">
        <f>D18*C18</f>
        <v>46800</v>
      </c>
    </row>
    <row r="19" spans="1:5" x14ac:dyDescent="0.25">
      <c r="A19" s="9"/>
      <c r="B19" s="71" t="s">
        <v>216</v>
      </c>
      <c r="C19" s="9"/>
      <c r="D19" s="30"/>
      <c r="E19" s="65" t="s">
        <v>179</v>
      </c>
    </row>
    <row r="20" spans="1:5" x14ac:dyDescent="0.25">
      <c r="A20" s="9"/>
      <c r="B20" s="71" t="s">
        <v>217</v>
      </c>
      <c r="C20" s="9"/>
      <c r="D20" s="69"/>
      <c r="E20" s="65"/>
    </row>
    <row r="21" spans="1:5" x14ac:dyDescent="0.25">
      <c r="A21" s="9"/>
      <c r="B21" s="71" t="s">
        <v>218</v>
      </c>
      <c r="C21" s="35"/>
      <c r="D21" s="70"/>
      <c r="E21" s="45"/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46800</v>
      </c>
    </row>
    <row r="23" spans="1:5" x14ac:dyDescent="0.25">
      <c r="A23" s="73" t="s">
        <v>219</v>
      </c>
      <c r="B23" s="1366"/>
      <c r="C23" s="1366"/>
      <c r="D23" s="1366"/>
      <c r="E23" s="72"/>
    </row>
    <row r="24" spans="1:5" x14ac:dyDescent="0.25">
      <c r="A24" s="1761" t="s">
        <v>3115</v>
      </c>
      <c r="B24" s="1757"/>
      <c r="C24" s="1757"/>
      <c r="D24" s="1757"/>
      <c r="E24" s="1752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1364" t="s">
        <v>3117</v>
      </c>
      <c r="C29" s="1744" t="s">
        <v>16</v>
      </c>
      <c r="D29" s="1745"/>
      <c r="E29" s="1730"/>
    </row>
    <row r="30" spans="1:5" x14ac:dyDescent="0.25">
      <c r="A30" s="25" t="s">
        <v>9</v>
      </c>
      <c r="B30" s="1365" t="s">
        <v>10</v>
      </c>
      <c r="C30" s="1746" t="s">
        <v>10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C27:D27"/>
    <mergeCell ref="C28:D28"/>
    <mergeCell ref="C29:E29"/>
    <mergeCell ref="C30:E30"/>
    <mergeCell ref="A14:B14"/>
    <mergeCell ref="C14:E14"/>
    <mergeCell ref="C15:E15"/>
    <mergeCell ref="C16:E16"/>
    <mergeCell ref="A22:D22"/>
    <mergeCell ref="A24:E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I4" sqref="I4"/>
    </sheetView>
  </sheetViews>
  <sheetFormatPr defaultRowHeight="15" x14ac:dyDescent="0.25"/>
  <cols>
    <col min="1" max="1" width="26.5703125" customWidth="1"/>
    <col min="2" max="2" width="27.5703125" customWidth="1"/>
    <col min="3" max="3" width="9.85546875" customWidth="1"/>
    <col min="4" max="4" width="9.28515625" customWidth="1"/>
    <col min="5" max="5" width="14.28515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3133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3103</v>
      </c>
      <c r="D12" s="1735"/>
      <c r="E12" s="1736"/>
    </row>
    <row r="13" spans="1:5" x14ac:dyDescent="0.25">
      <c r="A13" s="1763" t="s">
        <v>3119</v>
      </c>
      <c r="B13" s="1764"/>
      <c r="C13" s="1737" t="s">
        <v>3122</v>
      </c>
      <c r="D13" s="1739"/>
      <c r="E13" s="1738"/>
    </row>
    <row r="14" spans="1:5" x14ac:dyDescent="0.25">
      <c r="A14" s="1737" t="s">
        <v>640</v>
      </c>
      <c r="B14" s="1738"/>
      <c r="C14" s="1737" t="s">
        <v>12</v>
      </c>
      <c r="D14" s="1739"/>
      <c r="E14" s="1738"/>
    </row>
    <row r="15" spans="1:5" x14ac:dyDescent="0.25">
      <c r="A15" s="29" t="s">
        <v>3120</v>
      </c>
      <c r="B15" s="8"/>
      <c r="C15" s="1753" t="s">
        <v>3118</v>
      </c>
      <c r="D15" s="1749"/>
      <c r="E15" s="1749"/>
    </row>
    <row r="16" spans="1:5" x14ac:dyDescent="0.25">
      <c r="A16" s="13" t="s">
        <v>3121</v>
      </c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3126</v>
      </c>
      <c r="B18" s="71" t="s">
        <v>3127</v>
      </c>
      <c r="C18" s="111">
        <v>2</v>
      </c>
      <c r="D18" s="30">
        <v>3500</v>
      </c>
      <c r="E18" s="30">
        <f>D18*C18</f>
        <v>7000</v>
      </c>
    </row>
    <row r="19" spans="1:5" x14ac:dyDescent="0.25">
      <c r="A19" s="9" t="s">
        <v>3128</v>
      </c>
      <c r="B19" s="71" t="s">
        <v>3127</v>
      </c>
      <c r="C19" s="111">
        <v>1</v>
      </c>
      <c r="D19" s="30">
        <v>4900</v>
      </c>
      <c r="E19" s="65">
        <f>C19*D19</f>
        <v>4900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11900</v>
      </c>
    </row>
    <row r="21" spans="1:5" x14ac:dyDescent="0.25">
      <c r="A21" s="1368" t="s">
        <v>3123</v>
      </c>
      <c r="B21" s="1369"/>
      <c r="C21" s="1369"/>
      <c r="D21" s="1369"/>
      <c r="E21" s="72"/>
    </row>
    <row r="22" spans="1:5" x14ac:dyDescent="0.25">
      <c r="A22" s="1368" t="s">
        <v>3129</v>
      </c>
      <c r="B22" s="1369"/>
      <c r="C22" s="1369"/>
      <c r="D22" s="1369"/>
      <c r="E22" s="72"/>
    </row>
    <row r="23" spans="1:5" x14ac:dyDescent="0.25">
      <c r="A23" s="1368" t="s">
        <v>3125</v>
      </c>
      <c r="B23" s="1369"/>
      <c r="C23" s="1369"/>
      <c r="D23" s="1369"/>
      <c r="E23" s="72"/>
    </row>
    <row r="24" spans="1:5" x14ac:dyDescent="0.25">
      <c r="A24" s="1766" t="s">
        <v>3124</v>
      </c>
      <c r="B24" s="1767"/>
      <c r="C24" s="1767"/>
      <c r="D24" s="1767"/>
      <c r="E24" s="1768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1364" t="s">
        <v>590</v>
      </c>
      <c r="C29" s="1744" t="s">
        <v>16</v>
      </c>
      <c r="D29" s="1745"/>
      <c r="E29" s="1730"/>
    </row>
    <row r="30" spans="1:5" x14ac:dyDescent="0.25">
      <c r="A30" s="25" t="s">
        <v>9</v>
      </c>
      <c r="B30" s="1365" t="s">
        <v>10</v>
      </c>
      <c r="C30" s="1746" t="s">
        <v>10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C27:D27"/>
    <mergeCell ref="C28:D28"/>
    <mergeCell ref="C29:E29"/>
    <mergeCell ref="C30:E30"/>
    <mergeCell ref="A14:B14"/>
    <mergeCell ref="C14:E14"/>
    <mergeCell ref="C15:E15"/>
    <mergeCell ref="C16:E16"/>
    <mergeCell ref="A20:D20"/>
    <mergeCell ref="A24:E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J19" sqref="J19"/>
    </sheetView>
  </sheetViews>
  <sheetFormatPr defaultRowHeight="15" x14ac:dyDescent="0.25"/>
  <cols>
    <col min="1" max="1" width="19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3132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3103</v>
      </c>
      <c r="D12" s="1735"/>
      <c r="E12" s="1736"/>
    </row>
    <row r="13" spans="1:5" x14ac:dyDescent="0.25">
      <c r="A13" s="1737" t="s">
        <v>19</v>
      </c>
      <c r="B13" s="1738"/>
      <c r="C13" s="1737" t="s">
        <v>2334</v>
      </c>
      <c r="D13" s="1739"/>
      <c r="E13" s="1738"/>
    </row>
    <row r="14" spans="1:5" x14ac:dyDescent="0.25">
      <c r="A14" s="1737" t="s">
        <v>21</v>
      </c>
      <c r="B14" s="1738"/>
      <c r="C14" s="1737" t="s">
        <v>12</v>
      </c>
      <c r="D14" s="1739"/>
      <c r="E14" s="1738"/>
    </row>
    <row r="15" spans="1:5" x14ac:dyDescent="0.25">
      <c r="A15" s="29" t="s">
        <v>20</v>
      </c>
      <c r="B15" s="8"/>
      <c r="C15" s="1753" t="s">
        <v>3210</v>
      </c>
      <c r="D15" s="1749"/>
      <c r="E15" s="1749"/>
    </row>
    <row r="16" spans="1:5" x14ac:dyDescent="0.25">
      <c r="A16" s="13"/>
      <c r="C16" s="1748" t="s">
        <v>757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3130</v>
      </c>
      <c r="B18" s="9"/>
      <c r="C18" s="35">
        <v>200</v>
      </c>
      <c r="D18" s="30">
        <v>2</v>
      </c>
      <c r="E18" s="30">
        <f>D18*C18</f>
        <v>400</v>
      </c>
    </row>
    <row r="19" spans="1:5" ht="15.75" thickBot="1" x14ac:dyDescent="0.3">
      <c r="A19" s="9"/>
      <c r="B19" s="9"/>
      <c r="C19" s="9"/>
      <c r="D19" s="9"/>
      <c r="E19" s="922" t="s">
        <v>179</v>
      </c>
    </row>
    <row r="20" spans="1:5" ht="24" thickBot="1" x14ac:dyDescent="0.4">
      <c r="A20" s="1750" t="s">
        <v>15</v>
      </c>
      <c r="B20" s="1739"/>
      <c r="C20" s="1739"/>
      <c r="D20" s="1739"/>
      <c r="E20" s="31">
        <f>SUM(E18:E19)</f>
        <v>400</v>
      </c>
    </row>
    <row r="21" spans="1:5" x14ac:dyDescent="0.25">
      <c r="A21" s="1751" t="s">
        <v>3131</v>
      </c>
      <c r="B21" s="1739"/>
      <c r="C21" s="1739"/>
      <c r="D21" s="1739"/>
      <c r="E21" s="1752"/>
    </row>
    <row r="22" spans="1:5" x14ac:dyDescent="0.25">
      <c r="A22" s="1"/>
      <c r="B22" s="2"/>
      <c r="C22" s="2"/>
      <c r="D22" s="2"/>
      <c r="E22" s="3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1364" t="s">
        <v>29</v>
      </c>
      <c r="C26" s="1744" t="s">
        <v>16</v>
      </c>
      <c r="D26" s="1745"/>
      <c r="E26" s="1730"/>
    </row>
    <row r="27" spans="1:5" x14ac:dyDescent="0.25">
      <c r="A27" s="25" t="s">
        <v>9</v>
      </c>
      <c r="B27" s="1365" t="s">
        <v>10</v>
      </c>
      <c r="C27" s="1746" t="s">
        <v>669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6" workbookViewId="0">
      <selection activeCell="A30" sqref="A30"/>
    </sheetView>
  </sheetViews>
  <sheetFormatPr defaultRowHeight="15" x14ac:dyDescent="0.25"/>
  <cols>
    <col min="1" max="1" width="19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3142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3144</v>
      </c>
      <c r="D12" s="1735"/>
      <c r="E12" s="1736"/>
    </row>
    <row r="13" spans="1:5" x14ac:dyDescent="0.25">
      <c r="A13" s="1737" t="s">
        <v>3147</v>
      </c>
      <c r="B13" s="1738"/>
      <c r="C13" s="1737" t="s">
        <v>3145</v>
      </c>
      <c r="D13" s="1739"/>
      <c r="E13" s="1738"/>
    </row>
    <row r="14" spans="1:5" x14ac:dyDescent="0.25">
      <c r="A14" s="1737" t="s">
        <v>2868</v>
      </c>
      <c r="B14" s="1738"/>
      <c r="C14" s="1737" t="s">
        <v>12</v>
      </c>
      <c r="D14" s="1739"/>
      <c r="E14" s="1738"/>
    </row>
    <row r="15" spans="1:5" ht="15.75" x14ac:dyDescent="0.25">
      <c r="A15" s="203" t="s">
        <v>3148</v>
      </c>
      <c r="B15" s="1383"/>
      <c r="C15" s="1753" t="s">
        <v>3180</v>
      </c>
      <c r="D15" s="1749"/>
      <c r="E15" s="1749"/>
    </row>
    <row r="16" spans="1:5" ht="15.75" x14ac:dyDescent="0.25">
      <c r="A16" s="203" t="s">
        <v>384</v>
      </c>
      <c r="B16" s="18"/>
      <c r="C16" s="1748" t="s">
        <v>3146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1379" t="s">
        <v>3150</v>
      </c>
      <c r="B18" s="1379" t="s">
        <v>3149</v>
      </c>
      <c r="C18" s="35">
        <v>3</v>
      </c>
      <c r="D18" s="30">
        <v>520</v>
      </c>
      <c r="E18" s="30">
        <f>D18*C18</f>
        <v>1560</v>
      </c>
    </row>
    <row r="19" spans="1:5" x14ac:dyDescent="0.25">
      <c r="A19" s="1380" t="s">
        <v>3150</v>
      </c>
      <c r="B19" s="1380" t="s">
        <v>3151</v>
      </c>
      <c r="C19" s="55">
        <v>1</v>
      </c>
      <c r="D19" s="151">
        <v>312</v>
      </c>
      <c r="E19" s="30">
        <f t="shared" ref="E19:E31" si="0">D19*C19</f>
        <v>312</v>
      </c>
    </row>
    <row r="20" spans="1:5" x14ac:dyDescent="0.25">
      <c r="A20" s="1379" t="s">
        <v>3152</v>
      </c>
      <c r="B20" s="1379" t="s">
        <v>3153</v>
      </c>
      <c r="C20" s="35">
        <v>60</v>
      </c>
      <c r="D20" s="30">
        <v>1</v>
      </c>
      <c r="E20" s="30">
        <f t="shared" si="0"/>
        <v>60</v>
      </c>
    </row>
    <row r="21" spans="1:5" x14ac:dyDescent="0.25">
      <c r="A21" s="1379" t="s">
        <v>2671</v>
      </c>
      <c r="B21" s="1379" t="s">
        <v>2411</v>
      </c>
      <c r="C21" s="35">
        <v>3</v>
      </c>
      <c r="D21" s="30">
        <v>18</v>
      </c>
      <c r="E21" s="30">
        <f t="shared" si="0"/>
        <v>54</v>
      </c>
    </row>
    <row r="22" spans="1:5" x14ac:dyDescent="0.25">
      <c r="A22" s="1380" t="s">
        <v>3154</v>
      </c>
      <c r="B22" s="1379" t="s">
        <v>3155</v>
      </c>
      <c r="C22" s="35">
        <v>3</v>
      </c>
      <c r="D22" s="30">
        <v>25</v>
      </c>
      <c r="E22" s="30">
        <f t="shared" si="0"/>
        <v>75</v>
      </c>
    </row>
    <row r="23" spans="1:5" x14ac:dyDescent="0.25">
      <c r="A23" s="1380" t="s">
        <v>3156</v>
      </c>
      <c r="B23" s="1379" t="s">
        <v>3157</v>
      </c>
      <c r="C23" s="35">
        <v>3</v>
      </c>
      <c r="D23" s="30">
        <v>85</v>
      </c>
      <c r="E23" s="30">
        <f t="shared" si="0"/>
        <v>255</v>
      </c>
    </row>
    <row r="24" spans="1:5" x14ac:dyDescent="0.25">
      <c r="A24" s="1380" t="s">
        <v>2919</v>
      </c>
      <c r="B24" s="1379"/>
      <c r="C24" s="35">
        <v>1</v>
      </c>
      <c r="D24" s="30">
        <v>35</v>
      </c>
      <c r="E24" s="30">
        <f t="shared" si="0"/>
        <v>35</v>
      </c>
    </row>
    <row r="25" spans="1:5" x14ac:dyDescent="0.25">
      <c r="A25" s="1380" t="s">
        <v>3158</v>
      </c>
      <c r="B25" s="1379" t="s">
        <v>3159</v>
      </c>
      <c r="C25" s="35">
        <v>1</v>
      </c>
      <c r="D25" s="30">
        <v>48</v>
      </c>
      <c r="E25" s="30">
        <f t="shared" si="0"/>
        <v>48</v>
      </c>
    </row>
    <row r="26" spans="1:5" x14ac:dyDescent="0.25">
      <c r="A26" s="1379" t="s">
        <v>3160</v>
      </c>
      <c r="B26" s="1379" t="s">
        <v>3161</v>
      </c>
      <c r="C26" s="35">
        <v>1</v>
      </c>
      <c r="D26" s="30">
        <v>23</v>
      </c>
      <c r="E26" s="30">
        <f t="shared" si="0"/>
        <v>23</v>
      </c>
    </row>
    <row r="27" spans="1:5" x14ac:dyDescent="0.25">
      <c r="A27" s="1379" t="s">
        <v>3162</v>
      </c>
      <c r="B27" s="1379" t="s">
        <v>3161</v>
      </c>
      <c r="C27" s="35">
        <v>1</v>
      </c>
      <c r="D27" s="30">
        <v>230</v>
      </c>
      <c r="E27" s="30">
        <f t="shared" si="0"/>
        <v>230</v>
      </c>
    </row>
    <row r="28" spans="1:5" x14ac:dyDescent="0.25">
      <c r="A28" s="1379" t="s">
        <v>2528</v>
      </c>
      <c r="B28" s="1379" t="s">
        <v>3163</v>
      </c>
      <c r="C28" s="35">
        <v>25</v>
      </c>
      <c r="D28" s="30">
        <v>8</v>
      </c>
      <c r="E28" s="30">
        <f t="shared" si="0"/>
        <v>200</v>
      </c>
    </row>
    <row r="29" spans="1:5" x14ac:dyDescent="0.25">
      <c r="A29" s="1379" t="s">
        <v>2935</v>
      </c>
      <c r="B29" s="1379" t="s">
        <v>2070</v>
      </c>
      <c r="C29" s="35">
        <v>40</v>
      </c>
      <c r="D29" s="30">
        <v>1.5</v>
      </c>
      <c r="E29" s="30">
        <f t="shared" si="0"/>
        <v>60</v>
      </c>
    </row>
    <row r="30" spans="1:5" x14ac:dyDescent="0.25">
      <c r="A30" s="1379" t="s">
        <v>3164</v>
      </c>
      <c r="B30" s="1379" t="s">
        <v>3165</v>
      </c>
      <c r="C30" s="35">
        <v>1</v>
      </c>
      <c r="D30" s="30">
        <v>35</v>
      </c>
      <c r="E30" s="30">
        <f t="shared" si="0"/>
        <v>35</v>
      </c>
    </row>
    <row r="31" spans="1:5" x14ac:dyDescent="0.25">
      <c r="A31" s="1379" t="s">
        <v>3003</v>
      </c>
      <c r="B31" s="1379" t="s">
        <v>3166</v>
      </c>
      <c r="C31" s="35">
        <v>1</v>
      </c>
      <c r="D31" s="30">
        <v>25</v>
      </c>
      <c r="E31" s="30">
        <f t="shared" si="0"/>
        <v>25</v>
      </c>
    </row>
    <row r="32" spans="1:5" ht="24" thickBot="1" x14ac:dyDescent="0.4">
      <c r="A32" s="1760" t="s">
        <v>3167</v>
      </c>
      <c r="B32" s="1757"/>
      <c r="C32" s="1757"/>
      <c r="D32" s="1757"/>
      <c r="E32" s="1386">
        <f>SUM(E18:E31)</f>
        <v>2972</v>
      </c>
    </row>
    <row r="33" spans="1:5" x14ac:dyDescent="0.25">
      <c r="A33" s="1737" t="s">
        <v>3168</v>
      </c>
      <c r="B33" s="1976"/>
      <c r="C33" s="1976"/>
      <c r="D33" s="1976"/>
      <c r="E33" s="1768"/>
    </row>
    <row r="34" spans="1:5" x14ac:dyDescent="0.25">
      <c r="A34" s="1374"/>
      <c r="B34" s="1376"/>
      <c r="C34" s="1376"/>
      <c r="D34" s="1376"/>
      <c r="E34" s="1375"/>
    </row>
    <row r="35" spans="1:5" x14ac:dyDescent="0.25">
      <c r="A35" s="16"/>
      <c r="B35" s="17"/>
      <c r="C35" s="17"/>
      <c r="D35" s="17"/>
      <c r="E35" s="18"/>
    </row>
    <row r="36" spans="1:5" x14ac:dyDescent="0.25">
      <c r="A36" s="21" t="s">
        <v>6</v>
      </c>
      <c r="B36" s="22" t="s">
        <v>18</v>
      </c>
      <c r="C36" s="1740" t="s">
        <v>17</v>
      </c>
      <c r="D36" s="1741"/>
      <c r="E36" s="18"/>
    </row>
    <row r="37" spans="1:5" x14ac:dyDescent="0.25">
      <c r="A37" s="16"/>
      <c r="B37" s="17"/>
      <c r="C37" s="1742"/>
      <c r="D37" s="1743"/>
      <c r="E37" s="18"/>
    </row>
    <row r="38" spans="1:5" x14ac:dyDescent="0.25">
      <c r="A38" s="24" t="s">
        <v>7</v>
      </c>
      <c r="B38" s="1372" t="s">
        <v>3143</v>
      </c>
      <c r="C38" s="1744" t="s">
        <v>16</v>
      </c>
      <c r="D38" s="1745"/>
      <c r="E38" s="1730"/>
    </row>
    <row r="39" spans="1:5" x14ac:dyDescent="0.25">
      <c r="A39" s="25" t="s">
        <v>9</v>
      </c>
      <c r="B39" s="1373" t="s">
        <v>10</v>
      </c>
      <c r="C39" s="1746" t="s">
        <v>2370</v>
      </c>
      <c r="D39" s="1747"/>
      <c r="E39" s="1730"/>
    </row>
    <row r="40" spans="1:5" x14ac:dyDescent="0.25">
      <c r="A40" s="16"/>
      <c r="B40" s="17"/>
      <c r="C40" s="17"/>
      <c r="D40" s="17"/>
      <c r="E40" s="18"/>
    </row>
    <row r="41" spans="1:5" x14ac:dyDescent="0.25">
      <c r="A41" s="13"/>
      <c r="B41" s="7"/>
      <c r="C41" s="7"/>
      <c r="D41" s="7"/>
      <c r="E41" s="11"/>
    </row>
  </sheetData>
  <mergeCells count="16">
    <mergeCell ref="C36:D36"/>
    <mergeCell ref="C37:D37"/>
    <mergeCell ref="C38:E38"/>
    <mergeCell ref="C39:E39"/>
    <mergeCell ref="A33:E33"/>
    <mergeCell ref="A14:B14"/>
    <mergeCell ref="C14:E14"/>
    <mergeCell ref="C15:E15"/>
    <mergeCell ref="C16:E16"/>
    <mergeCell ref="A32:D3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C26" sqref="C26:E26"/>
    </sheetView>
  </sheetViews>
  <sheetFormatPr defaultRowHeight="15" x14ac:dyDescent="0.25"/>
  <cols>
    <col min="1" max="1" width="19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3135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3134</v>
      </c>
      <c r="D12" s="1735"/>
      <c r="E12" s="1736"/>
    </row>
    <row r="13" spans="1:5" x14ac:dyDescent="0.25">
      <c r="A13" s="1737" t="s">
        <v>3138</v>
      </c>
      <c r="B13" s="1738"/>
      <c r="C13" s="1737" t="s">
        <v>3136</v>
      </c>
      <c r="D13" s="1739"/>
      <c r="E13" s="1738"/>
    </row>
    <row r="14" spans="1:5" x14ac:dyDescent="0.25">
      <c r="A14" s="1737" t="s">
        <v>2868</v>
      </c>
      <c r="B14" s="1738"/>
      <c r="C14" s="1737" t="s">
        <v>12</v>
      </c>
      <c r="D14" s="1739"/>
      <c r="E14" s="1738"/>
    </row>
    <row r="15" spans="1:5" x14ac:dyDescent="0.25">
      <c r="A15" s="29" t="s">
        <v>20</v>
      </c>
      <c r="B15" s="8"/>
      <c r="C15" s="1753" t="s">
        <v>3137</v>
      </c>
      <c r="D15" s="1749"/>
      <c r="E15" s="1749"/>
    </row>
    <row r="16" spans="1:5" x14ac:dyDescent="0.25">
      <c r="A16" s="13"/>
      <c r="C16" s="1748" t="s">
        <v>2266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12" t="s">
        <v>3140</v>
      </c>
      <c r="B18" s="2" t="s">
        <v>3141</v>
      </c>
      <c r="C18" s="47">
        <v>1</v>
      </c>
      <c r="D18" s="1382">
        <v>950</v>
      </c>
      <c r="E18" s="45">
        <f>D18*C18</f>
        <v>950</v>
      </c>
    </row>
    <row r="19" spans="1:5" x14ac:dyDescent="0.25">
      <c r="A19" s="1381"/>
      <c r="B19" s="7" t="s">
        <v>3139</v>
      </c>
      <c r="C19" s="13"/>
      <c r="D19" s="13"/>
      <c r="E19" s="1385" t="s">
        <v>179</v>
      </c>
    </row>
    <row r="20" spans="1:5" ht="24" thickBot="1" x14ac:dyDescent="0.4">
      <c r="A20" s="1760" t="s">
        <v>15</v>
      </c>
      <c r="B20" s="1757"/>
      <c r="C20" s="1757"/>
      <c r="D20" s="1757"/>
      <c r="E20" s="1384">
        <f>SUM(E18:E19)</f>
        <v>950</v>
      </c>
    </row>
    <row r="21" spans="1:5" x14ac:dyDescent="0.25">
      <c r="A21" s="1751" t="s">
        <v>800</v>
      </c>
      <c r="B21" s="1739"/>
      <c r="C21" s="1739"/>
      <c r="D21" s="1739"/>
      <c r="E21" s="1752"/>
    </row>
    <row r="22" spans="1:5" x14ac:dyDescent="0.25">
      <c r="A22" s="1"/>
      <c r="B22" s="2"/>
      <c r="C22" s="2"/>
      <c r="D22" s="2"/>
      <c r="E22" s="3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1372" t="s">
        <v>29</v>
      </c>
      <c r="C26" s="1744" t="s">
        <v>16</v>
      </c>
      <c r="D26" s="1745"/>
      <c r="E26" s="1730"/>
    </row>
    <row r="27" spans="1:5" x14ac:dyDescent="0.25">
      <c r="A27" s="25" t="s">
        <v>9</v>
      </c>
      <c r="B27" s="1373" t="s">
        <v>10</v>
      </c>
      <c r="C27" s="1746" t="s">
        <v>669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13" sqref="A13:B13"/>
    </sheetView>
  </sheetViews>
  <sheetFormatPr defaultRowHeight="15" x14ac:dyDescent="0.25"/>
  <cols>
    <col min="1" max="1" width="20.7109375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3169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3144</v>
      </c>
      <c r="D12" s="1735"/>
      <c r="E12" s="1736"/>
    </row>
    <row r="13" spans="1:5" x14ac:dyDescent="0.25">
      <c r="A13" s="1737" t="s">
        <v>3172</v>
      </c>
      <c r="B13" s="1738"/>
      <c r="C13" s="1737" t="s">
        <v>3170</v>
      </c>
      <c r="D13" s="1739"/>
      <c r="E13" s="1738"/>
    </row>
    <row r="14" spans="1:5" x14ac:dyDescent="0.25">
      <c r="A14" s="1737" t="s">
        <v>2868</v>
      </c>
      <c r="B14" s="1738"/>
      <c r="C14" s="1737" t="s">
        <v>12</v>
      </c>
      <c r="D14" s="1739"/>
      <c r="E14" s="1738"/>
    </row>
    <row r="15" spans="1:5" x14ac:dyDescent="0.25">
      <c r="A15" s="29" t="s">
        <v>3173</v>
      </c>
      <c r="B15" s="8"/>
      <c r="C15" s="1753" t="s">
        <v>3171</v>
      </c>
      <c r="D15" s="1749"/>
      <c r="E15" s="1749"/>
    </row>
    <row r="16" spans="1:5" x14ac:dyDescent="0.25">
      <c r="A16" s="13"/>
      <c r="C16" s="1748" t="s">
        <v>1775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12" t="s">
        <v>3176</v>
      </c>
      <c r="B18" s="2" t="s">
        <v>3177</v>
      </c>
      <c r="C18" s="47">
        <v>2</v>
      </c>
      <c r="D18" s="1382">
        <v>1250</v>
      </c>
      <c r="E18" s="45">
        <f>D18*C18</f>
        <v>2500</v>
      </c>
    </row>
    <row r="19" spans="1:5" x14ac:dyDescent="0.25">
      <c r="A19" s="1381"/>
      <c r="B19" s="7" t="s">
        <v>3178</v>
      </c>
      <c r="C19" s="13"/>
      <c r="D19" s="13"/>
      <c r="E19" s="1385" t="s">
        <v>179</v>
      </c>
    </row>
    <row r="20" spans="1:5" ht="24" thickBot="1" x14ac:dyDescent="0.4">
      <c r="A20" s="1760" t="s">
        <v>15</v>
      </c>
      <c r="B20" s="1757"/>
      <c r="C20" s="1757"/>
      <c r="D20" s="1757"/>
      <c r="E20" s="1384">
        <f>SUM(E18:E19)</f>
        <v>2500</v>
      </c>
    </row>
    <row r="21" spans="1:5" x14ac:dyDescent="0.25">
      <c r="A21" s="1751" t="s">
        <v>3174</v>
      </c>
      <c r="B21" s="1739"/>
      <c r="C21" s="1739"/>
      <c r="D21" s="1739"/>
      <c r="E21" s="1752"/>
    </row>
    <row r="22" spans="1:5" x14ac:dyDescent="0.25">
      <c r="A22" s="681" t="s">
        <v>3179</v>
      </c>
      <c r="B22" s="544"/>
      <c r="C22" s="544"/>
      <c r="D22" s="544"/>
      <c r="E22" s="682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1377" t="s">
        <v>3175</v>
      </c>
      <c r="C26" s="1744" t="s">
        <v>16</v>
      </c>
      <c r="D26" s="1745"/>
      <c r="E26" s="1730"/>
    </row>
    <row r="27" spans="1:5" x14ac:dyDescent="0.25">
      <c r="A27" s="25" t="s">
        <v>9</v>
      </c>
      <c r="B27" s="1378" t="s">
        <v>10</v>
      </c>
      <c r="C27" s="1746" t="s">
        <v>669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A1:E7"/>
    <mergeCell ref="D10:E10"/>
    <mergeCell ref="A11:E11"/>
    <mergeCell ref="C12:E12"/>
    <mergeCell ref="A13:B13"/>
    <mergeCell ref="C13:E13"/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</mergeCells>
  <pageMargins left="0.7" right="0.7" top="0.75" bottom="0.75" header="0.3" footer="0.3"/>
  <pageSetup orientation="portrait" horizontalDpi="0" verticalDpi="0"/>
  <drawing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H17" sqref="H17"/>
    </sheetView>
  </sheetViews>
  <sheetFormatPr defaultRowHeight="15" x14ac:dyDescent="0.25"/>
  <cols>
    <col min="1" max="1" width="22.7109375" style="1392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391"/>
    </row>
    <row r="9" spans="1:5" x14ac:dyDescent="0.25">
      <c r="A9" s="92"/>
      <c r="B9" s="17"/>
      <c r="C9" s="17"/>
      <c r="D9" s="126"/>
      <c r="E9" s="1391"/>
    </row>
    <row r="10" spans="1:5" x14ac:dyDescent="0.25">
      <c r="A10" s="92"/>
      <c r="B10" s="17"/>
      <c r="C10" s="17"/>
      <c r="D10" s="1729" t="s">
        <v>3188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3189</v>
      </c>
      <c r="D12" s="1735"/>
      <c r="E12" s="1736"/>
    </row>
    <row r="13" spans="1:5" x14ac:dyDescent="0.25">
      <c r="A13" s="1763" t="s">
        <v>538</v>
      </c>
      <c r="B13" s="1764"/>
      <c r="C13" s="1737" t="s">
        <v>539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542</v>
      </c>
      <c r="B15" s="8"/>
      <c r="C15" s="1753" t="s">
        <v>540</v>
      </c>
      <c r="D15" s="1749"/>
      <c r="E15" s="1749"/>
    </row>
    <row r="16" spans="1:5" x14ac:dyDescent="0.25">
      <c r="A16" s="93"/>
      <c r="C16" s="1748" t="s">
        <v>3190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543</v>
      </c>
      <c r="B18" s="56" t="s">
        <v>544</v>
      </c>
      <c r="C18" s="55">
        <v>34</v>
      </c>
      <c r="D18" s="57">
        <v>20</v>
      </c>
      <c r="E18" s="57">
        <f>D18*C18</f>
        <v>680</v>
      </c>
    </row>
    <row r="19" spans="1:5" x14ac:dyDescent="0.25">
      <c r="A19" s="56"/>
      <c r="B19" s="56" t="s">
        <v>545</v>
      </c>
      <c r="C19" s="55"/>
      <c r="D19" s="154"/>
      <c r="E19" s="154" t="s">
        <v>179</v>
      </c>
    </row>
    <row r="20" spans="1:5" x14ac:dyDescent="0.25">
      <c r="A20" s="56"/>
      <c r="B20" s="56" t="s">
        <v>546</v>
      </c>
      <c r="C20" s="55"/>
      <c r="D20" s="154"/>
      <c r="E20" s="154" t="s">
        <v>179</v>
      </c>
    </row>
    <row r="21" spans="1:5" ht="23.25" x14ac:dyDescent="0.35">
      <c r="A21" s="1762" t="s">
        <v>183</v>
      </c>
      <c r="B21" s="1749"/>
      <c r="C21" s="1749"/>
      <c r="D21" s="1749"/>
      <c r="E21" s="134">
        <f>SUM(E18:E20)</f>
        <v>680</v>
      </c>
    </row>
    <row r="22" spans="1:5" x14ac:dyDescent="0.25">
      <c r="A22" s="95" t="s">
        <v>3192</v>
      </c>
      <c r="B22" s="1390"/>
      <c r="C22" s="1390"/>
      <c r="D22" s="128"/>
      <c r="E22" s="129"/>
    </row>
    <row r="23" spans="1:5" x14ac:dyDescent="0.25">
      <c r="A23" s="95" t="s">
        <v>3191</v>
      </c>
      <c r="B23" s="1390"/>
      <c r="C23" s="1390"/>
      <c r="D23" s="128"/>
      <c r="E23" s="129"/>
    </row>
    <row r="24" spans="1:5" x14ac:dyDescent="0.25">
      <c r="A24" s="1776"/>
      <c r="B24" s="1777"/>
      <c r="C24" s="1777"/>
      <c r="D24" s="1777"/>
      <c r="E24" s="1778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1391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391"/>
    </row>
    <row r="28" spans="1:5" x14ac:dyDescent="0.25">
      <c r="A28" s="92"/>
      <c r="B28" s="17"/>
      <c r="C28" s="1742"/>
      <c r="D28" s="1743"/>
      <c r="E28" s="1391"/>
    </row>
    <row r="29" spans="1:5" x14ac:dyDescent="0.25">
      <c r="A29" s="98" t="s">
        <v>7</v>
      </c>
      <c r="B29" s="1388" t="s">
        <v>548</v>
      </c>
      <c r="C29" s="1744" t="s">
        <v>16</v>
      </c>
      <c r="D29" s="1745"/>
      <c r="E29" s="1730"/>
    </row>
    <row r="30" spans="1:5" x14ac:dyDescent="0.25">
      <c r="A30" s="99" t="s">
        <v>9</v>
      </c>
      <c r="B30" s="1389" t="s">
        <v>10</v>
      </c>
      <c r="C30" s="1746" t="s">
        <v>10</v>
      </c>
      <c r="D30" s="1747"/>
      <c r="E30" s="1730"/>
    </row>
    <row r="31" spans="1:5" x14ac:dyDescent="0.25">
      <c r="A31" s="92"/>
      <c r="B31" s="17"/>
      <c r="C31" s="17"/>
      <c r="D31" s="126"/>
      <c r="E31" s="1391"/>
    </row>
    <row r="32" spans="1:5" x14ac:dyDescent="0.25">
      <c r="A32" s="93"/>
      <c r="B32" s="7"/>
      <c r="C32" s="7"/>
      <c r="D32" s="128"/>
      <c r="E32" s="132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1:D21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6" workbookViewId="0">
      <selection activeCell="J22" sqref="J22"/>
    </sheetView>
  </sheetViews>
  <sheetFormatPr defaultRowHeight="15" x14ac:dyDescent="0.25"/>
  <cols>
    <col min="1" max="1" width="22.7109375" style="1392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391"/>
    </row>
    <row r="9" spans="1:5" x14ac:dyDescent="0.25">
      <c r="A9" s="92"/>
      <c r="B9" s="17"/>
      <c r="C9" s="17"/>
      <c r="D9" s="126"/>
      <c r="E9" s="1391"/>
    </row>
    <row r="10" spans="1:5" x14ac:dyDescent="0.25">
      <c r="A10" s="92"/>
      <c r="B10" s="17"/>
      <c r="C10" s="17"/>
      <c r="D10" s="1729" t="s">
        <v>3211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3189</v>
      </c>
      <c r="D12" s="1735"/>
      <c r="E12" s="1736"/>
    </row>
    <row r="13" spans="1:5" x14ac:dyDescent="0.25">
      <c r="A13" s="1763" t="s">
        <v>3193</v>
      </c>
      <c r="B13" s="1764"/>
      <c r="C13" s="1737" t="s">
        <v>3195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3194</v>
      </c>
      <c r="B15" s="8"/>
      <c r="C15" s="1753" t="s">
        <v>3196</v>
      </c>
      <c r="D15" s="1749"/>
      <c r="E15" s="1749"/>
    </row>
    <row r="16" spans="1:5" x14ac:dyDescent="0.25">
      <c r="A16" s="93"/>
      <c r="C16" s="1748" t="s">
        <v>3197</v>
      </c>
      <c r="D16" s="1748"/>
      <c r="E16" s="1748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94" t="s">
        <v>3201</v>
      </c>
      <c r="B18" s="94" t="s">
        <v>3199</v>
      </c>
      <c r="C18" s="404">
        <v>250</v>
      </c>
      <c r="D18" s="440">
        <v>68</v>
      </c>
      <c r="E18" s="437">
        <f>D18*C18</f>
        <v>17000</v>
      </c>
    </row>
    <row r="19" spans="1:5" x14ac:dyDescent="0.25">
      <c r="A19" s="568" t="s">
        <v>3198</v>
      </c>
      <c r="B19" s="568" t="s">
        <v>3200</v>
      </c>
      <c r="C19" s="405"/>
      <c r="D19" s="441"/>
      <c r="E19" s="438"/>
    </row>
    <row r="20" spans="1:5" x14ac:dyDescent="0.25">
      <c r="A20" s="568"/>
      <c r="B20" s="16" t="s">
        <v>3202</v>
      </c>
      <c r="C20" s="405"/>
      <c r="D20" s="441"/>
      <c r="E20" s="438"/>
    </row>
    <row r="21" spans="1:5" x14ac:dyDescent="0.25">
      <c r="A21" s="568"/>
      <c r="B21" s="568" t="s">
        <v>3203</v>
      </c>
      <c r="C21" s="405"/>
      <c r="D21" s="441"/>
      <c r="E21" s="438"/>
    </row>
    <row r="22" spans="1:5" x14ac:dyDescent="0.25">
      <c r="A22" s="568"/>
      <c r="B22" s="568" t="s">
        <v>3208</v>
      </c>
      <c r="C22" s="405"/>
      <c r="D22" s="1395"/>
      <c r="E22" s="1393"/>
    </row>
    <row r="23" spans="1:5" x14ac:dyDescent="0.25">
      <c r="A23" s="95"/>
      <c r="B23" s="95" t="s">
        <v>3209</v>
      </c>
      <c r="C23" s="406"/>
      <c r="D23" s="1396"/>
      <c r="E23" s="1394"/>
    </row>
    <row r="24" spans="1:5" ht="23.25" x14ac:dyDescent="0.35">
      <c r="A24" s="1847" t="s">
        <v>183</v>
      </c>
      <c r="B24" s="1848"/>
      <c r="C24" s="1848"/>
      <c r="D24" s="1848"/>
      <c r="E24" s="443">
        <f>SUM(E18:E23)</f>
        <v>17000</v>
      </c>
    </row>
    <row r="25" spans="1:5" x14ac:dyDescent="0.25">
      <c r="A25" s="95" t="s">
        <v>3204</v>
      </c>
      <c r="B25" s="1390"/>
      <c r="C25" s="1390"/>
      <c r="D25" s="128"/>
      <c r="E25" s="129"/>
    </row>
    <row r="26" spans="1:5" x14ac:dyDescent="0.25">
      <c r="A26" s="95" t="s">
        <v>3205</v>
      </c>
      <c r="B26" s="1390"/>
      <c r="C26" s="1390"/>
      <c r="D26" s="128"/>
      <c r="E26" s="129"/>
    </row>
    <row r="27" spans="1:5" x14ac:dyDescent="0.25">
      <c r="A27" s="1977" t="s">
        <v>3206</v>
      </c>
      <c r="B27" s="1978"/>
      <c r="C27" s="1978"/>
      <c r="D27" s="1978"/>
      <c r="E27" s="1979"/>
    </row>
    <row r="28" spans="1:5" x14ac:dyDescent="0.25">
      <c r="A28" s="96"/>
      <c r="B28" s="2"/>
      <c r="C28" s="2"/>
      <c r="D28" s="130"/>
      <c r="E28" s="131"/>
    </row>
    <row r="29" spans="1:5" x14ac:dyDescent="0.25">
      <c r="A29" s="92"/>
      <c r="B29" s="17"/>
      <c r="C29" s="17"/>
      <c r="D29" s="126"/>
      <c r="E29" s="1391"/>
    </row>
    <row r="30" spans="1:5" x14ac:dyDescent="0.25">
      <c r="A30" s="97" t="s">
        <v>6</v>
      </c>
      <c r="B30" s="22" t="s">
        <v>18</v>
      </c>
      <c r="C30" s="1740" t="s">
        <v>17</v>
      </c>
      <c r="D30" s="1741"/>
      <c r="E30" s="1391"/>
    </row>
    <row r="31" spans="1:5" x14ac:dyDescent="0.25">
      <c r="A31" s="92"/>
      <c r="B31" s="17"/>
      <c r="C31" s="1742"/>
      <c r="D31" s="1743"/>
      <c r="E31" s="1391"/>
    </row>
    <row r="32" spans="1:5" x14ac:dyDescent="0.25">
      <c r="A32" s="98" t="s">
        <v>7</v>
      </c>
      <c r="B32" s="1388" t="s">
        <v>3207</v>
      </c>
      <c r="C32" s="1744" t="s">
        <v>2959</v>
      </c>
      <c r="D32" s="1745"/>
      <c r="E32" s="1730"/>
    </row>
    <row r="33" spans="1:5" x14ac:dyDescent="0.25">
      <c r="A33" s="99" t="s">
        <v>9</v>
      </c>
      <c r="B33" s="1389" t="s">
        <v>10</v>
      </c>
      <c r="C33" s="1746" t="s">
        <v>669</v>
      </c>
      <c r="D33" s="1747"/>
      <c r="E33" s="1730"/>
    </row>
    <row r="34" spans="1:5" x14ac:dyDescent="0.25">
      <c r="A34" s="92"/>
      <c r="B34" s="17"/>
      <c r="C34" s="17"/>
      <c r="D34" s="126"/>
      <c r="E34" s="1391"/>
    </row>
    <row r="35" spans="1:5" x14ac:dyDescent="0.25">
      <c r="A35" s="93"/>
      <c r="B35" s="7"/>
      <c r="C35" s="7"/>
      <c r="D35" s="128"/>
      <c r="E35" s="132"/>
    </row>
  </sheetData>
  <mergeCells count="16">
    <mergeCell ref="A1:E7"/>
    <mergeCell ref="D10:E10"/>
    <mergeCell ref="A11:E11"/>
    <mergeCell ref="C12:E12"/>
    <mergeCell ref="A13:B13"/>
    <mergeCell ref="C13:E13"/>
    <mergeCell ref="C30:D30"/>
    <mergeCell ref="C31:D31"/>
    <mergeCell ref="C32:E32"/>
    <mergeCell ref="C33:E33"/>
    <mergeCell ref="A14:B14"/>
    <mergeCell ref="C14:E14"/>
    <mergeCell ref="C15:E15"/>
    <mergeCell ref="C16:E16"/>
    <mergeCell ref="A24:D24"/>
    <mergeCell ref="A27:E27"/>
  </mergeCells>
  <pageMargins left="0.7" right="0.7" top="0.75" bottom="0.75" header="0.3" footer="0.3"/>
  <pageSetup orientation="portrait" horizontalDpi="0" verticalDpi="0"/>
  <drawing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0" workbookViewId="0">
      <selection activeCell="A22" sqref="A22:D22"/>
    </sheetView>
  </sheetViews>
  <sheetFormatPr defaultRowHeight="15" x14ac:dyDescent="0.25"/>
  <cols>
    <col min="1" max="1" width="19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3212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3213</v>
      </c>
      <c r="D12" s="1735"/>
      <c r="E12" s="1736"/>
    </row>
    <row r="13" spans="1:5" x14ac:dyDescent="0.25">
      <c r="A13" s="1737" t="s">
        <v>3147</v>
      </c>
      <c r="B13" s="1738"/>
      <c r="C13" s="1737" t="s">
        <v>3145</v>
      </c>
      <c r="D13" s="1739"/>
      <c r="E13" s="1738"/>
    </row>
    <row r="14" spans="1:5" x14ac:dyDescent="0.25">
      <c r="A14" s="1737" t="s">
        <v>2868</v>
      </c>
      <c r="B14" s="1738"/>
      <c r="C14" s="1737" t="s">
        <v>12</v>
      </c>
      <c r="D14" s="1739"/>
      <c r="E14" s="1738"/>
    </row>
    <row r="15" spans="1:5" ht="15.75" x14ac:dyDescent="0.25">
      <c r="A15" s="203" t="s">
        <v>3148</v>
      </c>
      <c r="B15" s="1383"/>
      <c r="C15" s="1753" t="s">
        <v>3221</v>
      </c>
      <c r="D15" s="1749"/>
      <c r="E15" s="1749"/>
    </row>
    <row r="16" spans="1:5" ht="15.75" x14ac:dyDescent="0.25">
      <c r="A16" s="203" t="s">
        <v>384</v>
      </c>
      <c r="B16" s="18"/>
      <c r="C16" s="1748" t="s">
        <v>3214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1402" t="s">
        <v>3215</v>
      </c>
      <c r="B18" s="1402" t="s">
        <v>3216</v>
      </c>
      <c r="C18" s="35">
        <v>2</v>
      </c>
      <c r="D18" s="30">
        <v>140</v>
      </c>
      <c r="E18" s="30">
        <f>D18*C18</f>
        <v>280</v>
      </c>
    </row>
    <row r="19" spans="1:5" x14ac:dyDescent="0.25">
      <c r="A19" s="1403" t="s">
        <v>3217</v>
      </c>
      <c r="B19" s="1403" t="s">
        <v>3218</v>
      </c>
      <c r="C19" s="55">
        <v>2</v>
      </c>
      <c r="D19" s="151">
        <v>390</v>
      </c>
      <c r="E19" s="30">
        <f>D19*C19</f>
        <v>780</v>
      </c>
    </row>
    <row r="20" spans="1:5" x14ac:dyDescent="0.25">
      <c r="A20" s="1402" t="s">
        <v>3219</v>
      </c>
      <c r="B20" s="1402" t="s">
        <v>3220</v>
      </c>
      <c r="C20" s="35">
        <v>50</v>
      </c>
      <c r="D20" s="30">
        <v>0.3</v>
      </c>
      <c r="E20" s="30">
        <f>D20*C20</f>
        <v>15</v>
      </c>
    </row>
    <row r="21" spans="1:5" x14ac:dyDescent="0.25">
      <c r="A21" s="1402" t="s">
        <v>3222</v>
      </c>
      <c r="B21" s="1402" t="s">
        <v>3223</v>
      </c>
      <c r="C21" s="35">
        <v>1</v>
      </c>
      <c r="D21" s="30">
        <v>25</v>
      </c>
      <c r="E21" s="30">
        <f>D21*C21</f>
        <v>25</v>
      </c>
    </row>
    <row r="22" spans="1:5" ht="24" thickBot="1" x14ac:dyDescent="0.4">
      <c r="A22" s="1760" t="s">
        <v>3167</v>
      </c>
      <c r="B22" s="1757"/>
      <c r="C22" s="1757"/>
      <c r="D22" s="1757"/>
      <c r="E22" s="1386">
        <f>SUM(E18:E21)</f>
        <v>1100</v>
      </c>
    </row>
    <row r="23" spans="1:5" x14ac:dyDescent="0.25">
      <c r="A23" s="1737" t="s">
        <v>3168</v>
      </c>
      <c r="B23" s="1976"/>
      <c r="C23" s="1976"/>
      <c r="D23" s="1976"/>
      <c r="E23" s="1768"/>
    </row>
    <row r="24" spans="1:5" x14ac:dyDescent="0.25">
      <c r="A24" s="1397"/>
      <c r="B24" s="1399"/>
      <c r="C24" s="1399"/>
      <c r="D24" s="1399"/>
      <c r="E24" s="1398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1400" t="s">
        <v>3143</v>
      </c>
      <c r="C28" s="1744" t="s">
        <v>16</v>
      </c>
      <c r="D28" s="1745"/>
      <c r="E28" s="1730"/>
    </row>
    <row r="29" spans="1:5" x14ac:dyDescent="0.25">
      <c r="A29" s="25" t="s">
        <v>9</v>
      </c>
      <c r="B29" s="1401" t="s">
        <v>10</v>
      </c>
      <c r="C29" s="1746" t="s">
        <v>2370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A1:E7"/>
    <mergeCell ref="D10:E10"/>
    <mergeCell ref="A11:E11"/>
    <mergeCell ref="C12:E12"/>
    <mergeCell ref="A13:B13"/>
    <mergeCell ref="C13:E13"/>
    <mergeCell ref="C26:D26"/>
    <mergeCell ref="C27:D27"/>
    <mergeCell ref="C28:E28"/>
    <mergeCell ref="C29:E29"/>
    <mergeCell ref="A14:B14"/>
    <mergeCell ref="C14:E14"/>
    <mergeCell ref="C15:E15"/>
    <mergeCell ref="C16:E16"/>
    <mergeCell ref="A22:D22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0" workbookViewId="0">
      <selection activeCell="K23" sqref="K23"/>
    </sheetView>
  </sheetViews>
  <sheetFormatPr defaultRowHeight="15" x14ac:dyDescent="0.25"/>
  <cols>
    <col min="1" max="1" width="23.42578125" customWidth="1"/>
    <col min="2" max="2" width="25.8554687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3234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3181</v>
      </c>
      <c r="E12" s="1757"/>
      <c r="F12" s="1757"/>
      <c r="G12" s="1752"/>
    </row>
    <row r="13" spans="1:9" ht="15" customHeight="1" x14ac:dyDescent="0.25">
      <c r="A13" s="1763" t="s">
        <v>2279</v>
      </c>
      <c r="B13" s="1764"/>
      <c r="C13" s="1737" t="s">
        <v>2282</v>
      </c>
      <c r="D13" s="1739"/>
      <c r="E13" s="1739"/>
      <c r="F13" s="1739"/>
      <c r="G13" s="1738"/>
      <c r="I13" t="s">
        <v>713</v>
      </c>
    </row>
    <row r="14" spans="1:9" x14ac:dyDescent="0.25">
      <c r="A14" s="1406" t="s">
        <v>2280</v>
      </c>
      <c r="B14" s="1416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2281</v>
      </c>
      <c r="B15" s="1412"/>
      <c r="C15" s="1413" t="s">
        <v>1431</v>
      </c>
      <c r="D15" s="1408"/>
      <c r="E15" s="1408"/>
      <c r="F15" s="1408"/>
      <c r="G15" s="1407"/>
    </row>
    <row r="16" spans="1:9" x14ac:dyDescent="0.25">
      <c r="A16" s="343"/>
      <c r="B16" s="344"/>
      <c r="C16" s="1737" t="s">
        <v>2283</v>
      </c>
      <c r="D16" s="1739"/>
      <c r="E16" s="1739"/>
      <c r="F16" s="1739"/>
      <c r="G16" s="1738"/>
    </row>
    <row r="17" spans="1:12" x14ac:dyDescent="0.25">
      <c r="A17" s="10" t="s">
        <v>3</v>
      </c>
      <c r="B17" s="1415" t="s">
        <v>4</v>
      </c>
      <c r="C17" s="1415" t="s">
        <v>272</v>
      </c>
      <c r="D17" s="1822" t="s">
        <v>708</v>
      </c>
      <c r="E17" s="1902"/>
      <c r="F17" s="1903"/>
      <c r="G17" s="10" t="s">
        <v>5</v>
      </c>
    </row>
    <row r="18" spans="1:12" x14ac:dyDescent="0.25">
      <c r="A18" s="433" t="s">
        <v>1434</v>
      </c>
      <c r="B18" s="856" t="s">
        <v>3184</v>
      </c>
      <c r="C18" s="857">
        <v>2</v>
      </c>
      <c r="D18" s="858">
        <v>1235</v>
      </c>
      <c r="E18" s="894"/>
      <c r="F18" s="895"/>
      <c r="G18" s="300">
        <f>D18*C18</f>
        <v>2470</v>
      </c>
    </row>
    <row r="19" spans="1:12" x14ac:dyDescent="0.25">
      <c r="A19" s="297" t="s">
        <v>3185</v>
      </c>
      <c r="B19" s="725" t="s">
        <v>3186</v>
      </c>
      <c r="C19" s="893">
        <v>1</v>
      </c>
      <c r="D19" s="727">
        <v>1165</v>
      </c>
      <c r="E19" s="361"/>
      <c r="F19" s="362"/>
      <c r="G19" s="300">
        <f>D19*C19</f>
        <v>1165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83">
        <f>SUM(G18:G19)</f>
        <v>3635</v>
      </c>
      <c r="L20" t="s">
        <v>762</v>
      </c>
    </row>
    <row r="21" spans="1:12" ht="19.5" customHeight="1" x14ac:dyDescent="0.35">
      <c r="A21" s="295" t="s">
        <v>3182</v>
      </c>
      <c r="B21" s="346"/>
      <c r="C21" s="346"/>
      <c r="D21" s="1411"/>
      <c r="E21" s="1411"/>
      <c r="F21" s="1411"/>
      <c r="G21" s="347"/>
    </row>
    <row r="22" spans="1:12" ht="19.5" customHeight="1" x14ac:dyDescent="0.35">
      <c r="A22" s="295" t="s">
        <v>3187</v>
      </c>
      <c r="B22" s="346"/>
      <c r="C22" s="346"/>
      <c r="D22" s="1411"/>
      <c r="E22" s="1411"/>
      <c r="F22" s="1411"/>
      <c r="G22" s="347"/>
    </row>
    <row r="23" spans="1:12" ht="19.5" customHeight="1" x14ac:dyDescent="0.35">
      <c r="A23" s="295" t="s">
        <v>2373</v>
      </c>
      <c r="B23" s="346"/>
      <c r="C23" s="346"/>
      <c r="D23" s="1411"/>
      <c r="E23" s="1411"/>
      <c r="F23" s="1411"/>
      <c r="G23" s="347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1410"/>
      <c r="D25" s="1409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1387" t="s">
        <v>3183</v>
      </c>
      <c r="C27" s="1414"/>
      <c r="D27" s="1831" t="s">
        <v>716</v>
      </c>
      <c r="E27" s="1832"/>
      <c r="F27" s="1832"/>
      <c r="G27" s="1833"/>
    </row>
    <row r="28" spans="1:12" x14ac:dyDescent="0.25">
      <c r="A28" s="1845" t="s">
        <v>2259</v>
      </c>
      <c r="B28" s="1743"/>
      <c r="C28" s="1743"/>
      <c r="D28" s="1834" t="s">
        <v>717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A1:G7"/>
    <mergeCell ref="D10:G10"/>
    <mergeCell ref="A11:G11"/>
    <mergeCell ref="D12:G12"/>
    <mergeCell ref="A13:B13"/>
    <mergeCell ref="C13:G13"/>
    <mergeCell ref="D27:G27"/>
    <mergeCell ref="A28:C28"/>
    <mergeCell ref="D28:G28"/>
    <mergeCell ref="C14:G14"/>
    <mergeCell ref="C16:G16"/>
    <mergeCell ref="D17:F17"/>
    <mergeCell ref="A20:F20"/>
    <mergeCell ref="E25:F25"/>
    <mergeCell ref="E26:F26"/>
  </mergeCells>
  <pageMargins left="0.7" right="0.7" top="0.75" bottom="0.75" header="0.3" footer="0.3"/>
  <pageSetup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32"/>
  <sheetViews>
    <sheetView topLeftCell="A13" workbookViewId="0">
      <selection activeCell="H21" sqref="H21"/>
    </sheetView>
  </sheetViews>
  <sheetFormatPr defaultRowHeight="15" x14ac:dyDescent="0.25"/>
  <cols>
    <col min="1" max="1" width="23" style="100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46"/>
    </row>
    <row r="9" spans="1:5" x14ac:dyDescent="0.25">
      <c r="A9" s="92"/>
      <c r="B9" s="17"/>
      <c r="C9" s="17"/>
      <c r="D9" s="126"/>
      <c r="E9" s="146"/>
    </row>
    <row r="10" spans="1:5" x14ac:dyDescent="0.25">
      <c r="A10" s="92"/>
      <c r="B10" s="17"/>
      <c r="C10" s="17"/>
      <c r="D10" s="1729" t="s">
        <v>426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422</v>
      </c>
      <c r="D12" s="1735"/>
      <c r="E12" s="1736"/>
    </row>
    <row r="13" spans="1:5" x14ac:dyDescent="0.25">
      <c r="A13" s="1763" t="s">
        <v>427</v>
      </c>
      <c r="B13" s="1764"/>
      <c r="C13" s="1737" t="s">
        <v>431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429</v>
      </c>
      <c r="B15" s="8"/>
      <c r="C15" s="1753" t="s">
        <v>430</v>
      </c>
      <c r="D15" s="1749"/>
      <c r="E15" s="1749"/>
    </row>
    <row r="16" spans="1:5" x14ac:dyDescent="0.25">
      <c r="A16" s="93" t="s">
        <v>428</v>
      </c>
      <c r="C16" s="1748" t="s">
        <v>432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433</v>
      </c>
      <c r="B18" s="56" t="s">
        <v>434</v>
      </c>
      <c r="C18" s="55">
        <v>21</v>
      </c>
      <c r="D18" s="57">
        <v>165</v>
      </c>
      <c r="E18" s="57">
        <f>D18*C18</f>
        <v>3465</v>
      </c>
    </row>
    <row r="19" spans="1:5" x14ac:dyDescent="0.25">
      <c r="A19" s="56"/>
      <c r="B19" s="56" t="s">
        <v>438</v>
      </c>
      <c r="C19" s="55"/>
      <c r="D19" s="154"/>
      <c r="E19" s="154" t="s">
        <v>179</v>
      </c>
    </row>
    <row r="20" spans="1:5" x14ac:dyDescent="0.25">
      <c r="A20" s="56"/>
      <c r="B20" s="56" t="s">
        <v>437</v>
      </c>
      <c r="C20" s="55"/>
      <c r="D20" s="154"/>
      <c r="E20" s="154" t="s">
        <v>179</v>
      </c>
    </row>
    <row r="21" spans="1:5" x14ac:dyDescent="0.25">
      <c r="A21" s="56"/>
      <c r="B21" s="56" t="s">
        <v>436</v>
      </c>
      <c r="C21" s="55"/>
      <c r="D21" s="154"/>
      <c r="E21" s="154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SUM(E18:E21)</f>
        <v>3465</v>
      </c>
    </row>
    <row r="23" spans="1:5" x14ac:dyDescent="0.25">
      <c r="A23" s="95" t="s">
        <v>488</v>
      </c>
      <c r="B23" s="145"/>
      <c r="C23" s="145"/>
      <c r="D23" s="128"/>
      <c r="E23" s="129"/>
    </row>
    <row r="24" spans="1:5" x14ac:dyDescent="0.25">
      <c r="A24" s="1761"/>
      <c r="B24" s="1757"/>
      <c r="C24" s="1757"/>
      <c r="D24" s="1757"/>
      <c r="E24" s="1752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146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46"/>
    </row>
    <row r="28" spans="1:5" x14ac:dyDescent="0.25">
      <c r="A28" s="92"/>
      <c r="B28" s="17"/>
      <c r="C28" s="1742"/>
      <c r="D28" s="1743"/>
      <c r="E28" s="146"/>
    </row>
    <row r="29" spans="1:5" x14ac:dyDescent="0.25">
      <c r="A29" s="98" t="s">
        <v>7</v>
      </c>
      <c r="B29" s="143" t="s">
        <v>435</v>
      </c>
      <c r="C29" s="1744" t="s">
        <v>16</v>
      </c>
      <c r="D29" s="1745"/>
      <c r="E29" s="1730"/>
    </row>
    <row r="30" spans="1:5" x14ac:dyDescent="0.25">
      <c r="A30" s="99" t="s">
        <v>9</v>
      </c>
      <c r="B30" s="144" t="s">
        <v>10</v>
      </c>
      <c r="C30" s="1746" t="s">
        <v>10</v>
      </c>
      <c r="D30" s="1747"/>
      <c r="E30" s="1730"/>
    </row>
    <row r="31" spans="1:5" x14ac:dyDescent="0.25">
      <c r="A31" s="92"/>
      <c r="B31" s="17"/>
      <c r="C31" s="17"/>
      <c r="D31" s="126"/>
      <c r="E31" s="146"/>
    </row>
    <row r="32" spans="1:5" x14ac:dyDescent="0.25">
      <c r="A32" s="93"/>
      <c r="B32" s="7"/>
      <c r="C32" s="7"/>
      <c r="D32" s="128"/>
      <c r="E32" s="132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2:D22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25" sqref="B25"/>
    </sheetView>
  </sheetViews>
  <sheetFormatPr defaultRowHeight="15" x14ac:dyDescent="0.25"/>
  <cols>
    <col min="1" max="1" width="19" customWidth="1"/>
    <col min="2" max="2" width="29.85546875" customWidth="1"/>
    <col min="3" max="3" width="9.85546875" customWidth="1"/>
    <col min="4" max="4" width="11" customWidth="1"/>
    <col min="5" max="5" width="16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3235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3236</v>
      </c>
      <c r="D12" s="1735"/>
      <c r="E12" s="1736"/>
    </row>
    <row r="13" spans="1:5" x14ac:dyDescent="0.25">
      <c r="A13" s="1737" t="s">
        <v>19</v>
      </c>
      <c r="B13" s="1738"/>
      <c r="C13" s="1737" t="s">
        <v>2334</v>
      </c>
      <c r="D13" s="1739"/>
      <c r="E13" s="1738"/>
    </row>
    <row r="14" spans="1:5" x14ac:dyDescent="0.25">
      <c r="A14" s="1737" t="s">
        <v>21</v>
      </c>
      <c r="B14" s="1738"/>
      <c r="C14" s="1737" t="s">
        <v>12</v>
      </c>
      <c r="D14" s="1739"/>
      <c r="E14" s="1738"/>
    </row>
    <row r="15" spans="1:5" x14ac:dyDescent="0.25">
      <c r="A15" s="29" t="s">
        <v>20</v>
      </c>
      <c r="B15" s="8"/>
      <c r="C15" s="1753" t="s">
        <v>3210</v>
      </c>
      <c r="D15" s="1749"/>
      <c r="E15" s="1749"/>
    </row>
    <row r="16" spans="1:5" x14ac:dyDescent="0.25">
      <c r="A16" s="13"/>
      <c r="C16" s="1748" t="s">
        <v>25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3237</v>
      </c>
      <c r="B18" s="9" t="s">
        <v>3238</v>
      </c>
      <c r="C18" s="111">
        <v>1</v>
      </c>
      <c r="D18" s="30">
        <v>14495</v>
      </c>
      <c r="E18" s="30">
        <f>D18*C18</f>
        <v>14495</v>
      </c>
    </row>
    <row r="19" spans="1:5" x14ac:dyDescent="0.25">
      <c r="A19" s="9" t="s">
        <v>3239</v>
      </c>
      <c r="B19" s="9" t="s">
        <v>3240</v>
      </c>
      <c r="C19" s="111">
        <v>1</v>
      </c>
      <c r="D19" s="30">
        <v>6195</v>
      </c>
      <c r="E19" s="30">
        <f>D19*C19</f>
        <v>6195</v>
      </c>
    </row>
    <row r="20" spans="1:5" ht="24" thickBot="1" x14ac:dyDescent="0.4">
      <c r="A20" s="1750" t="s">
        <v>15</v>
      </c>
      <c r="B20" s="1739"/>
      <c r="C20" s="1739"/>
      <c r="D20" s="1739"/>
      <c r="E20" s="1461">
        <f>SUM(E17:E19)</f>
        <v>20690</v>
      </c>
    </row>
    <row r="21" spans="1:5" s="204" customFormat="1" ht="15.75" x14ac:dyDescent="0.25">
      <c r="A21" s="1457" t="s">
        <v>3250</v>
      </c>
      <c r="B21" s="1462"/>
      <c r="C21" s="1462"/>
      <c r="D21" s="1462"/>
      <c r="E21" s="1463"/>
    </row>
    <row r="22" spans="1:5" ht="15.75" x14ac:dyDescent="0.25">
      <c r="A22" s="1457" t="s">
        <v>3248</v>
      </c>
      <c r="B22" s="1427"/>
      <c r="C22" s="1427"/>
      <c r="D22" s="1427"/>
      <c r="E22" s="1464"/>
    </row>
    <row r="23" spans="1:5" x14ac:dyDescent="0.25">
      <c r="A23" s="1737" t="s">
        <v>3131</v>
      </c>
      <c r="B23" s="1976"/>
      <c r="C23" s="1976"/>
      <c r="D23" s="1976"/>
      <c r="E23" s="1816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1418" t="s">
        <v>29</v>
      </c>
      <c r="C28" s="1744" t="s">
        <v>3253</v>
      </c>
      <c r="D28" s="1745"/>
      <c r="E28" s="1730"/>
    </row>
    <row r="29" spans="1:5" x14ac:dyDescent="0.25">
      <c r="A29" s="25" t="s">
        <v>9</v>
      </c>
      <c r="B29" s="1419" t="s">
        <v>10</v>
      </c>
      <c r="C29" s="1746" t="s">
        <v>3254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0:D20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36"/>
  <sheetViews>
    <sheetView topLeftCell="A10" workbookViewId="0">
      <selection activeCell="F22" sqref="F22"/>
    </sheetView>
  </sheetViews>
  <sheetFormatPr defaultRowHeight="15" x14ac:dyDescent="0.25"/>
  <cols>
    <col min="1" max="1" width="23.140625" customWidth="1"/>
    <col min="2" max="2" width="30.28515625" customWidth="1"/>
    <col min="3" max="3" width="7.7109375" customWidth="1"/>
    <col min="4" max="4" width="9.28515625" customWidth="1"/>
    <col min="5" max="5" width="19.5703125" customWidth="1"/>
    <col min="257" max="257" width="22.7109375" customWidth="1"/>
    <col min="258" max="258" width="30.7109375" customWidth="1"/>
    <col min="260" max="260" width="18.42578125" customWidth="1"/>
    <col min="261" max="261" width="16.7109375" customWidth="1"/>
    <col min="513" max="513" width="22.7109375" customWidth="1"/>
    <col min="514" max="514" width="30.7109375" customWidth="1"/>
    <col min="516" max="516" width="18.42578125" customWidth="1"/>
    <col min="517" max="517" width="16.7109375" customWidth="1"/>
    <col min="769" max="769" width="22.7109375" customWidth="1"/>
    <col min="770" max="770" width="30.7109375" customWidth="1"/>
    <col min="772" max="772" width="18.42578125" customWidth="1"/>
    <col min="773" max="773" width="16.7109375" customWidth="1"/>
    <col min="1025" max="1025" width="22.7109375" customWidth="1"/>
    <col min="1026" max="1026" width="30.7109375" customWidth="1"/>
    <col min="1028" max="1028" width="18.42578125" customWidth="1"/>
    <col min="1029" max="1029" width="16.7109375" customWidth="1"/>
    <col min="1281" max="1281" width="22.7109375" customWidth="1"/>
    <col min="1282" max="1282" width="30.7109375" customWidth="1"/>
    <col min="1284" max="1284" width="18.42578125" customWidth="1"/>
    <col min="1285" max="1285" width="16.7109375" customWidth="1"/>
    <col min="1537" max="1537" width="22.7109375" customWidth="1"/>
    <col min="1538" max="1538" width="30.7109375" customWidth="1"/>
    <col min="1540" max="1540" width="18.42578125" customWidth="1"/>
    <col min="1541" max="1541" width="16.7109375" customWidth="1"/>
    <col min="1793" max="1793" width="22.7109375" customWidth="1"/>
    <col min="1794" max="1794" width="30.7109375" customWidth="1"/>
    <col min="1796" max="1796" width="18.42578125" customWidth="1"/>
    <col min="1797" max="1797" width="16.7109375" customWidth="1"/>
    <col min="2049" max="2049" width="22.7109375" customWidth="1"/>
    <col min="2050" max="2050" width="30.7109375" customWidth="1"/>
    <col min="2052" max="2052" width="18.42578125" customWidth="1"/>
    <col min="2053" max="2053" width="16.7109375" customWidth="1"/>
    <col min="2305" max="2305" width="22.7109375" customWidth="1"/>
    <col min="2306" max="2306" width="30.7109375" customWidth="1"/>
    <col min="2308" max="2308" width="18.42578125" customWidth="1"/>
    <col min="2309" max="2309" width="16.7109375" customWidth="1"/>
    <col min="2561" max="2561" width="22.7109375" customWidth="1"/>
    <col min="2562" max="2562" width="30.7109375" customWidth="1"/>
    <col min="2564" max="2564" width="18.42578125" customWidth="1"/>
    <col min="2565" max="2565" width="16.7109375" customWidth="1"/>
    <col min="2817" max="2817" width="22.7109375" customWidth="1"/>
    <col min="2818" max="2818" width="30.7109375" customWidth="1"/>
    <col min="2820" max="2820" width="18.42578125" customWidth="1"/>
    <col min="2821" max="2821" width="16.7109375" customWidth="1"/>
    <col min="3073" max="3073" width="22.7109375" customWidth="1"/>
    <col min="3074" max="3074" width="30.7109375" customWidth="1"/>
    <col min="3076" max="3076" width="18.42578125" customWidth="1"/>
    <col min="3077" max="3077" width="16.7109375" customWidth="1"/>
    <col min="3329" max="3329" width="22.7109375" customWidth="1"/>
    <col min="3330" max="3330" width="30.7109375" customWidth="1"/>
    <col min="3332" max="3332" width="18.42578125" customWidth="1"/>
    <col min="3333" max="3333" width="16.7109375" customWidth="1"/>
    <col min="3585" max="3585" width="22.7109375" customWidth="1"/>
    <col min="3586" max="3586" width="30.7109375" customWidth="1"/>
    <col min="3588" max="3588" width="18.42578125" customWidth="1"/>
    <col min="3589" max="3589" width="16.7109375" customWidth="1"/>
    <col min="3841" max="3841" width="22.7109375" customWidth="1"/>
    <col min="3842" max="3842" width="30.7109375" customWidth="1"/>
    <col min="3844" max="3844" width="18.42578125" customWidth="1"/>
    <col min="3845" max="3845" width="16.7109375" customWidth="1"/>
    <col min="4097" max="4097" width="22.7109375" customWidth="1"/>
    <col min="4098" max="4098" width="30.7109375" customWidth="1"/>
    <col min="4100" max="4100" width="18.42578125" customWidth="1"/>
    <col min="4101" max="4101" width="16.7109375" customWidth="1"/>
    <col min="4353" max="4353" width="22.7109375" customWidth="1"/>
    <col min="4354" max="4354" width="30.7109375" customWidth="1"/>
    <col min="4356" max="4356" width="18.42578125" customWidth="1"/>
    <col min="4357" max="4357" width="16.7109375" customWidth="1"/>
    <col min="4609" max="4609" width="22.7109375" customWidth="1"/>
    <col min="4610" max="4610" width="30.7109375" customWidth="1"/>
    <col min="4612" max="4612" width="18.42578125" customWidth="1"/>
    <col min="4613" max="4613" width="16.7109375" customWidth="1"/>
    <col min="4865" max="4865" width="22.7109375" customWidth="1"/>
    <col min="4866" max="4866" width="30.7109375" customWidth="1"/>
    <col min="4868" max="4868" width="18.42578125" customWidth="1"/>
    <col min="4869" max="4869" width="16.7109375" customWidth="1"/>
    <col min="5121" max="5121" width="22.7109375" customWidth="1"/>
    <col min="5122" max="5122" width="30.7109375" customWidth="1"/>
    <col min="5124" max="5124" width="18.42578125" customWidth="1"/>
    <col min="5125" max="5125" width="16.7109375" customWidth="1"/>
    <col min="5377" max="5377" width="22.7109375" customWidth="1"/>
    <col min="5378" max="5378" width="30.7109375" customWidth="1"/>
    <col min="5380" max="5380" width="18.42578125" customWidth="1"/>
    <col min="5381" max="5381" width="16.7109375" customWidth="1"/>
    <col min="5633" max="5633" width="22.7109375" customWidth="1"/>
    <col min="5634" max="5634" width="30.7109375" customWidth="1"/>
    <col min="5636" max="5636" width="18.42578125" customWidth="1"/>
    <col min="5637" max="5637" width="16.7109375" customWidth="1"/>
    <col min="5889" max="5889" width="22.7109375" customWidth="1"/>
    <col min="5890" max="5890" width="30.7109375" customWidth="1"/>
    <col min="5892" max="5892" width="18.42578125" customWidth="1"/>
    <col min="5893" max="5893" width="16.7109375" customWidth="1"/>
    <col min="6145" max="6145" width="22.7109375" customWidth="1"/>
    <col min="6146" max="6146" width="30.7109375" customWidth="1"/>
    <col min="6148" max="6148" width="18.42578125" customWidth="1"/>
    <col min="6149" max="6149" width="16.7109375" customWidth="1"/>
    <col min="6401" max="6401" width="22.7109375" customWidth="1"/>
    <col min="6402" max="6402" width="30.7109375" customWidth="1"/>
    <col min="6404" max="6404" width="18.42578125" customWidth="1"/>
    <col min="6405" max="6405" width="16.7109375" customWidth="1"/>
    <col min="6657" max="6657" width="22.7109375" customWidth="1"/>
    <col min="6658" max="6658" width="30.7109375" customWidth="1"/>
    <col min="6660" max="6660" width="18.42578125" customWidth="1"/>
    <col min="6661" max="6661" width="16.7109375" customWidth="1"/>
    <col min="6913" max="6913" width="22.7109375" customWidth="1"/>
    <col min="6914" max="6914" width="30.7109375" customWidth="1"/>
    <col min="6916" max="6916" width="18.42578125" customWidth="1"/>
    <col min="6917" max="6917" width="16.7109375" customWidth="1"/>
    <col min="7169" max="7169" width="22.7109375" customWidth="1"/>
    <col min="7170" max="7170" width="30.7109375" customWidth="1"/>
    <col min="7172" max="7172" width="18.42578125" customWidth="1"/>
    <col min="7173" max="7173" width="16.7109375" customWidth="1"/>
    <col min="7425" max="7425" width="22.7109375" customWidth="1"/>
    <col min="7426" max="7426" width="30.7109375" customWidth="1"/>
    <col min="7428" max="7428" width="18.42578125" customWidth="1"/>
    <col min="7429" max="7429" width="16.7109375" customWidth="1"/>
    <col min="7681" max="7681" width="22.7109375" customWidth="1"/>
    <col min="7682" max="7682" width="30.7109375" customWidth="1"/>
    <col min="7684" max="7684" width="18.42578125" customWidth="1"/>
    <col min="7685" max="7685" width="16.7109375" customWidth="1"/>
    <col min="7937" max="7937" width="22.7109375" customWidth="1"/>
    <col min="7938" max="7938" width="30.7109375" customWidth="1"/>
    <col min="7940" max="7940" width="18.42578125" customWidth="1"/>
    <col min="7941" max="7941" width="16.7109375" customWidth="1"/>
    <col min="8193" max="8193" width="22.7109375" customWidth="1"/>
    <col min="8194" max="8194" width="30.7109375" customWidth="1"/>
    <col min="8196" max="8196" width="18.42578125" customWidth="1"/>
    <col min="8197" max="8197" width="16.7109375" customWidth="1"/>
    <col min="8449" max="8449" width="22.7109375" customWidth="1"/>
    <col min="8450" max="8450" width="30.7109375" customWidth="1"/>
    <col min="8452" max="8452" width="18.42578125" customWidth="1"/>
    <col min="8453" max="8453" width="16.7109375" customWidth="1"/>
    <col min="8705" max="8705" width="22.7109375" customWidth="1"/>
    <col min="8706" max="8706" width="30.7109375" customWidth="1"/>
    <col min="8708" max="8708" width="18.42578125" customWidth="1"/>
    <col min="8709" max="8709" width="16.7109375" customWidth="1"/>
    <col min="8961" max="8961" width="22.7109375" customWidth="1"/>
    <col min="8962" max="8962" width="30.7109375" customWidth="1"/>
    <col min="8964" max="8964" width="18.42578125" customWidth="1"/>
    <col min="8965" max="8965" width="16.7109375" customWidth="1"/>
    <col min="9217" max="9217" width="22.7109375" customWidth="1"/>
    <col min="9218" max="9218" width="30.7109375" customWidth="1"/>
    <col min="9220" max="9220" width="18.42578125" customWidth="1"/>
    <col min="9221" max="9221" width="16.7109375" customWidth="1"/>
    <col min="9473" max="9473" width="22.7109375" customWidth="1"/>
    <col min="9474" max="9474" width="30.7109375" customWidth="1"/>
    <col min="9476" max="9476" width="18.42578125" customWidth="1"/>
    <col min="9477" max="9477" width="16.7109375" customWidth="1"/>
    <col min="9729" max="9729" width="22.7109375" customWidth="1"/>
    <col min="9730" max="9730" width="30.7109375" customWidth="1"/>
    <col min="9732" max="9732" width="18.42578125" customWidth="1"/>
    <col min="9733" max="9733" width="16.7109375" customWidth="1"/>
    <col min="9985" max="9985" width="22.7109375" customWidth="1"/>
    <col min="9986" max="9986" width="30.7109375" customWidth="1"/>
    <col min="9988" max="9988" width="18.42578125" customWidth="1"/>
    <col min="9989" max="9989" width="16.7109375" customWidth="1"/>
    <col min="10241" max="10241" width="22.7109375" customWidth="1"/>
    <col min="10242" max="10242" width="30.7109375" customWidth="1"/>
    <col min="10244" max="10244" width="18.42578125" customWidth="1"/>
    <col min="10245" max="10245" width="16.7109375" customWidth="1"/>
    <col min="10497" max="10497" width="22.7109375" customWidth="1"/>
    <col min="10498" max="10498" width="30.7109375" customWidth="1"/>
    <col min="10500" max="10500" width="18.42578125" customWidth="1"/>
    <col min="10501" max="10501" width="16.7109375" customWidth="1"/>
    <col min="10753" max="10753" width="22.7109375" customWidth="1"/>
    <col min="10754" max="10754" width="30.7109375" customWidth="1"/>
    <col min="10756" max="10756" width="18.42578125" customWidth="1"/>
    <col min="10757" max="10757" width="16.7109375" customWidth="1"/>
    <col min="11009" max="11009" width="22.7109375" customWidth="1"/>
    <col min="11010" max="11010" width="30.7109375" customWidth="1"/>
    <col min="11012" max="11012" width="18.42578125" customWidth="1"/>
    <col min="11013" max="11013" width="16.7109375" customWidth="1"/>
    <col min="11265" max="11265" width="22.7109375" customWidth="1"/>
    <col min="11266" max="11266" width="30.7109375" customWidth="1"/>
    <col min="11268" max="11268" width="18.42578125" customWidth="1"/>
    <col min="11269" max="11269" width="16.7109375" customWidth="1"/>
    <col min="11521" max="11521" width="22.7109375" customWidth="1"/>
    <col min="11522" max="11522" width="30.7109375" customWidth="1"/>
    <col min="11524" max="11524" width="18.42578125" customWidth="1"/>
    <col min="11525" max="11525" width="16.7109375" customWidth="1"/>
    <col min="11777" max="11777" width="22.7109375" customWidth="1"/>
    <col min="11778" max="11778" width="30.7109375" customWidth="1"/>
    <col min="11780" max="11780" width="18.42578125" customWidth="1"/>
    <col min="11781" max="11781" width="16.7109375" customWidth="1"/>
    <col min="12033" max="12033" width="22.7109375" customWidth="1"/>
    <col min="12034" max="12034" width="30.7109375" customWidth="1"/>
    <col min="12036" max="12036" width="18.42578125" customWidth="1"/>
    <col min="12037" max="12037" width="16.7109375" customWidth="1"/>
    <col min="12289" max="12289" width="22.7109375" customWidth="1"/>
    <col min="12290" max="12290" width="30.7109375" customWidth="1"/>
    <col min="12292" max="12292" width="18.42578125" customWidth="1"/>
    <col min="12293" max="12293" width="16.7109375" customWidth="1"/>
    <col min="12545" max="12545" width="22.7109375" customWidth="1"/>
    <col min="12546" max="12546" width="30.7109375" customWidth="1"/>
    <col min="12548" max="12548" width="18.42578125" customWidth="1"/>
    <col min="12549" max="12549" width="16.7109375" customWidth="1"/>
    <col min="12801" max="12801" width="22.7109375" customWidth="1"/>
    <col min="12802" max="12802" width="30.7109375" customWidth="1"/>
    <col min="12804" max="12804" width="18.42578125" customWidth="1"/>
    <col min="12805" max="12805" width="16.7109375" customWidth="1"/>
    <col min="13057" max="13057" width="22.7109375" customWidth="1"/>
    <col min="13058" max="13058" width="30.7109375" customWidth="1"/>
    <col min="13060" max="13060" width="18.42578125" customWidth="1"/>
    <col min="13061" max="13061" width="16.7109375" customWidth="1"/>
    <col min="13313" max="13313" width="22.7109375" customWidth="1"/>
    <col min="13314" max="13314" width="30.7109375" customWidth="1"/>
    <col min="13316" max="13316" width="18.42578125" customWidth="1"/>
    <col min="13317" max="13317" width="16.7109375" customWidth="1"/>
    <col min="13569" max="13569" width="22.7109375" customWidth="1"/>
    <col min="13570" max="13570" width="30.7109375" customWidth="1"/>
    <col min="13572" max="13572" width="18.42578125" customWidth="1"/>
    <col min="13573" max="13573" width="16.7109375" customWidth="1"/>
    <col min="13825" max="13825" width="22.7109375" customWidth="1"/>
    <col min="13826" max="13826" width="30.7109375" customWidth="1"/>
    <col min="13828" max="13828" width="18.42578125" customWidth="1"/>
    <col min="13829" max="13829" width="16.7109375" customWidth="1"/>
    <col min="14081" max="14081" width="22.7109375" customWidth="1"/>
    <col min="14082" max="14082" width="30.7109375" customWidth="1"/>
    <col min="14084" max="14084" width="18.42578125" customWidth="1"/>
    <col min="14085" max="14085" width="16.7109375" customWidth="1"/>
    <col min="14337" max="14337" width="22.7109375" customWidth="1"/>
    <col min="14338" max="14338" width="30.7109375" customWidth="1"/>
    <col min="14340" max="14340" width="18.42578125" customWidth="1"/>
    <col min="14341" max="14341" width="16.7109375" customWidth="1"/>
    <col min="14593" max="14593" width="22.7109375" customWidth="1"/>
    <col min="14594" max="14594" width="30.7109375" customWidth="1"/>
    <col min="14596" max="14596" width="18.42578125" customWidth="1"/>
    <col min="14597" max="14597" width="16.7109375" customWidth="1"/>
    <col min="14849" max="14849" width="22.7109375" customWidth="1"/>
    <col min="14850" max="14850" width="30.7109375" customWidth="1"/>
    <col min="14852" max="14852" width="18.42578125" customWidth="1"/>
    <col min="14853" max="14853" width="16.7109375" customWidth="1"/>
    <col min="15105" max="15105" width="22.7109375" customWidth="1"/>
    <col min="15106" max="15106" width="30.7109375" customWidth="1"/>
    <col min="15108" max="15108" width="18.42578125" customWidth="1"/>
    <col min="15109" max="15109" width="16.7109375" customWidth="1"/>
    <col min="15361" max="15361" width="22.7109375" customWidth="1"/>
    <col min="15362" max="15362" width="30.7109375" customWidth="1"/>
    <col min="15364" max="15364" width="18.42578125" customWidth="1"/>
    <col min="15365" max="15365" width="16.7109375" customWidth="1"/>
    <col min="15617" max="15617" width="22.7109375" customWidth="1"/>
    <col min="15618" max="15618" width="30.7109375" customWidth="1"/>
    <col min="15620" max="15620" width="18.42578125" customWidth="1"/>
    <col min="15621" max="15621" width="16.7109375" customWidth="1"/>
    <col min="15873" max="15873" width="22.7109375" customWidth="1"/>
    <col min="15874" max="15874" width="30.7109375" customWidth="1"/>
    <col min="15876" max="15876" width="18.42578125" customWidth="1"/>
    <col min="15877" max="15877" width="16.7109375" customWidth="1"/>
    <col min="16129" max="16129" width="22.7109375" customWidth="1"/>
    <col min="16130" max="16130" width="30.7109375" customWidth="1"/>
    <col min="16132" max="16132" width="18.42578125" customWidth="1"/>
    <col min="16133" max="16133" width="16.7109375" customWidth="1"/>
  </cols>
  <sheetData>
    <row r="2" spans="1:9" x14ac:dyDescent="0.25">
      <c r="A2" s="1"/>
      <c r="B2" s="2"/>
      <c r="C2" s="2"/>
      <c r="D2" s="2"/>
      <c r="E2" s="3"/>
    </row>
    <row r="3" spans="1:9" ht="15.75" x14ac:dyDescent="0.3">
      <c r="A3" s="16"/>
      <c r="B3" s="17"/>
      <c r="C3" s="17"/>
      <c r="D3" s="17"/>
      <c r="E3" s="1140"/>
    </row>
    <row r="4" spans="1:9" ht="15.75" x14ac:dyDescent="0.3">
      <c r="A4" s="16"/>
      <c r="B4" s="17"/>
      <c r="C4" s="17"/>
      <c r="D4" s="1140"/>
      <c r="E4" s="18"/>
    </row>
    <row r="5" spans="1:9" ht="15.75" x14ac:dyDescent="0.3">
      <c r="A5" s="16"/>
      <c r="B5" s="181"/>
      <c r="C5" s="17"/>
      <c r="D5" s="1141"/>
      <c r="E5" s="18"/>
    </row>
    <row r="6" spans="1:9" ht="15.75" x14ac:dyDescent="0.3">
      <c r="A6" s="16"/>
      <c r="B6" s="17"/>
      <c r="C6" s="17"/>
      <c r="D6" s="1141"/>
      <c r="E6" s="18"/>
    </row>
    <row r="7" spans="1:9" x14ac:dyDescent="0.25">
      <c r="A7" s="16"/>
      <c r="B7" s="1142"/>
      <c r="C7" s="1142"/>
      <c r="D7" s="17"/>
      <c r="E7" s="18"/>
      <c r="F7" s="16"/>
    </row>
    <row r="8" spans="1:9" x14ac:dyDescent="0.25">
      <c r="A8" s="16"/>
      <c r="B8" s="1142"/>
      <c r="C8" s="1142"/>
      <c r="D8" s="17"/>
      <c r="E8" s="18"/>
      <c r="F8" s="16"/>
    </row>
    <row r="9" spans="1:9" x14ac:dyDescent="0.25">
      <c r="A9" s="16"/>
      <c r="B9" s="1142"/>
      <c r="C9" s="1142"/>
      <c r="D9" s="17"/>
      <c r="E9" s="18"/>
      <c r="F9" s="16"/>
    </row>
    <row r="10" spans="1:9" x14ac:dyDescent="0.25">
      <c r="A10" s="16"/>
      <c r="B10" s="1142"/>
      <c r="C10" s="1142"/>
      <c r="D10" s="1143" t="s">
        <v>3573</v>
      </c>
      <c r="E10" s="1465"/>
      <c r="F10" s="16"/>
    </row>
    <row r="11" spans="1:9" x14ac:dyDescent="0.25">
      <c r="A11" s="16" t="s">
        <v>495</v>
      </c>
      <c r="B11" s="1981" t="s">
        <v>0</v>
      </c>
      <c r="C11" s="1981"/>
      <c r="D11" s="1145"/>
      <c r="E11" s="1465"/>
      <c r="F11" s="16"/>
    </row>
    <row r="12" spans="1:9" x14ac:dyDescent="0.25">
      <c r="A12" s="16"/>
      <c r="B12" s="1146"/>
      <c r="C12" s="1146"/>
      <c r="D12" s="1145"/>
      <c r="E12" s="1465"/>
      <c r="F12" s="16"/>
      <c r="I12" t="s">
        <v>713</v>
      </c>
    </row>
    <row r="13" spans="1:9" s="1432" customFormat="1" x14ac:dyDescent="0.25">
      <c r="A13" s="1428"/>
      <c r="B13" s="1429"/>
      <c r="C13" s="1430"/>
      <c r="D13" s="171" t="s">
        <v>3247</v>
      </c>
      <c r="E13" s="1466"/>
      <c r="F13" s="1431"/>
    </row>
    <row r="14" spans="1:9" s="1432" customFormat="1" ht="28.5" customHeight="1" x14ac:dyDescent="0.25">
      <c r="A14" s="1433" t="s">
        <v>2706</v>
      </c>
      <c r="B14" s="1178" t="s">
        <v>3241</v>
      </c>
      <c r="C14" s="1982" t="s">
        <v>3255</v>
      </c>
      <c r="D14" s="1983"/>
      <c r="E14" s="1983"/>
      <c r="F14" s="1431"/>
    </row>
    <row r="15" spans="1:9" s="1432" customFormat="1" ht="15.75" x14ac:dyDescent="0.25">
      <c r="A15" s="1922" t="s">
        <v>3242</v>
      </c>
      <c r="B15" s="1923"/>
      <c r="C15" s="1962" t="s">
        <v>12</v>
      </c>
      <c r="D15" s="1980"/>
      <c r="E15" s="1963"/>
      <c r="F15" s="1431"/>
    </row>
    <row r="16" spans="1:9" s="1432" customFormat="1" ht="15.75" x14ac:dyDescent="0.25">
      <c r="A16" s="1984"/>
      <c r="B16" s="1985"/>
      <c r="C16" s="1922" t="s">
        <v>3249</v>
      </c>
      <c r="D16" s="1986"/>
      <c r="E16" s="1923"/>
      <c r="F16" s="1431"/>
      <c r="G16" s="1434"/>
      <c r="H16" s="1434"/>
    </row>
    <row r="17" spans="1:8" s="1432" customFormat="1" ht="15.75" x14ac:dyDescent="0.25">
      <c r="A17" s="1435"/>
      <c r="B17" s="1436"/>
      <c r="C17" s="1426" t="s">
        <v>1936</v>
      </c>
      <c r="D17" s="1980" t="s">
        <v>3243</v>
      </c>
      <c r="E17" s="1963"/>
      <c r="F17" s="1437"/>
      <c r="G17" s="1438"/>
      <c r="H17" s="1438"/>
    </row>
    <row r="18" spans="1:8" s="1432" customFormat="1" ht="12.75" x14ac:dyDescent="0.2">
      <c r="A18" s="1439" t="s">
        <v>3</v>
      </c>
      <c r="B18" s="1440" t="s">
        <v>4</v>
      </c>
      <c r="C18" s="1439" t="s">
        <v>272</v>
      </c>
      <c r="D18" s="1439" t="s">
        <v>2710</v>
      </c>
      <c r="E18" s="1442" t="s">
        <v>5</v>
      </c>
      <c r="F18" s="1431"/>
      <c r="G18" s="1438"/>
      <c r="H18" s="1438"/>
    </row>
    <row r="19" spans="1:8" s="1432" customFormat="1" ht="12.75" x14ac:dyDescent="0.2">
      <c r="A19" s="1459" t="s">
        <v>3256</v>
      </c>
      <c r="B19" s="1459" t="s">
        <v>3572</v>
      </c>
      <c r="C19" s="1441">
        <v>1</v>
      </c>
      <c r="D19" s="1467">
        <v>5900</v>
      </c>
      <c r="E19" s="1468">
        <f>D19*C19</f>
        <v>5900</v>
      </c>
      <c r="F19" s="1434"/>
      <c r="G19" s="1438"/>
      <c r="H19" s="1438"/>
    </row>
    <row r="20" spans="1:8" s="1432" customFormat="1" ht="25.5" x14ac:dyDescent="0.2">
      <c r="A20" s="1469" t="s">
        <v>3257</v>
      </c>
      <c r="B20" s="1470" t="s">
        <v>3258</v>
      </c>
      <c r="C20" s="1471">
        <v>1</v>
      </c>
      <c r="D20" s="1472">
        <v>1750</v>
      </c>
      <c r="E20" s="1473">
        <f>D20*C20</f>
        <v>1750</v>
      </c>
      <c r="F20" s="1434"/>
      <c r="G20" s="1438"/>
      <c r="H20" s="1438"/>
    </row>
    <row r="21" spans="1:8" s="1432" customFormat="1" ht="19.5" customHeight="1" x14ac:dyDescent="0.35">
      <c r="A21" s="1810" t="s">
        <v>3265</v>
      </c>
      <c r="B21" s="1811"/>
      <c r="C21" s="1811"/>
      <c r="D21" s="1811"/>
      <c r="E21" s="1461">
        <f>SUM(E19:E20)</f>
        <v>7650</v>
      </c>
      <c r="F21" s="1434"/>
      <c r="G21" s="1443"/>
      <c r="H21" s="1443"/>
    </row>
    <row r="22" spans="1:8" s="1432" customFormat="1" ht="19.5" customHeight="1" x14ac:dyDescent="0.3">
      <c r="A22" s="1422" t="s">
        <v>3270</v>
      </c>
      <c r="B22" s="1423"/>
      <c r="C22" s="1423"/>
      <c r="D22" s="1423"/>
      <c r="E22" s="1456"/>
      <c r="F22" s="1434"/>
      <c r="G22" s="1443"/>
      <c r="H22" s="1443"/>
    </row>
    <row r="23" spans="1:8" s="1432" customFormat="1" ht="16.5" customHeight="1" x14ac:dyDescent="0.25">
      <c r="A23" s="1422" t="s">
        <v>3244</v>
      </c>
      <c r="B23" s="1444"/>
      <c r="C23" s="1444"/>
      <c r="D23" s="1444"/>
      <c r="E23" s="1445"/>
      <c r="F23" s="1434"/>
      <c r="G23" s="1434"/>
      <c r="H23" s="1434"/>
    </row>
    <row r="24" spans="1:8" s="1432" customFormat="1" ht="12.75" customHeight="1" x14ac:dyDescent="0.2">
      <c r="A24" s="1446"/>
      <c r="B24" s="1447"/>
      <c r="C24" s="1447"/>
      <c r="D24" s="1447"/>
      <c r="E24" s="1448"/>
      <c r="F24" s="1431"/>
      <c r="G24" s="1434"/>
      <c r="H24" s="1434"/>
    </row>
    <row r="25" spans="1:8" s="1432" customFormat="1" ht="13.5" x14ac:dyDescent="0.25">
      <c r="A25" s="1449" t="s">
        <v>6</v>
      </c>
      <c r="B25" s="1149" t="s">
        <v>3245</v>
      </c>
      <c r="C25" s="1149"/>
      <c r="D25" s="1450" t="s">
        <v>2721</v>
      </c>
      <c r="E25" s="1451"/>
      <c r="F25" s="1434"/>
      <c r="G25" s="1434"/>
      <c r="H25" s="1434"/>
    </row>
    <row r="26" spans="1:8" s="1432" customFormat="1" x14ac:dyDescent="0.25">
      <c r="A26" s="168"/>
      <c r="B26" s="164"/>
      <c r="C26" s="164"/>
      <c r="D26" s="166"/>
      <c r="E26" s="1425"/>
      <c r="F26" s="1431"/>
    </row>
    <row r="27" spans="1:8" s="1432" customFormat="1" x14ac:dyDescent="0.25">
      <c r="A27" s="24" t="s">
        <v>3246</v>
      </c>
      <c r="B27" s="1418" t="s">
        <v>3271</v>
      </c>
      <c r="C27" s="1143"/>
      <c r="D27" s="1458" t="s">
        <v>3575</v>
      </c>
      <c r="E27" s="1425"/>
      <c r="F27" s="1431"/>
    </row>
    <row r="28" spans="1:8" s="1432" customFormat="1" ht="13.5" x14ac:dyDescent="0.25">
      <c r="A28" s="25" t="s">
        <v>9</v>
      </c>
      <c r="B28" s="1170" t="s">
        <v>3574</v>
      </c>
      <c r="C28" s="1452"/>
      <c r="D28" s="1419" t="s">
        <v>3576</v>
      </c>
      <c r="E28" s="1453"/>
      <c r="F28" s="1431" t="s">
        <v>2712</v>
      </c>
    </row>
    <row r="29" spans="1:8" s="1432" customFormat="1" ht="13.5" x14ac:dyDescent="0.25">
      <c r="A29" s="1171"/>
      <c r="B29" s="1172"/>
      <c r="C29" s="1173"/>
      <c r="D29" s="1173"/>
      <c r="E29" s="1454"/>
      <c r="F29" s="1431"/>
    </row>
    <row r="30" spans="1:8" x14ac:dyDescent="0.25">
      <c r="E30" s="17"/>
      <c r="F30" s="17"/>
    </row>
    <row r="31" spans="1:8" x14ac:dyDescent="0.25">
      <c r="E31" s="17"/>
      <c r="F31" s="17"/>
    </row>
    <row r="32" spans="1:8" s="1455" customFormat="1" x14ac:dyDescent="0.25">
      <c r="A32"/>
      <c r="B32"/>
      <c r="C32"/>
      <c r="D32"/>
      <c r="E32" s="17"/>
      <c r="F32" s="1452"/>
    </row>
    <row r="33" spans="6:6" x14ac:dyDescent="0.25">
      <c r="F33" s="17"/>
    </row>
    <row r="34" spans="6:6" x14ac:dyDescent="0.25">
      <c r="F34" s="17"/>
    </row>
    <row r="35" spans="6:6" x14ac:dyDescent="0.25">
      <c r="F35" s="17"/>
    </row>
    <row r="36" spans="6:6" x14ac:dyDescent="0.25">
      <c r="F36" s="17"/>
    </row>
  </sheetData>
  <mergeCells count="8">
    <mergeCell ref="D17:E17"/>
    <mergeCell ref="A21:D21"/>
    <mergeCell ref="B11:C11"/>
    <mergeCell ref="C14:E14"/>
    <mergeCell ref="A15:B15"/>
    <mergeCell ref="C15:E15"/>
    <mergeCell ref="A16:B16"/>
    <mergeCell ref="C16:E16"/>
  </mergeCells>
  <pageMargins left="0.7" right="0.7" top="0.75" bottom="0.75" header="0.3" footer="0.3"/>
  <pageSetup fitToWidth="0" orientation="portrait" horizontalDpi="120" verticalDpi="72"/>
  <drawing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G23" sqref="G23"/>
    </sheetView>
  </sheetViews>
  <sheetFormatPr defaultRowHeight="15" x14ac:dyDescent="0.25"/>
  <cols>
    <col min="1" max="1" width="24.28515625" style="1424" customWidth="1"/>
    <col min="2" max="2" width="27.42578125" customWidth="1"/>
    <col min="3" max="3" width="9.85546875" customWidth="1"/>
    <col min="4" max="4" width="9.7109375" style="133" customWidth="1"/>
    <col min="5" max="5" width="16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420"/>
    </row>
    <row r="9" spans="1:5" x14ac:dyDescent="0.25">
      <c r="A9" s="92"/>
      <c r="B9" s="17"/>
      <c r="C9" s="17"/>
      <c r="D9" s="126"/>
      <c r="E9" s="1420"/>
    </row>
    <row r="10" spans="1:5" x14ac:dyDescent="0.25">
      <c r="A10" s="92"/>
      <c r="B10" s="17"/>
      <c r="C10" s="17"/>
      <c r="D10" s="1729" t="s">
        <v>3260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3247</v>
      </c>
      <c r="D12" s="1735"/>
      <c r="E12" s="1736"/>
    </row>
    <row r="13" spans="1:5" x14ac:dyDescent="0.25">
      <c r="A13" s="1763" t="s">
        <v>2631</v>
      </c>
      <c r="B13" s="1764"/>
      <c r="C13" s="1737" t="s">
        <v>2632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2635</v>
      </c>
      <c r="B15" s="8"/>
      <c r="C15" s="1753" t="s">
        <v>2633</v>
      </c>
      <c r="D15" s="1749"/>
      <c r="E15" s="1749"/>
    </row>
    <row r="16" spans="1:5" ht="15.75" x14ac:dyDescent="0.25">
      <c r="A16" s="93" t="s">
        <v>206</v>
      </c>
      <c r="C16" s="1748" t="s">
        <v>2634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3263</v>
      </c>
      <c r="B18" s="56" t="s">
        <v>3264</v>
      </c>
      <c r="C18" s="562">
        <v>1</v>
      </c>
      <c r="D18" s="57">
        <v>7950</v>
      </c>
      <c r="E18" s="57">
        <f>D18*C18</f>
        <v>7950</v>
      </c>
    </row>
    <row r="19" spans="1:5" ht="30" x14ac:dyDescent="0.25">
      <c r="A19" s="1038" t="s">
        <v>3479</v>
      </c>
      <c r="B19" s="348" t="s">
        <v>3480</v>
      </c>
      <c r="C19" s="1492">
        <v>1</v>
      </c>
      <c r="D19" s="1040">
        <v>4820</v>
      </c>
      <c r="E19" s="1040">
        <f>D19*C19</f>
        <v>4820</v>
      </c>
    </row>
    <row r="20" spans="1:5" ht="23.25" x14ac:dyDescent="0.35">
      <c r="A20" s="1762" t="s">
        <v>183</v>
      </c>
      <c r="B20" s="1749"/>
      <c r="C20" s="1749"/>
      <c r="D20" s="1749"/>
      <c r="E20" s="1460">
        <f>SUM(E17:E19)</f>
        <v>12770</v>
      </c>
    </row>
    <row r="21" spans="1:5" s="8" customFormat="1" x14ac:dyDescent="0.25">
      <c r="A21" s="263" t="s">
        <v>3250</v>
      </c>
      <c r="B21" s="1421"/>
      <c r="C21" s="1421"/>
      <c r="D21" s="264"/>
      <c r="E21" s="129"/>
    </row>
    <row r="22" spans="1:5" s="8" customFormat="1" x14ac:dyDescent="0.25">
      <c r="A22" s="263" t="s">
        <v>3261</v>
      </c>
      <c r="B22" s="1421"/>
      <c r="C22" s="1421"/>
      <c r="D22" s="264"/>
      <c r="E22" s="129"/>
    </row>
    <row r="23" spans="1:5" s="8" customFormat="1" x14ac:dyDescent="0.25">
      <c r="A23" s="563" t="s">
        <v>863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420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420"/>
    </row>
    <row r="26" spans="1:5" x14ac:dyDescent="0.25">
      <c r="A26" s="92"/>
      <c r="B26" s="17"/>
      <c r="C26" s="1742"/>
      <c r="D26" s="1743"/>
      <c r="E26" s="1420"/>
    </row>
    <row r="27" spans="1:5" x14ac:dyDescent="0.25">
      <c r="A27" s="98" t="s">
        <v>7</v>
      </c>
      <c r="B27" s="1418" t="s">
        <v>2638</v>
      </c>
      <c r="C27" s="1744" t="s">
        <v>3252</v>
      </c>
      <c r="D27" s="1745"/>
      <c r="E27" s="1730"/>
    </row>
    <row r="28" spans="1:5" x14ac:dyDescent="0.25">
      <c r="A28" s="99" t="s">
        <v>9</v>
      </c>
      <c r="B28" s="1419" t="s">
        <v>10</v>
      </c>
      <c r="C28" s="1746" t="s">
        <v>3262</v>
      </c>
      <c r="D28" s="1747"/>
      <c r="E28" s="1730"/>
    </row>
    <row r="29" spans="1:5" x14ac:dyDescent="0.25">
      <c r="A29" s="92"/>
      <c r="B29" s="17"/>
      <c r="C29" s="17"/>
      <c r="D29" s="126"/>
      <c r="E29" s="1420"/>
    </row>
    <row r="30" spans="1:5" x14ac:dyDescent="0.25">
      <c r="A30" s="93"/>
      <c r="B30" s="7"/>
      <c r="C30" s="7"/>
      <c r="D30" s="128"/>
      <c r="E30" s="132"/>
    </row>
  </sheetData>
  <mergeCells count="15">
    <mergeCell ref="C26:D26"/>
    <mergeCell ref="C27:E27"/>
    <mergeCell ref="C28:E28"/>
    <mergeCell ref="A14:B14"/>
    <mergeCell ref="C14:E14"/>
    <mergeCell ref="C15:E15"/>
    <mergeCell ref="C16:E16"/>
    <mergeCell ref="A20:D20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3" workbookViewId="0">
      <selection activeCell="J15" sqref="J15"/>
    </sheetView>
  </sheetViews>
  <sheetFormatPr defaultRowHeight="15" x14ac:dyDescent="0.25"/>
  <cols>
    <col min="1" max="1" width="24.42578125" customWidth="1"/>
    <col min="2" max="2" width="27.570312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3266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3267</v>
      </c>
      <c r="D12" s="1735"/>
      <c r="E12" s="1736"/>
    </row>
    <row r="13" spans="1:5" x14ac:dyDescent="0.25">
      <c r="A13" s="1737" t="s">
        <v>1709</v>
      </c>
      <c r="B13" s="1738"/>
      <c r="C13" s="1737" t="s">
        <v>1857</v>
      </c>
      <c r="D13" s="1739"/>
      <c r="E13" s="1738"/>
    </row>
    <row r="14" spans="1:5" x14ac:dyDescent="0.25">
      <c r="A14" s="1737" t="s">
        <v>2868</v>
      </c>
      <c r="B14" s="1738"/>
      <c r="C14" s="1737" t="s">
        <v>12</v>
      </c>
      <c r="D14" s="1739"/>
      <c r="E14" s="1738"/>
    </row>
    <row r="15" spans="1:5" x14ac:dyDescent="0.25">
      <c r="A15" s="29" t="s">
        <v>224</v>
      </c>
      <c r="B15" s="8"/>
      <c r="C15" s="1753" t="s">
        <v>173</v>
      </c>
      <c r="D15" s="1749"/>
      <c r="E15" s="1749"/>
    </row>
    <row r="16" spans="1:5" x14ac:dyDescent="0.25">
      <c r="A16" s="13"/>
      <c r="C16" s="1748" t="s">
        <v>3274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3269</v>
      </c>
      <c r="B18" s="35"/>
      <c r="C18" s="35">
        <v>1</v>
      </c>
      <c r="D18" s="30">
        <v>450</v>
      </c>
      <c r="E18" s="157">
        <f>D18*C18</f>
        <v>450</v>
      </c>
    </row>
    <row r="19" spans="1:5" ht="13.5" customHeight="1" x14ac:dyDescent="0.25">
      <c r="A19" s="9" t="s">
        <v>182</v>
      </c>
      <c r="B19" s="35"/>
      <c r="C19" s="35">
        <v>1</v>
      </c>
      <c r="D19" s="30">
        <v>200</v>
      </c>
      <c r="E19" s="157">
        <f>D19*C19</f>
        <v>200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650</v>
      </c>
    </row>
    <row r="21" spans="1:5" x14ac:dyDescent="0.25">
      <c r="A21" s="1761" t="s">
        <v>3272</v>
      </c>
      <c r="B21" s="1757"/>
      <c r="C21" s="1757"/>
      <c r="D21" s="1757"/>
      <c r="E21" s="1752"/>
    </row>
    <row r="22" spans="1:5" x14ac:dyDescent="0.25">
      <c r="A22" s="681" t="s">
        <v>3273</v>
      </c>
      <c r="B22" s="544"/>
      <c r="C22" s="544"/>
      <c r="D22" s="544"/>
      <c r="E22" s="682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1418" t="s">
        <v>3268</v>
      </c>
      <c r="C26" s="1744" t="s">
        <v>3251</v>
      </c>
      <c r="D26" s="1745"/>
      <c r="E26" s="1730"/>
    </row>
    <row r="27" spans="1:5" x14ac:dyDescent="0.25">
      <c r="A27" s="25" t="s">
        <v>9</v>
      </c>
      <c r="B27" s="1419" t="s">
        <v>10</v>
      </c>
      <c r="C27" s="1746" t="s">
        <v>3254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A19" sqref="A19"/>
    </sheetView>
  </sheetViews>
  <sheetFormatPr defaultRowHeight="15" x14ac:dyDescent="0.25"/>
  <cols>
    <col min="1" max="1" width="19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3486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3487</v>
      </c>
      <c r="D12" s="1735"/>
      <c r="E12" s="1736"/>
    </row>
    <row r="13" spans="1:5" x14ac:dyDescent="0.25">
      <c r="A13" s="1737" t="s">
        <v>3147</v>
      </c>
      <c r="B13" s="1738"/>
      <c r="C13" s="1737" t="s">
        <v>3145</v>
      </c>
      <c r="D13" s="1739"/>
      <c r="E13" s="1738"/>
    </row>
    <row r="14" spans="1:5" x14ac:dyDescent="0.25">
      <c r="A14" s="1737" t="s">
        <v>2868</v>
      </c>
      <c r="B14" s="1738"/>
      <c r="C14" s="1737" t="s">
        <v>12</v>
      </c>
      <c r="D14" s="1739"/>
      <c r="E14" s="1738"/>
    </row>
    <row r="15" spans="1:5" ht="15.75" x14ac:dyDescent="0.25">
      <c r="A15" s="203" t="s">
        <v>3148</v>
      </c>
      <c r="B15" s="1383"/>
      <c r="C15" s="1753" t="s">
        <v>3221</v>
      </c>
      <c r="D15" s="1749"/>
      <c r="E15" s="1749"/>
    </row>
    <row r="16" spans="1:5" ht="15.75" x14ac:dyDescent="0.25">
      <c r="A16" s="203" t="s">
        <v>384</v>
      </c>
      <c r="B16" s="18"/>
      <c r="C16" s="1748" t="s">
        <v>757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1482" t="s">
        <v>3491</v>
      </c>
      <c r="B18" s="1482" t="s">
        <v>3220</v>
      </c>
      <c r="C18" s="35">
        <v>1</v>
      </c>
      <c r="D18" s="30">
        <v>180</v>
      </c>
      <c r="E18" s="30">
        <f>D18*C18</f>
        <v>180</v>
      </c>
    </row>
    <row r="19" spans="1:5" x14ac:dyDescent="0.25">
      <c r="A19" s="1483" t="s">
        <v>2025</v>
      </c>
      <c r="B19" s="1483" t="s">
        <v>3492</v>
      </c>
      <c r="C19" s="55">
        <v>4</v>
      </c>
      <c r="D19" s="151">
        <v>45</v>
      </c>
      <c r="E19" s="30">
        <f>D19*C19</f>
        <v>180</v>
      </c>
    </row>
    <row r="20" spans="1:5" x14ac:dyDescent="0.25">
      <c r="A20" s="1482" t="s">
        <v>3493</v>
      </c>
      <c r="B20" s="1482" t="s">
        <v>3494</v>
      </c>
      <c r="C20" s="35">
        <v>1</v>
      </c>
      <c r="D20" s="30">
        <v>75</v>
      </c>
      <c r="E20" s="30">
        <f>D20*C20</f>
        <v>75</v>
      </c>
    </row>
    <row r="21" spans="1:5" x14ac:dyDescent="0.25">
      <c r="A21" s="1482" t="s">
        <v>3495</v>
      </c>
      <c r="B21" s="1482"/>
      <c r="C21" s="35">
        <v>1</v>
      </c>
      <c r="D21" s="30">
        <v>250</v>
      </c>
      <c r="E21" s="30">
        <f>D21*C21</f>
        <v>250</v>
      </c>
    </row>
    <row r="22" spans="1:5" x14ac:dyDescent="0.25">
      <c r="A22" s="1482" t="s">
        <v>3496</v>
      </c>
      <c r="B22" s="1482"/>
      <c r="C22" s="35">
        <v>1</v>
      </c>
      <c r="D22" s="30">
        <v>60</v>
      </c>
      <c r="E22" s="30">
        <f>D22*C22</f>
        <v>60</v>
      </c>
    </row>
    <row r="23" spans="1:5" ht="24" thickBot="1" x14ac:dyDescent="0.4">
      <c r="A23" s="1760" t="s">
        <v>3167</v>
      </c>
      <c r="B23" s="1757"/>
      <c r="C23" s="1757"/>
      <c r="D23" s="1757"/>
      <c r="E23" s="1386">
        <f>SUM(E18:E22)</f>
        <v>745</v>
      </c>
    </row>
    <row r="24" spans="1:5" x14ac:dyDescent="0.25">
      <c r="A24" s="1737" t="s">
        <v>3488</v>
      </c>
      <c r="B24" s="1976"/>
      <c r="C24" s="1976"/>
      <c r="D24" s="1976"/>
      <c r="E24" s="1768"/>
    </row>
    <row r="25" spans="1:5" x14ac:dyDescent="0.25">
      <c r="A25" s="1487" t="s">
        <v>3489</v>
      </c>
      <c r="B25" s="1481"/>
      <c r="C25" s="1481"/>
      <c r="D25" s="1481"/>
      <c r="E25" s="1480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1477" t="s">
        <v>3497</v>
      </c>
      <c r="C29" s="1744" t="s">
        <v>3490</v>
      </c>
      <c r="D29" s="1745"/>
      <c r="E29" s="1730"/>
    </row>
    <row r="30" spans="1:5" x14ac:dyDescent="0.25">
      <c r="A30" s="25" t="s">
        <v>9</v>
      </c>
      <c r="B30" s="1478" t="s">
        <v>10</v>
      </c>
      <c r="C30" s="1746" t="s">
        <v>3262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C27:D27"/>
    <mergeCell ref="C28:D28"/>
    <mergeCell ref="C29:E29"/>
    <mergeCell ref="C30:E30"/>
    <mergeCell ref="A14:B14"/>
    <mergeCell ref="C14:E14"/>
    <mergeCell ref="C15:E15"/>
    <mergeCell ref="C16:E16"/>
    <mergeCell ref="A23:D23"/>
    <mergeCell ref="A24:E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0" workbookViewId="0">
      <selection activeCell="I7" sqref="I7"/>
    </sheetView>
  </sheetViews>
  <sheetFormatPr defaultRowHeight="15" x14ac:dyDescent="0.25"/>
  <cols>
    <col min="1" max="1" width="23.42578125" customWidth="1"/>
    <col min="2" max="2" width="27.85546875" customWidth="1"/>
    <col min="3" max="3" width="7.28515625" customWidth="1"/>
    <col min="4" max="4" width="13.7109375" style="324" customWidth="1"/>
    <col min="5" max="5" width="12.28515625" hidden="1" customWidth="1"/>
    <col min="6" max="6" width="2.5703125" hidden="1" customWidth="1"/>
    <col min="7" max="7" width="12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3504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3487</v>
      </c>
      <c r="E12" s="1757"/>
      <c r="F12" s="1757"/>
      <c r="G12" s="1752"/>
    </row>
    <row r="13" spans="1:9" ht="15" customHeight="1" x14ac:dyDescent="0.25">
      <c r="A13" s="1763" t="s">
        <v>2261</v>
      </c>
      <c r="B13" s="1764"/>
      <c r="C13" s="1737" t="s">
        <v>2262</v>
      </c>
      <c r="D13" s="1739"/>
      <c r="E13" s="1739"/>
      <c r="F13" s="1739"/>
      <c r="G13" s="1738"/>
      <c r="I13" t="s">
        <v>713</v>
      </c>
    </row>
    <row r="14" spans="1:9" x14ac:dyDescent="0.25">
      <c r="A14" s="1479" t="s">
        <v>2264</v>
      </c>
      <c r="B14" s="1491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2265</v>
      </c>
      <c r="B15" s="1486"/>
      <c r="C15" s="1487" t="s">
        <v>2263</v>
      </c>
      <c r="D15" s="1481"/>
      <c r="E15" s="1481"/>
      <c r="F15" s="1481"/>
      <c r="G15" s="1480"/>
    </row>
    <row r="16" spans="1:9" x14ac:dyDescent="0.25">
      <c r="A16" s="343"/>
      <c r="B16" s="344"/>
      <c r="C16" s="1737" t="s">
        <v>2266</v>
      </c>
      <c r="D16" s="1739"/>
      <c r="E16" s="1739"/>
      <c r="F16" s="1739"/>
      <c r="G16" s="1738"/>
    </row>
    <row r="17" spans="1:12" x14ac:dyDescent="0.25">
      <c r="A17" s="10" t="s">
        <v>3</v>
      </c>
      <c r="B17" s="1489" t="s">
        <v>4</v>
      </c>
      <c r="C17" s="1489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758</v>
      </c>
      <c r="B18" s="1490" t="s">
        <v>2267</v>
      </c>
      <c r="C18" s="1490">
        <v>50</v>
      </c>
      <c r="D18" s="360">
        <v>20</v>
      </c>
      <c r="E18" s="361"/>
      <c r="F18" s="362"/>
      <c r="G18" s="84">
        <f>D18*C18</f>
        <v>1000</v>
      </c>
    </row>
    <row r="19" spans="1:12" x14ac:dyDescent="0.25">
      <c r="A19" s="56" t="s">
        <v>3501</v>
      </c>
      <c r="B19" s="1490" t="s">
        <v>2267</v>
      </c>
      <c r="C19" s="1490">
        <v>50</v>
      </c>
      <c r="D19" s="360">
        <v>16</v>
      </c>
      <c r="E19" s="361"/>
      <c r="F19" s="362"/>
      <c r="G19" s="84">
        <f>D19*C19</f>
        <v>800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1800</v>
      </c>
      <c r="L20" t="s">
        <v>762</v>
      </c>
    </row>
    <row r="21" spans="1:12" ht="21" customHeight="1" x14ac:dyDescent="0.35">
      <c r="A21" s="295" t="s">
        <v>3503</v>
      </c>
      <c r="B21" s="346"/>
      <c r="C21" s="346"/>
      <c r="D21" s="1484"/>
      <c r="E21" s="1484"/>
      <c r="F21" s="1484"/>
      <c r="G21" s="347"/>
    </row>
    <row r="22" spans="1:12" ht="21" customHeight="1" x14ac:dyDescent="0.35">
      <c r="A22" s="295" t="s">
        <v>3502</v>
      </c>
      <c r="B22" s="346"/>
      <c r="C22" s="346"/>
      <c r="D22" s="1484"/>
      <c r="E22" s="1484"/>
      <c r="F22" s="1484"/>
      <c r="G22" s="347"/>
    </row>
    <row r="23" spans="1:12" x14ac:dyDescent="0.25">
      <c r="A23" s="1751" t="s">
        <v>1873</v>
      </c>
      <c r="B23" s="1739"/>
      <c r="C23" s="1739"/>
      <c r="D23" s="1739"/>
      <c r="E23" s="1739"/>
      <c r="F23" s="1739"/>
      <c r="G23" s="1738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1476"/>
      <c r="D25" s="1475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365" t="s">
        <v>749</v>
      </c>
      <c r="C27" s="1488"/>
      <c r="D27" s="1831" t="s">
        <v>3500</v>
      </c>
      <c r="E27" s="1832"/>
      <c r="F27" s="1832"/>
      <c r="G27" s="1833"/>
    </row>
    <row r="28" spans="1:12" x14ac:dyDescent="0.25">
      <c r="A28" s="25" t="s">
        <v>9</v>
      </c>
      <c r="B28" s="366" t="s">
        <v>714</v>
      </c>
      <c r="C28" s="1488"/>
      <c r="D28" s="1834" t="s">
        <v>3499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E25:F25"/>
    <mergeCell ref="E26:F26"/>
    <mergeCell ref="D27:G27"/>
    <mergeCell ref="D28:G28"/>
    <mergeCell ref="C14:G14"/>
    <mergeCell ref="C16:G16"/>
    <mergeCell ref="D17:F17"/>
    <mergeCell ref="A20:F20"/>
    <mergeCell ref="A23:G23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0" workbookViewId="0">
      <selection activeCell="I21" sqref="I21"/>
    </sheetView>
  </sheetViews>
  <sheetFormatPr defaultRowHeight="15" x14ac:dyDescent="0.25"/>
  <cols>
    <col min="1" max="1" width="24" style="1488" customWidth="1"/>
    <col min="2" max="2" width="26.140625" customWidth="1"/>
    <col min="3" max="3" width="9.85546875" customWidth="1"/>
    <col min="4" max="4" width="11.85546875" style="133" customWidth="1"/>
    <col min="5" max="5" width="15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485"/>
    </row>
    <row r="9" spans="1:5" x14ac:dyDescent="0.25">
      <c r="A9" s="92"/>
      <c r="B9" s="17"/>
      <c r="C9" s="17"/>
      <c r="D9" s="126"/>
      <c r="E9" s="1485"/>
    </row>
    <row r="10" spans="1:5" x14ac:dyDescent="0.25">
      <c r="A10" s="92"/>
      <c r="B10" s="17"/>
      <c r="C10" s="17"/>
      <c r="D10" s="1729" t="s">
        <v>3505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3487</v>
      </c>
      <c r="D12" s="1735"/>
      <c r="E12" s="1736"/>
    </row>
    <row r="13" spans="1:5" x14ac:dyDescent="0.25">
      <c r="A13" s="1763" t="s">
        <v>1262</v>
      </c>
      <c r="B13" s="1764"/>
      <c r="C13" s="1737" t="s">
        <v>1265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1263</v>
      </c>
      <c r="B15" s="8"/>
      <c r="C15" s="1753" t="s">
        <v>2377</v>
      </c>
      <c r="D15" s="1749"/>
      <c r="E15" s="1749"/>
    </row>
    <row r="16" spans="1:5" x14ac:dyDescent="0.25">
      <c r="A16" s="93" t="s">
        <v>1264</v>
      </c>
      <c r="C16" s="1748" t="s">
        <v>921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67" t="s">
        <v>1272</v>
      </c>
      <c r="B18" s="56" t="s">
        <v>1267</v>
      </c>
      <c r="C18" s="55">
        <v>5</v>
      </c>
      <c r="D18" s="57">
        <v>250</v>
      </c>
      <c r="E18" s="57">
        <f>D18*C18</f>
        <v>1250</v>
      </c>
    </row>
    <row r="19" spans="1:5" x14ac:dyDescent="0.25">
      <c r="A19" s="1858"/>
      <c r="B19" s="56" t="s">
        <v>1268</v>
      </c>
      <c r="C19" s="55">
        <v>5</v>
      </c>
      <c r="D19" s="57">
        <v>250</v>
      </c>
      <c r="E19" s="57">
        <f>D19*C19</f>
        <v>1250</v>
      </c>
    </row>
    <row r="20" spans="1:5" x14ac:dyDescent="0.25">
      <c r="A20" s="1858"/>
      <c r="B20" s="56" t="s">
        <v>1269</v>
      </c>
      <c r="C20" s="55">
        <v>5</v>
      </c>
      <c r="D20" s="57">
        <v>250</v>
      </c>
      <c r="E20" s="57">
        <f>D20*C20</f>
        <v>1250</v>
      </c>
    </row>
    <row r="21" spans="1:5" x14ac:dyDescent="0.25">
      <c r="A21" s="1858"/>
      <c r="B21" s="56" t="s">
        <v>1270</v>
      </c>
      <c r="C21" s="55">
        <v>5</v>
      </c>
      <c r="D21" s="57">
        <v>250</v>
      </c>
      <c r="E21" s="57">
        <f>D21*C21</f>
        <v>1250</v>
      </c>
    </row>
    <row r="22" spans="1:5" x14ac:dyDescent="0.25">
      <c r="A22" s="1851"/>
      <c r="B22" s="56" t="s">
        <v>1271</v>
      </c>
      <c r="C22" s="55">
        <v>5</v>
      </c>
      <c r="D22" s="57">
        <v>250</v>
      </c>
      <c r="E22" s="57">
        <f>D22*C22</f>
        <v>1250</v>
      </c>
    </row>
    <row r="23" spans="1:5" ht="23.25" x14ac:dyDescent="0.35">
      <c r="A23" s="1750" t="s">
        <v>183</v>
      </c>
      <c r="B23" s="1865"/>
      <c r="C23" s="1865"/>
      <c r="D23" s="1866"/>
      <c r="E23" s="134">
        <f>SUM(E18:E22)</f>
        <v>6250</v>
      </c>
    </row>
    <row r="24" spans="1:5" x14ac:dyDescent="0.25">
      <c r="A24" s="95" t="s">
        <v>3506</v>
      </c>
      <c r="B24" s="1484"/>
      <c r="C24" s="1484"/>
      <c r="D24" s="128"/>
      <c r="E24" s="129"/>
    </row>
    <row r="25" spans="1:5" x14ac:dyDescent="0.25">
      <c r="A25" s="95" t="s">
        <v>1273</v>
      </c>
      <c r="B25" s="1484"/>
      <c r="C25" s="1484"/>
      <c r="D25" s="128"/>
      <c r="E25" s="129"/>
    </row>
    <row r="26" spans="1:5" x14ac:dyDescent="0.25">
      <c r="A26" s="1776"/>
      <c r="B26" s="1777"/>
      <c r="C26" s="1777"/>
      <c r="D26" s="1777"/>
      <c r="E26" s="1778"/>
    </row>
    <row r="27" spans="1:5" x14ac:dyDescent="0.25">
      <c r="A27" s="96"/>
      <c r="B27" s="2"/>
      <c r="C27" s="2"/>
      <c r="D27" s="130"/>
      <c r="E27" s="131"/>
    </row>
    <row r="28" spans="1:5" x14ac:dyDescent="0.25">
      <c r="A28" s="92"/>
      <c r="B28" s="17"/>
      <c r="C28" s="17"/>
      <c r="D28" s="126"/>
      <c r="E28" s="1485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1485"/>
    </row>
    <row r="30" spans="1:5" x14ac:dyDescent="0.25">
      <c r="A30" s="92"/>
      <c r="B30" s="17"/>
      <c r="C30" s="1742"/>
      <c r="D30" s="1743"/>
      <c r="E30" s="1485"/>
    </row>
    <row r="31" spans="1:5" x14ac:dyDescent="0.25">
      <c r="A31" s="98" t="s">
        <v>7</v>
      </c>
      <c r="B31" s="1477" t="s">
        <v>463</v>
      </c>
      <c r="C31" s="1744" t="s">
        <v>3507</v>
      </c>
      <c r="D31" s="1745"/>
      <c r="E31" s="1730"/>
    </row>
    <row r="32" spans="1:5" x14ac:dyDescent="0.25">
      <c r="A32" s="99" t="s">
        <v>9</v>
      </c>
      <c r="B32" s="1478" t="s">
        <v>10</v>
      </c>
      <c r="C32" s="1746" t="s">
        <v>3262</v>
      </c>
      <c r="D32" s="1747"/>
      <c r="E32" s="1730"/>
    </row>
    <row r="33" spans="1:5" x14ac:dyDescent="0.25">
      <c r="A33" s="92"/>
      <c r="B33" s="17"/>
      <c r="C33" s="17"/>
      <c r="D33" s="126"/>
      <c r="E33" s="1485"/>
    </row>
    <row r="34" spans="1:5" x14ac:dyDescent="0.25">
      <c r="A34" s="93"/>
      <c r="B34" s="7"/>
      <c r="C34" s="7"/>
      <c r="D34" s="128"/>
      <c r="E34" s="132"/>
    </row>
  </sheetData>
  <mergeCells count="17">
    <mergeCell ref="A26:E26"/>
    <mergeCell ref="C29:D29"/>
    <mergeCell ref="C30:D30"/>
    <mergeCell ref="C31:E31"/>
    <mergeCell ref="C32:E32"/>
    <mergeCell ref="A23:D23"/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18:A22"/>
  </mergeCells>
  <pageMargins left="0.7" right="0.7" top="0.75" bottom="0.75" header="0.3" footer="0.3"/>
  <pageSetup orientation="portrait" horizontalDpi="0" verticalDpi="0"/>
  <drawing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7" sqref="J7"/>
    </sheetView>
  </sheetViews>
  <sheetFormatPr defaultRowHeight="15" x14ac:dyDescent="0.25"/>
  <cols>
    <col min="1" max="1" width="23.42578125" customWidth="1"/>
    <col min="2" max="2" width="27.85546875" customWidth="1"/>
    <col min="3" max="3" width="7.28515625" customWidth="1"/>
    <col min="4" max="4" width="13.7109375" style="324" customWidth="1"/>
    <col min="5" max="5" width="12.28515625" hidden="1" customWidth="1"/>
    <col min="6" max="6" width="2.5703125" hidden="1" customWidth="1"/>
    <col min="7" max="7" width="14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3508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3509</v>
      </c>
      <c r="E12" s="1757"/>
      <c r="F12" s="1757"/>
      <c r="G12" s="1752"/>
    </row>
    <row r="13" spans="1:9" ht="15" customHeight="1" x14ac:dyDescent="0.25">
      <c r="A13" s="1763" t="s">
        <v>3510</v>
      </c>
      <c r="B13" s="1764"/>
      <c r="C13" s="1737" t="s">
        <v>3511</v>
      </c>
      <c r="D13" s="1739"/>
      <c r="E13" s="1739"/>
      <c r="F13" s="1739"/>
      <c r="G13" s="1738"/>
      <c r="I13" t="s">
        <v>713</v>
      </c>
    </row>
    <row r="14" spans="1:9" x14ac:dyDescent="0.25">
      <c r="A14" s="1495" t="s">
        <v>3514</v>
      </c>
      <c r="B14" s="1505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3515</v>
      </c>
      <c r="B15" s="1499"/>
      <c r="C15" s="1502" t="s">
        <v>3512</v>
      </c>
      <c r="D15" s="1497"/>
      <c r="E15" s="1497"/>
      <c r="F15" s="1497"/>
      <c r="G15" s="1496"/>
    </row>
    <row r="16" spans="1:9" x14ac:dyDescent="0.25">
      <c r="A16" s="343"/>
      <c r="B16" s="344"/>
      <c r="C16" s="1737" t="s">
        <v>3513</v>
      </c>
      <c r="D16" s="1739"/>
      <c r="E16" s="1739"/>
      <c r="F16" s="1739"/>
      <c r="G16" s="1738"/>
    </row>
    <row r="17" spans="1:12" x14ac:dyDescent="0.25">
      <c r="A17" s="10" t="s">
        <v>3</v>
      </c>
      <c r="B17" s="1501" t="s">
        <v>4</v>
      </c>
      <c r="C17" s="1501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3520</v>
      </c>
      <c r="B18" s="1503" t="s">
        <v>3521</v>
      </c>
      <c r="C18" s="1504">
        <v>1</v>
      </c>
      <c r="D18" s="360">
        <v>10238</v>
      </c>
      <c r="E18" s="361"/>
      <c r="F18" s="362"/>
      <c r="G18" s="84">
        <f>D18*C18</f>
        <v>10238</v>
      </c>
    </row>
    <row r="19" spans="1:12" x14ac:dyDescent="0.25">
      <c r="A19" s="56"/>
      <c r="B19" s="1504"/>
      <c r="C19" s="1504"/>
      <c r="D19" s="360"/>
      <c r="E19" s="361"/>
      <c r="F19" s="362"/>
      <c r="G19" s="84">
        <f>D19*C19</f>
        <v>0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10238</v>
      </c>
      <c r="L20" t="s">
        <v>762</v>
      </c>
    </row>
    <row r="21" spans="1:12" ht="21" customHeight="1" x14ac:dyDescent="0.35">
      <c r="A21" s="295" t="s">
        <v>3516</v>
      </c>
      <c r="B21" s="346"/>
      <c r="C21" s="346"/>
      <c r="D21" s="1498"/>
      <c r="E21" s="1498"/>
      <c r="F21" s="1498"/>
      <c r="G21" s="347"/>
    </row>
    <row r="22" spans="1:12" ht="21" customHeight="1" x14ac:dyDescent="0.35">
      <c r="A22" s="295" t="s">
        <v>3519</v>
      </c>
      <c r="B22" s="346"/>
      <c r="C22" s="346"/>
      <c r="D22" s="1498"/>
      <c r="E22" s="1498"/>
      <c r="F22" s="1498"/>
      <c r="G22" s="347"/>
    </row>
    <row r="23" spans="1:12" x14ac:dyDescent="0.25">
      <c r="A23" s="1751" t="s">
        <v>3517</v>
      </c>
      <c r="B23" s="1739"/>
      <c r="C23" s="1739"/>
      <c r="D23" s="1739"/>
      <c r="E23" s="1739"/>
      <c r="F23" s="1739"/>
      <c r="G23" s="1738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1494"/>
      <c r="D25" s="1493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488" t="s">
        <v>3518</v>
      </c>
      <c r="C27" s="1500"/>
      <c r="D27" s="1831" t="s">
        <v>3500</v>
      </c>
      <c r="E27" s="1832"/>
      <c r="F27" s="1832"/>
      <c r="G27" s="1833"/>
    </row>
    <row r="28" spans="1:12" x14ac:dyDescent="0.25">
      <c r="A28" s="25" t="s">
        <v>9</v>
      </c>
      <c r="B28" s="489" t="s">
        <v>714</v>
      </c>
      <c r="C28" s="1500"/>
      <c r="D28" s="1834" t="s">
        <v>3499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E26:F26"/>
    <mergeCell ref="D27:G27"/>
    <mergeCell ref="D28:G28"/>
    <mergeCell ref="C14:G14"/>
    <mergeCell ref="C16:G16"/>
    <mergeCell ref="D17:F17"/>
    <mergeCell ref="A20:F20"/>
    <mergeCell ref="A23:G23"/>
    <mergeCell ref="E25:F25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H15" sqref="H15"/>
    </sheetView>
  </sheetViews>
  <sheetFormatPr defaultRowHeight="15" x14ac:dyDescent="0.25"/>
  <cols>
    <col min="1" max="1" width="23" style="1513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10"/>
    </row>
    <row r="9" spans="1:5" x14ac:dyDescent="0.25">
      <c r="A9" s="92"/>
      <c r="B9" s="17"/>
      <c r="C9" s="17"/>
      <c r="D9" s="126"/>
      <c r="E9" s="1510"/>
    </row>
    <row r="10" spans="1:5" x14ac:dyDescent="0.25">
      <c r="A10" s="92"/>
      <c r="B10" s="17"/>
      <c r="C10" s="17"/>
      <c r="D10" s="1729" t="s">
        <v>3522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3523</v>
      </c>
      <c r="D12" s="1735"/>
      <c r="E12" s="1736"/>
    </row>
    <row r="13" spans="1:5" x14ac:dyDescent="0.25">
      <c r="A13" s="1763" t="s">
        <v>2736</v>
      </c>
      <c r="B13" s="1764"/>
      <c r="C13" s="1737" t="s">
        <v>2738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1351</v>
      </c>
      <c r="B15" s="8"/>
      <c r="C15" s="1753" t="s">
        <v>1353</v>
      </c>
      <c r="D15" s="1749"/>
      <c r="E15" s="1749"/>
    </row>
    <row r="16" spans="1:5" ht="15.75" x14ac:dyDescent="0.25">
      <c r="A16" s="93" t="s">
        <v>61</v>
      </c>
      <c r="C16" s="1748" t="s">
        <v>1354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1355</v>
      </c>
      <c r="B18" s="56" t="s">
        <v>1357</v>
      </c>
      <c r="C18" s="562">
        <v>144</v>
      </c>
      <c r="D18" s="57">
        <v>27</v>
      </c>
      <c r="E18" s="57">
        <f>D18*C18</f>
        <v>3888</v>
      </c>
    </row>
    <row r="19" spans="1:5" ht="23.25" x14ac:dyDescent="0.35">
      <c r="A19" s="1762" t="s">
        <v>183</v>
      </c>
      <c r="B19" s="1749"/>
      <c r="C19" s="1749"/>
      <c r="D19" s="1749"/>
      <c r="E19" s="134">
        <f>SUM(E18:E18)</f>
        <v>3888</v>
      </c>
    </row>
    <row r="20" spans="1:5" s="8" customFormat="1" x14ac:dyDescent="0.25">
      <c r="A20" s="263" t="s">
        <v>3524</v>
      </c>
      <c r="B20" s="1511"/>
      <c r="C20" s="1511"/>
      <c r="D20" s="264"/>
      <c r="E20" s="129"/>
    </row>
    <row r="21" spans="1:5" s="8" customFormat="1" x14ac:dyDescent="0.25">
      <c r="A21" s="263" t="s">
        <v>3525</v>
      </c>
      <c r="B21" s="1511"/>
      <c r="C21" s="1511"/>
      <c r="D21" s="264"/>
      <c r="E21" s="129"/>
    </row>
    <row r="22" spans="1:5" s="8" customFormat="1" x14ac:dyDescent="0.25">
      <c r="A22" s="563" t="s">
        <v>2737</v>
      </c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1510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1510"/>
    </row>
    <row r="25" spans="1:5" x14ac:dyDescent="0.25">
      <c r="A25" s="92"/>
      <c r="B25" s="17"/>
      <c r="C25" s="1742"/>
      <c r="D25" s="1743"/>
      <c r="E25" s="1510"/>
    </row>
    <row r="26" spans="1:5" x14ac:dyDescent="0.25">
      <c r="A26" s="98" t="s">
        <v>7</v>
      </c>
      <c r="B26" s="1507" t="s">
        <v>1356</v>
      </c>
      <c r="C26" s="1744" t="s">
        <v>3507</v>
      </c>
      <c r="D26" s="1745"/>
      <c r="E26" s="1730"/>
    </row>
    <row r="27" spans="1:5" x14ac:dyDescent="0.25">
      <c r="A27" s="99" t="s">
        <v>9</v>
      </c>
      <c r="B27" s="1508" t="s">
        <v>10</v>
      </c>
      <c r="C27" s="1746" t="s">
        <v>3262</v>
      </c>
      <c r="D27" s="1747"/>
      <c r="E27" s="1730"/>
    </row>
    <row r="28" spans="1:5" x14ac:dyDescent="0.25">
      <c r="A28" s="92"/>
      <c r="B28" s="17"/>
      <c r="C28" s="17"/>
      <c r="D28" s="126"/>
      <c r="E28" s="1510"/>
    </row>
    <row r="29" spans="1:5" x14ac:dyDescent="0.25">
      <c r="A29" s="93"/>
      <c r="B29" s="7"/>
      <c r="C29" s="7"/>
      <c r="D29" s="128"/>
      <c r="E29" s="132"/>
    </row>
  </sheetData>
  <mergeCells count="15">
    <mergeCell ref="A1:E7"/>
    <mergeCell ref="D10:E10"/>
    <mergeCell ref="A11:E11"/>
    <mergeCell ref="C12:E12"/>
    <mergeCell ref="A13:B13"/>
    <mergeCell ref="C13:E13"/>
    <mergeCell ref="C25:D25"/>
    <mergeCell ref="C26:E26"/>
    <mergeCell ref="C27:E27"/>
    <mergeCell ref="A14:B14"/>
    <mergeCell ref="C14:E14"/>
    <mergeCell ref="C15:E15"/>
    <mergeCell ref="C16:E16"/>
    <mergeCell ref="A19:D19"/>
    <mergeCell ref="C24:D24"/>
  </mergeCells>
  <pageMargins left="0.7" right="0.7" top="0.75" bottom="0.75" header="0.3" footer="0.3"/>
  <pageSetup orientation="portrait" horizontalDpi="0" verticalDpi="0"/>
  <drawing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H21" sqref="H21"/>
    </sheetView>
  </sheetViews>
  <sheetFormatPr defaultRowHeight="15" x14ac:dyDescent="0.25"/>
  <cols>
    <col min="1" max="1" width="24.7109375" customWidth="1"/>
    <col min="2" max="2" width="27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3529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3530</v>
      </c>
      <c r="D12" s="1735"/>
      <c r="E12" s="1736"/>
    </row>
    <row r="13" spans="1:5" x14ac:dyDescent="0.25">
      <c r="A13" s="1737" t="s">
        <v>3528</v>
      </c>
      <c r="B13" s="1738"/>
      <c r="C13" s="1737" t="s">
        <v>1869</v>
      </c>
      <c r="D13" s="1739"/>
      <c r="E13" s="1738"/>
    </row>
    <row r="14" spans="1:5" x14ac:dyDescent="0.25">
      <c r="A14" s="1737" t="s">
        <v>205</v>
      </c>
      <c r="B14" s="1738"/>
      <c r="C14" s="1737" t="s">
        <v>12</v>
      </c>
      <c r="D14" s="1739"/>
      <c r="E14" s="1738"/>
    </row>
    <row r="15" spans="1:5" x14ac:dyDescent="0.25">
      <c r="A15" s="23" t="s">
        <v>206</v>
      </c>
      <c r="B15" s="8"/>
      <c r="C15" s="1753" t="s">
        <v>1870</v>
      </c>
      <c r="D15" s="1753"/>
      <c r="E15" s="1753"/>
    </row>
    <row r="16" spans="1:5" x14ac:dyDescent="0.25">
      <c r="A16" s="13"/>
      <c r="C16" s="1748" t="s">
        <v>3527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56" t="s">
        <v>3531</v>
      </c>
      <c r="B18" s="55" t="s">
        <v>2446</v>
      </c>
      <c r="C18" s="55">
        <v>100</v>
      </c>
      <c r="D18" s="57">
        <v>4.5</v>
      </c>
      <c r="E18" s="58">
        <f t="shared" ref="E18:E26" si="0">D18*C18</f>
        <v>450</v>
      </c>
    </row>
    <row r="19" spans="1:5" x14ac:dyDescent="0.25">
      <c r="A19" s="9" t="s">
        <v>1701</v>
      </c>
      <c r="B19" s="9"/>
      <c r="C19" s="35">
        <v>150</v>
      </c>
      <c r="D19" s="57">
        <v>12</v>
      </c>
      <c r="E19" s="58">
        <f t="shared" si="0"/>
        <v>1800</v>
      </c>
    </row>
    <row r="20" spans="1:5" x14ac:dyDescent="0.25">
      <c r="A20" s="56" t="s">
        <v>2901</v>
      </c>
      <c r="B20" s="55" t="s">
        <v>2902</v>
      </c>
      <c r="C20" s="55">
        <v>12</v>
      </c>
      <c r="D20" s="57">
        <v>10</v>
      </c>
      <c r="E20" s="58">
        <f t="shared" si="0"/>
        <v>120</v>
      </c>
    </row>
    <row r="21" spans="1:5" x14ac:dyDescent="0.25">
      <c r="A21" s="56" t="s">
        <v>3534</v>
      </c>
      <c r="B21" s="55" t="s">
        <v>3535</v>
      </c>
      <c r="C21" s="55">
        <v>10</v>
      </c>
      <c r="D21" s="57">
        <v>105</v>
      </c>
      <c r="E21" s="58">
        <f t="shared" si="0"/>
        <v>1050</v>
      </c>
    </row>
    <row r="22" spans="1:5" x14ac:dyDescent="0.25">
      <c r="A22" s="56" t="s">
        <v>3532</v>
      </c>
      <c r="B22" s="55" t="s">
        <v>3533</v>
      </c>
      <c r="C22" s="55">
        <v>1</v>
      </c>
      <c r="D22" s="57">
        <v>1300</v>
      </c>
      <c r="E22" s="58">
        <f>D22*C22</f>
        <v>1300</v>
      </c>
    </row>
    <row r="23" spans="1:5" x14ac:dyDescent="0.25">
      <c r="A23" s="56" t="s">
        <v>3536</v>
      </c>
      <c r="B23" s="55" t="s">
        <v>271</v>
      </c>
      <c r="C23" s="55">
        <v>3</v>
      </c>
      <c r="D23" s="57">
        <v>45</v>
      </c>
      <c r="E23" s="58">
        <f t="shared" si="0"/>
        <v>135</v>
      </c>
    </row>
    <row r="24" spans="1:5" x14ac:dyDescent="0.25">
      <c r="A24" s="56" t="s">
        <v>3537</v>
      </c>
      <c r="B24" s="55" t="s">
        <v>3538</v>
      </c>
      <c r="C24" s="55">
        <v>1</v>
      </c>
      <c r="D24" s="57">
        <v>300</v>
      </c>
      <c r="E24" s="58">
        <f t="shared" si="0"/>
        <v>300</v>
      </c>
    </row>
    <row r="25" spans="1:5" x14ac:dyDescent="0.25">
      <c r="A25" s="56" t="s">
        <v>974</v>
      </c>
      <c r="B25" s="55" t="s">
        <v>3539</v>
      </c>
      <c r="C25" s="35">
        <v>200</v>
      </c>
      <c r="D25" s="57">
        <v>13</v>
      </c>
      <c r="E25" s="58">
        <f t="shared" si="0"/>
        <v>2600</v>
      </c>
    </row>
    <row r="26" spans="1:5" ht="15.75" thickBot="1" x14ac:dyDescent="0.3">
      <c r="A26" s="56" t="s">
        <v>974</v>
      </c>
      <c r="B26" s="55" t="s">
        <v>3540</v>
      </c>
      <c r="C26" s="35">
        <v>100</v>
      </c>
      <c r="D26" s="57">
        <v>13.5</v>
      </c>
      <c r="E26" s="58">
        <f t="shared" si="0"/>
        <v>1350</v>
      </c>
    </row>
    <row r="27" spans="1:5" ht="23.25" x14ac:dyDescent="0.35">
      <c r="A27" s="1750" t="s">
        <v>2426</v>
      </c>
      <c r="B27" s="1739"/>
      <c r="C27" s="1739"/>
      <c r="D27" s="1739"/>
      <c r="E27" s="1526">
        <f>SUM(E18:E26)</f>
        <v>9105</v>
      </c>
    </row>
    <row r="28" spans="1:5" x14ac:dyDescent="0.25">
      <c r="A28" s="1512" t="s">
        <v>3526</v>
      </c>
      <c r="B28" s="1506"/>
      <c r="C28" s="1506"/>
      <c r="D28" s="1506"/>
      <c r="E28" s="1279"/>
    </row>
    <row r="29" spans="1:5" x14ac:dyDescent="0.25">
      <c r="A29" s="1751" t="s">
        <v>1873</v>
      </c>
      <c r="B29" s="1739"/>
      <c r="C29" s="1739"/>
      <c r="D29" s="1739"/>
      <c r="E29" s="1752"/>
    </row>
    <row r="30" spans="1:5" x14ac:dyDescent="0.25">
      <c r="A30" s="1"/>
      <c r="B30" s="2"/>
      <c r="C30" s="2"/>
      <c r="D30" s="2"/>
      <c r="E30" s="3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21" t="s">
        <v>6</v>
      </c>
      <c r="B32" s="22" t="s">
        <v>18</v>
      </c>
      <c r="C32" s="1740" t="s">
        <v>17</v>
      </c>
      <c r="D32" s="1741"/>
      <c r="E32" s="18"/>
    </row>
    <row r="33" spans="1:5" x14ac:dyDescent="0.25">
      <c r="A33" s="16"/>
      <c r="B33" s="17"/>
      <c r="C33" s="1742"/>
      <c r="D33" s="1743"/>
      <c r="E33" s="18"/>
    </row>
    <row r="34" spans="1:5" x14ac:dyDescent="0.25">
      <c r="A34" s="24" t="s">
        <v>7</v>
      </c>
      <c r="B34" s="1507" t="s">
        <v>981</v>
      </c>
      <c r="C34" s="1744" t="s">
        <v>3251</v>
      </c>
      <c r="D34" s="1745"/>
      <c r="E34" s="1730"/>
    </row>
    <row r="35" spans="1:5" x14ac:dyDescent="0.25">
      <c r="A35" s="25" t="s">
        <v>9</v>
      </c>
      <c r="B35" s="1508" t="s">
        <v>10</v>
      </c>
      <c r="C35" s="1746" t="s">
        <v>3262</v>
      </c>
      <c r="D35" s="1747"/>
      <c r="E35" s="1730"/>
    </row>
    <row r="36" spans="1:5" x14ac:dyDescent="0.25">
      <c r="A36" s="16"/>
      <c r="B36" s="17"/>
      <c r="C36" s="17"/>
      <c r="D36" s="17"/>
      <c r="E36" s="18"/>
    </row>
    <row r="37" spans="1:5" x14ac:dyDescent="0.25">
      <c r="A37" s="13"/>
      <c r="B37" s="7"/>
      <c r="C37" s="7"/>
      <c r="D37" s="7"/>
      <c r="E37" s="11"/>
    </row>
  </sheetData>
  <mergeCells count="16">
    <mergeCell ref="A1:E7"/>
    <mergeCell ref="D10:E10"/>
    <mergeCell ref="A11:E11"/>
    <mergeCell ref="C12:E12"/>
    <mergeCell ref="A13:B13"/>
    <mergeCell ref="C13:E13"/>
    <mergeCell ref="C32:D32"/>
    <mergeCell ref="C33:D33"/>
    <mergeCell ref="C34:E34"/>
    <mergeCell ref="C35:E35"/>
    <mergeCell ref="A14:B14"/>
    <mergeCell ref="C14:E14"/>
    <mergeCell ref="C15:E15"/>
    <mergeCell ref="C16:E16"/>
    <mergeCell ref="A27:D27"/>
    <mergeCell ref="A29:E29"/>
  </mergeCells>
  <pageMargins left="0.7" right="0.7" top="0.75" bottom="0.75" header="0.3" footer="0.3"/>
  <pageSetup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32"/>
  <sheetViews>
    <sheetView topLeftCell="A13" workbookViewId="0">
      <selection activeCell="A28" sqref="A28"/>
    </sheetView>
  </sheetViews>
  <sheetFormatPr defaultRowHeight="15" x14ac:dyDescent="0.25"/>
  <cols>
    <col min="1" max="1" width="28.7109375" style="100" customWidth="1"/>
    <col min="2" max="2" width="14.28515625" customWidth="1"/>
    <col min="3" max="3" width="9.85546875" customWidth="1"/>
    <col min="4" max="4" width="11.85546875" style="133" customWidth="1"/>
    <col min="5" max="5" width="14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0"/>
    </row>
    <row r="9" spans="1:5" x14ac:dyDescent="0.25">
      <c r="A9" s="92"/>
      <c r="B9" s="17"/>
      <c r="C9" s="17"/>
      <c r="D9" s="126"/>
      <c r="E9" s="150"/>
    </row>
    <row r="10" spans="1:5" x14ac:dyDescent="0.25">
      <c r="A10" s="92"/>
      <c r="B10" s="17"/>
      <c r="C10" s="17"/>
      <c r="D10" s="1729" t="s">
        <v>439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422</v>
      </c>
      <c r="D12" s="1735"/>
      <c r="E12" s="1736"/>
    </row>
    <row r="13" spans="1:5" x14ac:dyDescent="0.25">
      <c r="A13" s="1763" t="s">
        <v>440</v>
      </c>
      <c r="B13" s="1764"/>
      <c r="C13" s="1737" t="s">
        <v>443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441</v>
      </c>
      <c r="B15" s="8"/>
      <c r="C15" s="1769" t="s">
        <v>444</v>
      </c>
      <c r="D15" s="1770"/>
      <c r="E15" s="1770"/>
    </row>
    <row r="16" spans="1:5" x14ac:dyDescent="0.25">
      <c r="A16" s="92" t="s">
        <v>442</v>
      </c>
      <c r="C16" s="1771" t="s">
        <v>445</v>
      </c>
      <c r="D16" s="1755"/>
      <c r="E16" s="1772"/>
    </row>
    <row r="17" spans="1:5" x14ac:dyDescent="0.25">
      <c r="A17" s="92"/>
      <c r="C17" s="1773" t="s">
        <v>446</v>
      </c>
      <c r="D17" s="1774"/>
      <c r="E17" s="1775"/>
    </row>
    <row r="18" spans="1:5" x14ac:dyDescent="0.25">
      <c r="A18" s="10" t="s">
        <v>3</v>
      </c>
      <c r="B18" s="10" t="s">
        <v>4</v>
      </c>
      <c r="C18" s="155" t="s">
        <v>13</v>
      </c>
      <c r="D18" s="156" t="s">
        <v>14</v>
      </c>
      <c r="E18" s="156" t="s">
        <v>5</v>
      </c>
    </row>
    <row r="19" spans="1:5" x14ac:dyDescent="0.25">
      <c r="A19" s="56" t="s">
        <v>447</v>
      </c>
      <c r="B19" s="56" t="s">
        <v>448</v>
      </c>
      <c r="C19" s="55">
        <v>20</v>
      </c>
      <c r="D19" s="57">
        <v>100</v>
      </c>
      <c r="E19" s="57">
        <f>D19*C19</f>
        <v>2000</v>
      </c>
    </row>
    <row r="20" spans="1:5" x14ac:dyDescent="0.25">
      <c r="A20" s="56"/>
      <c r="B20" s="56" t="s">
        <v>449</v>
      </c>
      <c r="C20" s="55"/>
      <c r="D20" s="154"/>
      <c r="E20" s="154" t="s">
        <v>179</v>
      </c>
    </row>
    <row r="21" spans="1:5" x14ac:dyDescent="0.25">
      <c r="A21" s="56"/>
      <c r="B21" s="56"/>
      <c r="C21" s="55"/>
      <c r="D21" s="154"/>
      <c r="E21" s="154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SUM(E19:E21)</f>
        <v>2000</v>
      </c>
    </row>
    <row r="23" spans="1:5" x14ac:dyDescent="0.25">
      <c r="A23" s="95" t="s">
        <v>487</v>
      </c>
      <c r="B23" s="149"/>
      <c r="C23" s="149"/>
      <c r="D23" s="128"/>
      <c r="E23" s="129"/>
    </row>
    <row r="24" spans="1:5" x14ac:dyDescent="0.25">
      <c r="A24" s="1761"/>
      <c r="B24" s="1757"/>
      <c r="C24" s="1757"/>
      <c r="D24" s="1757"/>
      <c r="E24" s="1752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150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50"/>
    </row>
    <row r="28" spans="1:5" x14ac:dyDescent="0.25">
      <c r="A28" s="92"/>
      <c r="B28" s="17"/>
      <c r="C28" s="1742"/>
      <c r="D28" s="1743"/>
      <c r="E28" s="150"/>
    </row>
    <row r="29" spans="1:5" x14ac:dyDescent="0.25">
      <c r="A29" s="98" t="s">
        <v>7</v>
      </c>
      <c r="B29" s="147" t="s">
        <v>435</v>
      </c>
      <c r="C29" s="1744" t="s">
        <v>16</v>
      </c>
      <c r="D29" s="1745"/>
      <c r="E29" s="1730"/>
    </row>
    <row r="30" spans="1:5" x14ac:dyDescent="0.25">
      <c r="A30" s="99" t="s">
        <v>9</v>
      </c>
      <c r="B30" s="148" t="s">
        <v>10</v>
      </c>
      <c r="C30" s="1746" t="s">
        <v>10</v>
      </c>
      <c r="D30" s="1747"/>
      <c r="E30" s="1730"/>
    </row>
    <row r="31" spans="1:5" x14ac:dyDescent="0.25">
      <c r="A31" s="92"/>
      <c r="B31" s="17"/>
      <c r="C31" s="17"/>
      <c r="D31" s="126"/>
      <c r="E31" s="150"/>
    </row>
    <row r="32" spans="1:5" x14ac:dyDescent="0.25">
      <c r="A32" s="93"/>
      <c r="B32" s="7"/>
      <c r="C32" s="7"/>
      <c r="D32" s="128"/>
      <c r="E32" s="132"/>
    </row>
  </sheetData>
  <mergeCells count="17">
    <mergeCell ref="C27:D27"/>
    <mergeCell ref="C28:D28"/>
    <mergeCell ref="C29:E29"/>
    <mergeCell ref="C30:E30"/>
    <mergeCell ref="C17:E17"/>
    <mergeCell ref="A24:E24"/>
    <mergeCell ref="A14:B14"/>
    <mergeCell ref="C14:E14"/>
    <mergeCell ref="C15:E15"/>
    <mergeCell ref="C16:E16"/>
    <mergeCell ref="A22:D2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3" workbookViewId="0">
      <selection activeCell="J6" sqref="J6"/>
    </sheetView>
  </sheetViews>
  <sheetFormatPr defaultRowHeight="15" x14ac:dyDescent="0.25"/>
  <cols>
    <col min="1" max="1" width="26.28515625" style="1513" customWidth="1"/>
    <col min="2" max="2" width="25.7109375" style="1513" customWidth="1"/>
    <col min="3" max="3" width="7.42578125" customWidth="1"/>
    <col min="4" max="4" width="8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980"/>
      <c r="C8" s="17"/>
      <c r="D8" s="88"/>
      <c r="E8" s="82"/>
    </row>
    <row r="9" spans="1:5" x14ac:dyDescent="0.25">
      <c r="A9" s="92"/>
      <c r="B9" s="980"/>
      <c r="C9" s="17"/>
      <c r="D9" s="88"/>
      <c r="E9" s="82"/>
    </row>
    <row r="10" spans="1:5" x14ac:dyDescent="0.25">
      <c r="A10" s="92"/>
      <c r="B10" s="980"/>
      <c r="C10" s="17"/>
      <c r="D10" s="1729" t="s">
        <v>3541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981"/>
      <c r="C12" s="1734" t="s">
        <v>3523</v>
      </c>
      <c r="D12" s="1735"/>
      <c r="E12" s="1736"/>
    </row>
    <row r="13" spans="1:5" x14ac:dyDescent="0.25">
      <c r="A13" s="1763" t="s">
        <v>248</v>
      </c>
      <c r="B13" s="1764"/>
      <c r="C13" s="1737" t="s">
        <v>1092</v>
      </c>
      <c r="D13" s="1739"/>
      <c r="E13" s="1738"/>
    </row>
    <row r="14" spans="1:5" x14ac:dyDescent="0.25">
      <c r="A14" s="1737" t="s">
        <v>249</v>
      </c>
      <c r="B14" s="1738"/>
      <c r="C14" s="1737" t="s">
        <v>12</v>
      </c>
      <c r="D14" s="1739"/>
      <c r="E14" s="1738"/>
    </row>
    <row r="15" spans="1:5" x14ac:dyDescent="0.25">
      <c r="A15" s="94" t="s">
        <v>250</v>
      </c>
      <c r="B15" s="982"/>
      <c r="C15" s="1753" t="s">
        <v>246</v>
      </c>
      <c r="D15" s="1749"/>
      <c r="E15" s="1749"/>
    </row>
    <row r="16" spans="1:5" x14ac:dyDescent="0.25">
      <c r="A16" s="93"/>
      <c r="C16" s="1748" t="s">
        <v>247</v>
      </c>
      <c r="D16" s="1749"/>
      <c r="E16" s="1749"/>
    </row>
    <row r="17" spans="1:5" x14ac:dyDescent="0.25">
      <c r="A17" s="10" t="s">
        <v>3</v>
      </c>
      <c r="B17" s="291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x14ac:dyDescent="0.25">
      <c r="A18" s="56" t="s">
        <v>3543</v>
      </c>
      <c r="B18" s="56" t="s">
        <v>3544</v>
      </c>
      <c r="C18" s="55">
        <v>5</v>
      </c>
      <c r="D18" s="84">
        <v>9</v>
      </c>
      <c r="E18" s="84">
        <f>D18*C18</f>
        <v>45</v>
      </c>
    </row>
    <row r="19" spans="1:5" s="81" customFormat="1" x14ac:dyDescent="0.25">
      <c r="A19" s="56" t="s">
        <v>3543</v>
      </c>
      <c r="B19" s="56" t="s">
        <v>2029</v>
      </c>
      <c r="C19" s="55">
        <v>5</v>
      </c>
      <c r="D19" s="84">
        <v>12</v>
      </c>
      <c r="E19" s="84">
        <f t="shared" ref="E19:E24" si="0">D19*C19</f>
        <v>60</v>
      </c>
    </row>
    <row r="20" spans="1:5" s="81" customFormat="1" x14ac:dyDescent="0.25">
      <c r="A20" s="56" t="s">
        <v>3545</v>
      </c>
      <c r="B20" s="56" t="s">
        <v>3546</v>
      </c>
      <c r="C20" s="55">
        <v>30</v>
      </c>
      <c r="D20" s="84">
        <v>60</v>
      </c>
      <c r="E20" s="84">
        <f t="shared" si="0"/>
        <v>1800</v>
      </c>
    </row>
    <row r="21" spans="1:5" s="81" customFormat="1" x14ac:dyDescent="0.25">
      <c r="A21" s="56" t="s">
        <v>3547</v>
      </c>
      <c r="B21" s="56" t="s">
        <v>3548</v>
      </c>
      <c r="C21" s="55">
        <v>5</v>
      </c>
      <c r="D21" s="84">
        <v>30</v>
      </c>
      <c r="E21" s="84">
        <f t="shared" si="0"/>
        <v>150</v>
      </c>
    </row>
    <row r="22" spans="1:5" s="81" customFormat="1" x14ac:dyDescent="0.25">
      <c r="A22" s="56" t="s">
        <v>3549</v>
      </c>
      <c r="B22" s="56" t="s">
        <v>3550</v>
      </c>
      <c r="C22" s="55">
        <v>50</v>
      </c>
      <c r="D22" s="84">
        <v>8</v>
      </c>
      <c r="E22" s="84">
        <f t="shared" si="0"/>
        <v>400</v>
      </c>
    </row>
    <row r="23" spans="1:5" s="81" customFormat="1" x14ac:dyDescent="0.25">
      <c r="A23" s="56" t="s">
        <v>3551</v>
      </c>
      <c r="B23" s="56" t="s">
        <v>3535</v>
      </c>
      <c r="C23" s="55">
        <v>30</v>
      </c>
      <c r="D23" s="84">
        <v>68</v>
      </c>
      <c r="E23" s="84">
        <f t="shared" si="0"/>
        <v>2040</v>
      </c>
    </row>
    <row r="24" spans="1:5" s="81" customFormat="1" x14ac:dyDescent="0.25">
      <c r="A24" s="56" t="s">
        <v>3551</v>
      </c>
      <c r="B24" s="56" t="s">
        <v>271</v>
      </c>
      <c r="C24" s="55">
        <v>10</v>
      </c>
      <c r="D24" s="84">
        <v>78</v>
      </c>
      <c r="E24" s="84">
        <f t="shared" si="0"/>
        <v>780</v>
      </c>
    </row>
    <row r="25" spans="1:5" ht="24" thickBot="1" x14ac:dyDescent="0.4">
      <c r="A25" s="1945" t="s">
        <v>2879</v>
      </c>
      <c r="B25" s="1946"/>
      <c r="C25" s="1946"/>
      <c r="D25" s="1947"/>
      <c r="E25" s="1267">
        <f>SUM(E18:E24)</f>
        <v>5275</v>
      </c>
    </row>
    <row r="26" spans="1:5" ht="15.75" thickTop="1" x14ac:dyDescent="0.25">
      <c r="A26" s="95" t="s">
        <v>994</v>
      </c>
      <c r="B26" s="981"/>
      <c r="C26" s="1509"/>
      <c r="D26" s="89"/>
      <c r="E26" s="85"/>
    </row>
    <row r="27" spans="1:5" x14ac:dyDescent="0.25">
      <c r="A27" s="1761" t="s">
        <v>3542</v>
      </c>
      <c r="B27" s="1757"/>
      <c r="C27" s="1757"/>
      <c r="D27" s="1757"/>
      <c r="E27" s="1752"/>
    </row>
    <row r="28" spans="1:5" x14ac:dyDescent="0.25">
      <c r="A28" s="96"/>
      <c r="B28" s="983"/>
      <c r="C28" s="2"/>
      <c r="D28" s="90"/>
      <c r="E28" s="48"/>
    </row>
    <row r="29" spans="1:5" x14ac:dyDescent="0.25">
      <c r="A29" s="92"/>
      <c r="B29" s="980"/>
      <c r="C29" s="17"/>
      <c r="D29" s="88"/>
      <c r="E29" s="82"/>
    </row>
    <row r="30" spans="1:5" x14ac:dyDescent="0.25">
      <c r="A30" s="97" t="s">
        <v>6</v>
      </c>
      <c r="B30" s="22" t="s">
        <v>18</v>
      </c>
      <c r="C30" s="1740" t="s">
        <v>17</v>
      </c>
      <c r="D30" s="1741"/>
      <c r="E30" s="82"/>
    </row>
    <row r="31" spans="1:5" x14ac:dyDescent="0.25">
      <c r="A31" s="92"/>
      <c r="B31" s="980"/>
      <c r="C31" s="1742"/>
      <c r="D31" s="1743"/>
      <c r="E31" s="82"/>
    </row>
    <row r="32" spans="1:5" x14ac:dyDescent="0.25">
      <c r="A32" s="98" t="s">
        <v>7</v>
      </c>
      <c r="B32" s="1507" t="s">
        <v>243</v>
      </c>
      <c r="C32" s="1744" t="s">
        <v>3507</v>
      </c>
      <c r="D32" s="1745"/>
      <c r="E32" s="1730"/>
    </row>
    <row r="33" spans="1:5" x14ac:dyDescent="0.25">
      <c r="A33" s="99" t="s">
        <v>9</v>
      </c>
      <c r="B33" s="1514" t="s">
        <v>10</v>
      </c>
      <c r="C33" s="1746" t="s">
        <v>3254</v>
      </c>
      <c r="D33" s="1747"/>
      <c r="E33" s="1730"/>
    </row>
    <row r="34" spans="1:5" x14ac:dyDescent="0.25">
      <c r="A34" s="92"/>
      <c r="B34" s="980"/>
      <c r="C34" s="17"/>
      <c r="D34" s="88"/>
      <c r="E34" s="82"/>
    </row>
    <row r="35" spans="1:5" x14ac:dyDescent="0.25">
      <c r="A35" s="93"/>
      <c r="B35" s="981"/>
      <c r="C35" s="7"/>
      <c r="D35" s="91"/>
      <c r="E35" s="86"/>
    </row>
  </sheetData>
  <mergeCells count="16">
    <mergeCell ref="A14:B14"/>
    <mergeCell ref="C14:E14"/>
    <mergeCell ref="C15:E15"/>
    <mergeCell ref="C16:E16"/>
    <mergeCell ref="A1:E7"/>
    <mergeCell ref="D10:E10"/>
    <mergeCell ref="A11:E11"/>
    <mergeCell ref="C12:E12"/>
    <mergeCell ref="A13:B13"/>
    <mergeCell ref="C13:E13"/>
    <mergeCell ref="C33:E33"/>
    <mergeCell ref="A25:D25"/>
    <mergeCell ref="A27:E27"/>
    <mergeCell ref="C30:D30"/>
    <mergeCell ref="C31:D31"/>
    <mergeCell ref="C32:E32"/>
  </mergeCells>
  <pageMargins left="0.7" right="0.7" top="0.75" bottom="0.75" header="0.3" footer="0.3"/>
  <pageSetup orientation="portrait" horizontalDpi="0" verticalDpi="0"/>
  <drawing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0" workbookViewId="0">
      <selection activeCell="L20" sqref="L20"/>
    </sheetView>
  </sheetViews>
  <sheetFormatPr defaultRowHeight="15" x14ac:dyDescent="0.25"/>
  <cols>
    <col min="1" max="1" width="23.42578125" customWidth="1"/>
    <col min="2" max="2" width="25.8554687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3552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3553</v>
      </c>
      <c r="E12" s="1757"/>
      <c r="F12" s="1757"/>
      <c r="G12" s="1752"/>
    </row>
    <row r="13" spans="1:9" ht="15" customHeight="1" x14ac:dyDescent="0.25">
      <c r="A13" s="1763" t="s">
        <v>3556</v>
      </c>
      <c r="B13" s="1764"/>
      <c r="C13" s="1737" t="s">
        <v>3554</v>
      </c>
      <c r="D13" s="1739"/>
      <c r="E13" s="1739"/>
      <c r="F13" s="1739"/>
      <c r="G13" s="1738"/>
      <c r="I13" t="s">
        <v>713</v>
      </c>
    </row>
    <row r="14" spans="1:9" x14ac:dyDescent="0.25">
      <c r="A14" s="1517" t="s">
        <v>3557</v>
      </c>
      <c r="B14" s="1525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61</v>
      </c>
      <c r="B15" s="1521"/>
      <c r="C15" s="1522" t="s">
        <v>3555</v>
      </c>
      <c r="D15" s="1519"/>
      <c r="E15" s="1519"/>
      <c r="F15" s="1519"/>
      <c r="G15" s="1518"/>
    </row>
    <row r="16" spans="1:9" x14ac:dyDescent="0.25">
      <c r="A16" s="343"/>
      <c r="B16" s="344"/>
      <c r="C16" s="1737" t="s">
        <v>3527</v>
      </c>
      <c r="D16" s="1739"/>
      <c r="E16" s="1739"/>
      <c r="F16" s="1739"/>
      <c r="G16" s="1738"/>
    </row>
    <row r="17" spans="1:12" x14ac:dyDescent="0.25">
      <c r="A17" s="10" t="s">
        <v>3</v>
      </c>
      <c r="B17" s="1524" t="s">
        <v>4</v>
      </c>
      <c r="C17" s="1524" t="s">
        <v>272</v>
      </c>
      <c r="D17" s="1822" t="s">
        <v>708</v>
      </c>
      <c r="E17" s="1902"/>
      <c r="F17" s="1903"/>
      <c r="G17" s="10" t="s">
        <v>5</v>
      </c>
    </row>
    <row r="18" spans="1:12" x14ac:dyDescent="0.25">
      <c r="A18" s="433" t="s">
        <v>2286</v>
      </c>
      <c r="B18" s="507" t="s">
        <v>3561</v>
      </c>
      <c r="C18" s="857">
        <v>10</v>
      </c>
      <c r="D18" s="858">
        <v>900</v>
      </c>
      <c r="E18" s="894"/>
      <c r="F18" s="895"/>
      <c r="G18" s="300">
        <f>D18*C18</f>
        <v>9000</v>
      </c>
    </row>
    <row r="19" spans="1:12" x14ac:dyDescent="0.25">
      <c r="A19" s="297"/>
      <c r="B19" s="1527" t="s">
        <v>3563</v>
      </c>
      <c r="C19" s="893"/>
      <c r="D19" s="727"/>
      <c r="E19" s="361"/>
      <c r="F19" s="362"/>
      <c r="G19" s="300">
        <f>D19*C19</f>
        <v>0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83">
        <f>SUM(G18:G19)</f>
        <v>9000</v>
      </c>
      <c r="L20" t="s">
        <v>762</v>
      </c>
    </row>
    <row r="21" spans="1:12" ht="19.5" customHeight="1" x14ac:dyDescent="0.35">
      <c r="A21" s="295" t="s">
        <v>3558</v>
      </c>
      <c r="B21" s="346"/>
      <c r="C21" s="346"/>
      <c r="D21" s="1520"/>
      <c r="E21" s="1520"/>
      <c r="F21" s="1520"/>
      <c r="G21" s="347"/>
    </row>
    <row r="22" spans="1:12" ht="19.5" customHeight="1" x14ac:dyDescent="0.35">
      <c r="A22" s="295" t="s">
        <v>3559</v>
      </c>
      <c r="B22" s="346"/>
      <c r="C22" s="346"/>
      <c r="D22" s="1520"/>
      <c r="E22" s="1520"/>
      <c r="F22" s="1520"/>
      <c r="G22" s="347"/>
    </row>
    <row r="23" spans="1:12" ht="19.5" customHeight="1" x14ac:dyDescent="0.35">
      <c r="A23" s="295"/>
      <c r="B23" s="346"/>
      <c r="C23" s="346"/>
      <c r="D23" s="1520"/>
      <c r="E23" s="1520"/>
      <c r="F23" s="1520"/>
      <c r="G23" s="347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1516"/>
      <c r="D25" s="1515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488" t="s">
        <v>3560</v>
      </c>
      <c r="C27" s="1523"/>
      <c r="D27" s="1831" t="s">
        <v>3562</v>
      </c>
      <c r="E27" s="1832"/>
      <c r="F27" s="1832"/>
      <c r="G27" s="1833"/>
    </row>
    <row r="28" spans="1:12" x14ac:dyDescent="0.25">
      <c r="A28" s="1845" t="s">
        <v>3571</v>
      </c>
      <c r="B28" s="1743"/>
      <c r="C28" s="1743"/>
      <c r="D28" s="1834" t="s">
        <v>717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D27:G27"/>
    <mergeCell ref="A28:C28"/>
    <mergeCell ref="D28:G28"/>
    <mergeCell ref="C14:G14"/>
    <mergeCell ref="C16:G16"/>
    <mergeCell ref="D17:F17"/>
    <mergeCell ref="A20:F20"/>
    <mergeCell ref="E25:F25"/>
    <mergeCell ref="E26:F26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D12" sqref="D12:G12"/>
    </sheetView>
  </sheetViews>
  <sheetFormatPr defaultRowHeight="15" x14ac:dyDescent="0.25"/>
  <cols>
    <col min="1" max="1" width="23.42578125" customWidth="1"/>
    <col min="2" max="2" width="25.8554687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3564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3553</v>
      </c>
      <c r="E12" s="1757"/>
      <c r="F12" s="1757"/>
      <c r="G12" s="1752"/>
    </row>
    <row r="13" spans="1:9" ht="15" customHeight="1" x14ac:dyDescent="0.25">
      <c r="A13" s="1763" t="s">
        <v>3565</v>
      </c>
      <c r="B13" s="1764"/>
      <c r="C13" s="1737" t="s">
        <v>3570</v>
      </c>
      <c r="D13" s="1739"/>
      <c r="E13" s="1739"/>
      <c r="F13" s="1739"/>
      <c r="G13" s="1738"/>
      <c r="I13" t="s">
        <v>713</v>
      </c>
    </row>
    <row r="14" spans="1:9" x14ac:dyDescent="0.25">
      <c r="A14" s="1517" t="s">
        <v>3566</v>
      </c>
      <c r="B14" s="1525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576</v>
      </c>
      <c r="B15" s="1521"/>
      <c r="C15" s="1522" t="s">
        <v>3567</v>
      </c>
      <c r="D15" s="1519"/>
      <c r="E15" s="1519"/>
      <c r="F15" s="1519"/>
      <c r="G15" s="1518"/>
    </row>
    <row r="16" spans="1:9" x14ac:dyDescent="0.25">
      <c r="A16" s="343"/>
      <c r="B16" s="344"/>
      <c r="C16" s="1737" t="s">
        <v>3568</v>
      </c>
      <c r="D16" s="1739"/>
      <c r="E16" s="1739"/>
      <c r="F16" s="1739"/>
      <c r="G16" s="1738"/>
    </row>
    <row r="17" spans="1:12" x14ac:dyDescent="0.25">
      <c r="A17" s="10" t="s">
        <v>3</v>
      </c>
      <c r="B17" s="1524" t="s">
        <v>4</v>
      </c>
      <c r="C17" s="1524" t="s">
        <v>272</v>
      </c>
      <c r="D17" s="1822" t="s">
        <v>708</v>
      </c>
      <c r="E17" s="1902"/>
      <c r="F17" s="1903"/>
      <c r="G17" s="10" t="s">
        <v>5</v>
      </c>
    </row>
    <row r="18" spans="1:12" x14ac:dyDescent="0.25">
      <c r="A18" s="433" t="s">
        <v>2286</v>
      </c>
      <c r="B18" s="507" t="s">
        <v>3561</v>
      </c>
      <c r="C18" s="857">
        <v>19</v>
      </c>
      <c r="D18" s="858">
        <v>850</v>
      </c>
      <c r="E18" s="894"/>
      <c r="F18" s="895"/>
      <c r="G18" s="300">
        <f>D18*C18</f>
        <v>16150</v>
      </c>
    </row>
    <row r="19" spans="1:12" x14ac:dyDescent="0.25">
      <c r="A19" s="297"/>
      <c r="B19" s="1527" t="s">
        <v>3563</v>
      </c>
      <c r="C19" s="893"/>
      <c r="D19" s="727"/>
      <c r="E19" s="361"/>
      <c r="F19" s="362"/>
      <c r="G19" s="300">
        <f>D19*C19</f>
        <v>0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83">
        <f>SUM(G18:G19)</f>
        <v>16150</v>
      </c>
      <c r="L20" t="s">
        <v>762</v>
      </c>
    </row>
    <row r="21" spans="1:12" ht="19.5" customHeight="1" x14ac:dyDescent="0.35">
      <c r="A21" s="295" t="s">
        <v>3569</v>
      </c>
      <c r="B21" s="346"/>
      <c r="C21" s="346"/>
      <c r="D21" s="1520"/>
      <c r="E21" s="1520"/>
      <c r="F21" s="1520"/>
      <c r="G21" s="347"/>
    </row>
    <row r="22" spans="1:12" ht="19.5" customHeight="1" x14ac:dyDescent="0.35">
      <c r="A22" s="295" t="s">
        <v>591</v>
      </c>
      <c r="B22" s="346"/>
      <c r="C22" s="346"/>
      <c r="D22" s="1520"/>
      <c r="E22" s="1520"/>
      <c r="F22" s="1520"/>
      <c r="G22" s="347"/>
    </row>
    <row r="23" spans="1:12" ht="19.5" customHeight="1" x14ac:dyDescent="0.35">
      <c r="A23" s="295"/>
      <c r="B23" s="346"/>
      <c r="C23" s="346"/>
      <c r="D23" s="1520"/>
      <c r="E23" s="1520"/>
      <c r="F23" s="1520"/>
      <c r="G23" s="347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1516"/>
      <c r="D25" s="1515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488" t="s">
        <v>3560</v>
      </c>
      <c r="C27" s="1523"/>
      <c r="D27" s="1831" t="s">
        <v>3562</v>
      </c>
      <c r="E27" s="1832"/>
      <c r="F27" s="1832"/>
      <c r="G27" s="1833"/>
    </row>
    <row r="28" spans="1:12" x14ac:dyDescent="0.25">
      <c r="A28" s="1845" t="s">
        <v>3571</v>
      </c>
      <c r="B28" s="1743"/>
      <c r="C28" s="1743"/>
      <c r="D28" s="1834" t="s">
        <v>717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D27:G27"/>
    <mergeCell ref="A28:C28"/>
    <mergeCell ref="D28:G28"/>
    <mergeCell ref="C14:G14"/>
    <mergeCell ref="C16:G16"/>
    <mergeCell ref="D17:F17"/>
    <mergeCell ref="A20:F20"/>
    <mergeCell ref="E25:F25"/>
    <mergeCell ref="E26:F26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0" sqref="D10:E10"/>
    </sheetView>
  </sheetViews>
  <sheetFormatPr defaultRowHeight="15" x14ac:dyDescent="0.25"/>
  <cols>
    <col min="1" max="1" width="27" style="1534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32"/>
    </row>
    <row r="9" spans="1:5" x14ac:dyDescent="0.25">
      <c r="A9" s="92"/>
      <c r="B9" s="17"/>
      <c r="C9" s="17"/>
      <c r="D9" s="126"/>
      <c r="E9" s="1532"/>
    </row>
    <row r="10" spans="1:5" x14ac:dyDescent="0.25">
      <c r="A10" s="92"/>
      <c r="B10" s="17"/>
      <c r="C10" s="17"/>
      <c r="D10" s="1729" t="s">
        <v>3577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3578</v>
      </c>
      <c r="D12" s="1735"/>
      <c r="E12" s="1736"/>
    </row>
    <row r="13" spans="1:5" x14ac:dyDescent="0.25">
      <c r="A13" s="1763" t="s">
        <v>1480</v>
      </c>
      <c r="B13" s="1764"/>
      <c r="C13" s="1737" t="s">
        <v>1482</v>
      </c>
      <c r="D13" s="1739"/>
      <c r="E13" s="1738"/>
    </row>
    <row r="14" spans="1:5" x14ac:dyDescent="0.25">
      <c r="A14" s="1737" t="s">
        <v>311</v>
      </c>
      <c r="B14" s="1738"/>
      <c r="C14" s="1737" t="s">
        <v>1481</v>
      </c>
      <c r="D14" s="1739"/>
      <c r="E14" s="1738"/>
    </row>
    <row r="15" spans="1:5" x14ac:dyDescent="0.25">
      <c r="A15" s="94" t="s">
        <v>1478</v>
      </c>
      <c r="B15" s="8"/>
      <c r="C15" s="1753"/>
      <c r="D15" s="1749"/>
      <c r="E15" s="1749"/>
    </row>
    <row r="16" spans="1:5" ht="15.75" x14ac:dyDescent="0.25">
      <c r="A16" s="93" t="s">
        <v>1479</v>
      </c>
      <c r="C16" s="1748" t="s">
        <v>1483</v>
      </c>
      <c r="D16" s="1749"/>
      <c r="E16" s="1749"/>
    </row>
    <row r="17" spans="1:5" x14ac:dyDescent="0.25">
      <c r="A17" s="10" t="s">
        <v>3</v>
      </c>
      <c r="B17" s="10" t="s">
        <v>1497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1485</v>
      </c>
      <c r="B18" s="55" t="s">
        <v>1489</v>
      </c>
      <c r="C18" s="55">
        <v>10</v>
      </c>
      <c r="D18" s="586">
        <v>39</v>
      </c>
      <c r="E18" s="57">
        <f>D18*C18</f>
        <v>390</v>
      </c>
    </row>
    <row r="19" spans="1:5" s="587" customFormat="1" x14ac:dyDescent="0.25">
      <c r="A19" s="56" t="s">
        <v>1487</v>
      </c>
      <c r="B19" s="55" t="s">
        <v>1494</v>
      </c>
      <c r="C19" s="55">
        <v>1</v>
      </c>
      <c r="D19" s="586">
        <v>200</v>
      </c>
      <c r="E19" s="57">
        <f>D19*C19</f>
        <v>200</v>
      </c>
    </row>
    <row r="20" spans="1:5" s="587" customFormat="1" x14ac:dyDescent="0.25">
      <c r="A20" s="56" t="s">
        <v>3579</v>
      </c>
      <c r="B20" s="55" t="s">
        <v>1494</v>
      </c>
      <c r="C20" s="55">
        <v>2</v>
      </c>
      <c r="D20" s="586">
        <v>160</v>
      </c>
      <c r="E20" s="57">
        <f>D20*C20</f>
        <v>320</v>
      </c>
    </row>
    <row r="21" spans="1:5" s="587" customFormat="1" x14ac:dyDescent="0.25">
      <c r="A21" s="56" t="s">
        <v>1885</v>
      </c>
      <c r="B21" s="55" t="s">
        <v>3587</v>
      </c>
      <c r="C21" s="55">
        <v>3</v>
      </c>
      <c r="D21" s="586">
        <v>200</v>
      </c>
      <c r="E21" s="57">
        <f>D21*C21</f>
        <v>600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SUM(E18:E21)</f>
        <v>1510</v>
      </c>
    </row>
    <row r="23" spans="1:5" s="81" customFormat="1" x14ac:dyDescent="0.25">
      <c r="A23" s="95" t="s">
        <v>3581</v>
      </c>
      <c r="B23" s="1011"/>
      <c r="C23" s="1011"/>
      <c r="D23" s="1012"/>
      <c r="E23" s="1013"/>
    </row>
    <row r="24" spans="1:5" s="81" customFormat="1" x14ac:dyDescent="0.25">
      <c r="A24" s="1536" t="s">
        <v>3580</v>
      </c>
      <c r="B24" s="1014"/>
      <c r="C24" s="1014"/>
      <c r="D24" s="1015"/>
      <c r="E24" s="1016"/>
    </row>
    <row r="25" spans="1:5" x14ac:dyDescent="0.25">
      <c r="A25" s="92"/>
      <c r="B25" s="17"/>
      <c r="C25" s="17"/>
      <c r="D25" s="126"/>
      <c r="E25" s="1532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1532"/>
    </row>
    <row r="27" spans="1:5" x14ac:dyDescent="0.25">
      <c r="A27" s="92"/>
      <c r="B27" s="17"/>
      <c r="C27" s="1742"/>
      <c r="D27" s="1743"/>
      <c r="E27" s="1532"/>
    </row>
    <row r="28" spans="1:5" x14ac:dyDescent="0.25">
      <c r="A28" s="98" t="s">
        <v>7</v>
      </c>
      <c r="B28" s="1529" t="s">
        <v>1356</v>
      </c>
      <c r="C28" s="1744" t="s">
        <v>2959</v>
      </c>
      <c r="D28" s="1745"/>
      <c r="E28" s="1730"/>
    </row>
    <row r="29" spans="1:5" x14ac:dyDescent="0.25">
      <c r="A29" s="99" t="s">
        <v>9</v>
      </c>
      <c r="B29" s="1530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1532"/>
    </row>
    <row r="31" spans="1:5" x14ac:dyDescent="0.25">
      <c r="A31" s="93"/>
      <c r="B31" s="7"/>
      <c r="C31" s="7"/>
      <c r="D31" s="128"/>
      <c r="E31" s="132"/>
    </row>
  </sheetData>
  <mergeCells count="15">
    <mergeCell ref="C27:D27"/>
    <mergeCell ref="C28:E28"/>
    <mergeCell ref="C29:E29"/>
    <mergeCell ref="A14:B14"/>
    <mergeCell ref="C14:E14"/>
    <mergeCell ref="C15:E15"/>
    <mergeCell ref="C16:E16"/>
    <mergeCell ref="A22:D22"/>
    <mergeCell ref="C26:D26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18" sqref="A18"/>
    </sheetView>
  </sheetViews>
  <sheetFormatPr defaultRowHeight="15" x14ac:dyDescent="0.25"/>
  <cols>
    <col min="1" max="1" width="24.85546875" style="1534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32"/>
    </row>
    <row r="9" spans="1:5" x14ac:dyDescent="0.25">
      <c r="A9" s="92"/>
      <c r="B9" s="17"/>
      <c r="C9" s="17"/>
      <c r="D9" s="126"/>
      <c r="E9" s="1532"/>
    </row>
    <row r="10" spans="1:5" x14ac:dyDescent="0.25">
      <c r="A10" s="92"/>
      <c r="B10" s="17"/>
      <c r="C10" s="17"/>
      <c r="D10" s="1729" t="s">
        <v>3586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3585</v>
      </c>
      <c r="D12" s="1735"/>
      <c r="E12" s="1736"/>
    </row>
    <row r="13" spans="1:5" x14ac:dyDescent="0.25">
      <c r="A13" s="1763" t="s">
        <v>2557</v>
      </c>
      <c r="B13" s="1764"/>
      <c r="C13" s="1737" t="s">
        <v>2556</v>
      </c>
      <c r="D13" s="1739"/>
      <c r="E13" s="1738"/>
    </row>
    <row r="14" spans="1:5" x14ac:dyDescent="0.25">
      <c r="A14" s="1737" t="s">
        <v>311</v>
      </c>
      <c r="B14" s="1738"/>
      <c r="C14" s="1737"/>
      <c r="D14" s="1739"/>
      <c r="E14" s="1738"/>
    </row>
    <row r="15" spans="1:5" ht="15.75" x14ac:dyDescent="0.25">
      <c r="A15" s="93"/>
      <c r="C15" s="1748" t="s">
        <v>1519</v>
      </c>
      <c r="D15" s="1749"/>
      <c r="E15" s="1749"/>
    </row>
    <row r="16" spans="1:5" x14ac:dyDescent="0.25">
      <c r="A16" s="10" t="s">
        <v>1520</v>
      </c>
      <c r="B16" s="10" t="s">
        <v>1521</v>
      </c>
      <c r="C16" s="10" t="s">
        <v>13</v>
      </c>
      <c r="D16" s="125" t="s">
        <v>14</v>
      </c>
      <c r="E16" s="125" t="s">
        <v>5</v>
      </c>
    </row>
    <row r="17" spans="1:5" s="587" customFormat="1" x14ac:dyDescent="0.25">
      <c r="A17" s="56" t="s">
        <v>1524</v>
      </c>
      <c r="B17" s="56" t="s">
        <v>1525</v>
      </c>
      <c r="C17" s="55">
        <v>2</v>
      </c>
      <c r="D17" s="586">
        <v>120</v>
      </c>
      <c r="E17" s="57">
        <f>D17*C17</f>
        <v>240</v>
      </c>
    </row>
    <row r="18" spans="1:5" s="587" customFormat="1" x14ac:dyDescent="0.25">
      <c r="A18" s="56" t="s">
        <v>1528</v>
      </c>
      <c r="B18" s="56" t="s">
        <v>1529</v>
      </c>
      <c r="C18" s="55">
        <v>5</v>
      </c>
      <c r="D18" s="586">
        <v>100</v>
      </c>
      <c r="E18" s="57">
        <f>D18*C18</f>
        <v>500</v>
      </c>
    </row>
    <row r="19" spans="1:5" s="587" customFormat="1" x14ac:dyDescent="0.25">
      <c r="A19" s="56" t="s">
        <v>1523</v>
      </c>
      <c r="B19" s="56" t="s">
        <v>3582</v>
      </c>
      <c r="C19" s="55">
        <v>100</v>
      </c>
      <c r="D19" s="586">
        <v>0.75</v>
      </c>
      <c r="E19" s="57">
        <f>D19*C19</f>
        <v>75</v>
      </c>
    </row>
    <row r="20" spans="1:5" s="587" customFormat="1" x14ac:dyDescent="0.25">
      <c r="A20" s="56" t="s">
        <v>1526</v>
      </c>
      <c r="B20" s="56" t="s">
        <v>1527</v>
      </c>
      <c r="C20" s="55">
        <v>16</v>
      </c>
      <c r="D20" s="586">
        <v>12.5</v>
      </c>
      <c r="E20" s="57">
        <f>D20*C20</f>
        <v>200</v>
      </c>
    </row>
    <row r="21" spans="1:5" ht="23.25" x14ac:dyDescent="0.35">
      <c r="A21" s="1762" t="s">
        <v>183</v>
      </c>
      <c r="B21" s="1749"/>
      <c r="C21" s="1749"/>
      <c r="D21" s="1749"/>
      <c r="E21" s="134">
        <f>SUM(E17:E20)</f>
        <v>1015</v>
      </c>
    </row>
    <row r="22" spans="1:5" s="8" customFormat="1" x14ac:dyDescent="0.25">
      <c r="A22" s="263" t="s">
        <v>1530</v>
      </c>
      <c r="B22" s="1533"/>
      <c r="C22" s="1533"/>
      <c r="D22" s="264"/>
      <c r="E22" s="129"/>
    </row>
    <row r="23" spans="1:5" s="8" customFormat="1" x14ac:dyDescent="0.25">
      <c r="A23" s="263" t="s">
        <v>3583</v>
      </c>
      <c r="B23" s="1533"/>
      <c r="C23" s="1533"/>
      <c r="D23" s="264"/>
      <c r="E23" s="129"/>
    </row>
    <row r="24" spans="1:5" s="8" customFormat="1" x14ac:dyDescent="0.25">
      <c r="A24" s="563" t="s">
        <v>3584</v>
      </c>
      <c r="B24" s="564"/>
      <c r="C24" s="564"/>
      <c r="D24" s="565"/>
      <c r="E24" s="566"/>
    </row>
    <row r="25" spans="1:5" x14ac:dyDescent="0.25">
      <c r="A25" s="92"/>
      <c r="B25" s="17"/>
      <c r="C25" s="17"/>
      <c r="D25" s="126"/>
      <c r="E25" s="1532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1532"/>
    </row>
    <row r="27" spans="1:5" x14ac:dyDescent="0.25">
      <c r="A27" s="92"/>
      <c r="B27" s="17"/>
      <c r="C27" s="1742"/>
      <c r="D27" s="1743"/>
      <c r="E27" s="1532"/>
    </row>
    <row r="28" spans="1:5" x14ac:dyDescent="0.25">
      <c r="A28" s="98" t="s">
        <v>7</v>
      </c>
      <c r="B28" s="1529" t="s">
        <v>1356</v>
      </c>
      <c r="C28" s="1744" t="s">
        <v>2959</v>
      </c>
      <c r="D28" s="1745"/>
      <c r="E28" s="1730"/>
    </row>
    <row r="29" spans="1:5" x14ac:dyDescent="0.25">
      <c r="A29" s="99" t="s">
        <v>9</v>
      </c>
      <c r="B29" s="1530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1532"/>
    </row>
    <row r="31" spans="1:5" x14ac:dyDescent="0.25">
      <c r="A31" s="93"/>
      <c r="B31" s="7"/>
      <c r="C31" s="7"/>
      <c r="D31" s="128"/>
      <c r="E31" s="132"/>
    </row>
  </sheetData>
  <mergeCells count="14">
    <mergeCell ref="C28:E28"/>
    <mergeCell ref="C29:E29"/>
    <mergeCell ref="A14:B14"/>
    <mergeCell ref="C14:E14"/>
    <mergeCell ref="C15:E15"/>
    <mergeCell ref="A21:D21"/>
    <mergeCell ref="C26:D26"/>
    <mergeCell ref="C27:D27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G11" sqref="G11"/>
    </sheetView>
  </sheetViews>
  <sheetFormatPr defaultRowHeight="15" x14ac:dyDescent="0.25"/>
  <cols>
    <col min="1" max="1" width="23" style="1534" customWidth="1"/>
    <col min="2" max="2" width="28.5703125" customWidth="1"/>
    <col min="3" max="3" width="9.85546875" customWidth="1"/>
    <col min="4" max="4" width="11.85546875" style="133" customWidth="1"/>
    <col min="5" max="5" width="11.285156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32"/>
    </row>
    <row r="9" spans="1:5" x14ac:dyDescent="0.25">
      <c r="A9" s="92"/>
      <c r="B9" s="17"/>
      <c r="C9" s="17"/>
      <c r="D9" s="126"/>
      <c r="E9" s="1532"/>
    </row>
    <row r="10" spans="1:5" x14ac:dyDescent="0.25">
      <c r="A10" s="92"/>
      <c r="B10" s="17"/>
      <c r="C10" s="17"/>
      <c r="D10" s="1729" t="s">
        <v>3588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3585</v>
      </c>
      <c r="D12" s="1735"/>
      <c r="E12" s="1736"/>
    </row>
    <row r="13" spans="1:5" x14ac:dyDescent="0.25">
      <c r="A13" s="1763" t="s">
        <v>2001</v>
      </c>
      <c r="B13" s="1764"/>
      <c r="C13" s="1737" t="s">
        <v>2003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2002</v>
      </c>
      <c r="B15" s="8"/>
      <c r="C15" s="1753" t="s">
        <v>867</v>
      </c>
      <c r="D15" s="1749"/>
      <c r="E15" s="1749"/>
    </row>
    <row r="16" spans="1:5" x14ac:dyDescent="0.25">
      <c r="A16" s="93"/>
      <c r="C16" s="1748" t="s">
        <v>1809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294" t="s">
        <v>2981</v>
      </c>
      <c r="B18" s="776" t="s">
        <v>2982</v>
      </c>
      <c r="C18" s="55">
        <v>200</v>
      </c>
      <c r="D18" s="57">
        <v>0.64</v>
      </c>
      <c r="E18" s="57">
        <f>C18*D18</f>
        <v>128</v>
      </c>
    </row>
    <row r="19" spans="1:5" x14ac:dyDescent="0.25">
      <c r="A19" s="1535" t="s">
        <v>1810</v>
      </c>
      <c r="B19" s="776" t="s">
        <v>2008</v>
      </c>
      <c r="C19" s="567">
        <v>100</v>
      </c>
      <c r="D19" s="57">
        <v>3.45</v>
      </c>
      <c r="E19" s="57">
        <f>D19*C19</f>
        <v>345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473</v>
      </c>
    </row>
    <row r="21" spans="1:5" x14ac:dyDescent="0.25">
      <c r="A21" s="95" t="s">
        <v>863</v>
      </c>
      <c r="B21" s="1531"/>
      <c r="C21" s="1531"/>
      <c r="D21" s="128"/>
      <c r="E21" s="129"/>
    </row>
    <row r="22" spans="1:5" x14ac:dyDescent="0.25">
      <c r="A22" s="95" t="s">
        <v>3589</v>
      </c>
      <c r="B22" s="1531"/>
      <c r="C22" s="1531"/>
      <c r="D22" s="128"/>
      <c r="E22" s="129"/>
    </row>
    <row r="23" spans="1:5" x14ac:dyDescent="0.25">
      <c r="A23" s="568" t="s">
        <v>3580</v>
      </c>
      <c r="B23" s="1528"/>
      <c r="C23" s="1528"/>
      <c r="D23" s="126"/>
      <c r="E23" s="569"/>
    </row>
    <row r="24" spans="1:5" x14ac:dyDescent="0.25">
      <c r="A24" s="96"/>
      <c r="B24" s="2"/>
      <c r="C24" s="2"/>
      <c r="D24" s="130"/>
      <c r="E24" s="131"/>
    </row>
    <row r="25" spans="1:5" x14ac:dyDescent="0.25">
      <c r="A25" s="92"/>
      <c r="B25" s="17"/>
      <c r="C25" s="17"/>
      <c r="D25" s="126"/>
      <c r="E25" s="1532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1532"/>
    </row>
    <row r="27" spans="1:5" x14ac:dyDescent="0.25">
      <c r="A27" s="92"/>
      <c r="B27" s="17"/>
      <c r="C27" s="1742"/>
      <c r="D27" s="1743"/>
      <c r="E27" s="1532"/>
    </row>
    <row r="28" spans="1:5" x14ac:dyDescent="0.25">
      <c r="A28" s="98" t="s">
        <v>7</v>
      </c>
      <c r="B28" s="1529" t="s">
        <v>1811</v>
      </c>
      <c r="C28" s="1744" t="s">
        <v>2959</v>
      </c>
      <c r="D28" s="1745"/>
      <c r="E28" s="1730"/>
    </row>
    <row r="29" spans="1:5" x14ac:dyDescent="0.25">
      <c r="A29" s="99" t="s">
        <v>9</v>
      </c>
      <c r="B29" s="1530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1532"/>
    </row>
    <row r="31" spans="1:5" x14ac:dyDescent="0.25">
      <c r="A31" s="93"/>
      <c r="B31" s="7"/>
      <c r="C31" s="7"/>
      <c r="D31" s="128"/>
      <c r="E31" s="132"/>
    </row>
  </sheetData>
  <mergeCells count="15">
    <mergeCell ref="C27:D27"/>
    <mergeCell ref="C28:E28"/>
    <mergeCell ref="C29:E29"/>
    <mergeCell ref="A14:B14"/>
    <mergeCell ref="C14:E14"/>
    <mergeCell ref="C15:E15"/>
    <mergeCell ref="C16:E16"/>
    <mergeCell ref="A20:D20"/>
    <mergeCell ref="C26:D26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24" sqref="C24"/>
    </sheetView>
  </sheetViews>
  <sheetFormatPr defaultRowHeight="15" x14ac:dyDescent="0.25"/>
  <cols>
    <col min="1" max="1" width="23.7109375" style="1534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32"/>
    </row>
    <row r="9" spans="1:5" x14ac:dyDescent="0.25">
      <c r="A9" s="92"/>
      <c r="B9" s="17"/>
      <c r="C9" s="17"/>
      <c r="D9" s="126"/>
      <c r="E9" s="1532"/>
    </row>
    <row r="10" spans="1:5" x14ac:dyDescent="0.25">
      <c r="A10" s="92"/>
      <c r="B10" s="17"/>
      <c r="C10" s="17"/>
      <c r="D10" s="1729" t="s">
        <v>3590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3578</v>
      </c>
      <c r="D12" s="1735"/>
      <c r="E12" s="1736"/>
    </row>
    <row r="13" spans="1:5" x14ac:dyDescent="0.25">
      <c r="A13" s="1763" t="s">
        <v>1414</v>
      </c>
      <c r="B13" s="1764"/>
      <c r="C13" s="1737" t="s">
        <v>2614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1415</v>
      </c>
      <c r="B15" s="8"/>
      <c r="C15" s="1753" t="s">
        <v>3591</v>
      </c>
      <c r="D15" s="1749"/>
      <c r="E15" s="1749"/>
    </row>
    <row r="16" spans="1:5" ht="15.75" x14ac:dyDescent="0.25">
      <c r="A16" s="93"/>
      <c r="C16" s="1748" t="s">
        <v>2970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1417</v>
      </c>
      <c r="B18" s="55"/>
      <c r="C18" s="55">
        <v>50</v>
      </c>
      <c r="D18" s="586">
        <v>2.95</v>
      </c>
      <c r="E18" s="57">
        <f t="shared" ref="E18:E24" si="0">D18*C18</f>
        <v>147.5</v>
      </c>
    </row>
    <row r="19" spans="1:5" x14ac:dyDescent="0.25">
      <c r="A19" s="56" t="s">
        <v>1421</v>
      </c>
      <c r="B19" s="56"/>
      <c r="C19" s="562">
        <v>10</v>
      </c>
      <c r="D19" s="586">
        <v>7.45</v>
      </c>
      <c r="E19" s="57">
        <f t="shared" si="0"/>
        <v>74.5</v>
      </c>
    </row>
    <row r="20" spans="1:5" s="587" customFormat="1" x14ac:dyDescent="0.25">
      <c r="A20" s="56" t="s">
        <v>3593</v>
      </c>
      <c r="B20" s="55"/>
      <c r="C20" s="55">
        <v>12</v>
      </c>
      <c r="D20" s="586">
        <v>2</v>
      </c>
      <c r="E20" s="57">
        <f t="shared" si="0"/>
        <v>24</v>
      </c>
    </row>
    <row r="21" spans="1:5" s="587" customFormat="1" x14ac:dyDescent="0.25">
      <c r="A21" s="56" t="s">
        <v>3594</v>
      </c>
      <c r="B21" s="55"/>
      <c r="C21" s="55">
        <v>12</v>
      </c>
      <c r="D21" s="586">
        <v>4.7</v>
      </c>
      <c r="E21" s="57">
        <f t="shared" si="0"/>
        <v>56.400000000000006</v>
      </c>
    </row>
    <row r="22" spans="1:5" s="587" customFormat="1" x14ac:dyDescent="0.25">
      <c r="A22" s="56" t="s">
        <v>3595</v>
      </c>
      <c r="B22" s="55"/>
      <c r="C22" s="55">
        <v>20</v>
      </c>
      <c r="D22" s="586">
        <v>12</v>
      </c>
      <c r="E22" s="57">
        <f t="shared" si="0"/>
        <v>240</v>
      </c>
    </row>
    <row r="23" spans="1:5" s="587" customFormat="1" x14ac:dyDescent="0.25">
      <c r="A23" s="56" t="s">
        <v>1418</v>
      </c>
      <c r="B23" s="55"/>
      <c r="C23" s="55">
        <v>30</v>
      </c>
      <c r="D23" s="586">
        <v>6.4</v>
      </c>
      <c r="E23" s="57">
        <f t="shared" si="0"/>
        <v>192</v>
      </c>
    </row>
    <row r="24" spans="1:5" s="587" customFormat="1" x14ac:dyDescent="0.25">
      <c r="A24" s="56" t="s">
        <v>3596</v>
      </c>
      <c r="B24" s="55"/>
      <c r="C24" s="55">
        <v>20</v>
      </c>
      <c r="D24" s="586">
        <v>4.9000000000000004</v>
      </c>
      <c r="E24" s="57">
        <f t="shared" si="0"/>
        <v>98</v>
      </c>
    </row>
    <row r="25" spans="1:5" ht="23.25" x14ac:dyDescent="0.35">
      <c r="A25" s="1762" t="s">
        <v>183</v>
      </c>
      <c r="B25" s="1749"/>
      <c r="C25" s="1749"/>
      <c r="D25" s="1749"/>
      <c r="E25" s="134">
        <f>SUM(E18:E24)</f>
        <v>832.4</v>
      </c>
    </row>
    <row r="26" spans="1:5" s="8" customFormat="1" x14ac:dyDescent="0.25">
      <c r="A26" s="263" t="s">
        <v>1422</v>
      </c>
      <c r="B26" s="1533"/>
      <c r="C26" s="1533"/>
      <c r="D26" s="264"/>
      <c r="E26" s="129"/>
    </row>
    <row r="27" spans="1:5" s="8" customFormat="1" x14ac:dyDescent="0.25">
      <c r="A27" s="263" t="s">
        <v>3592</v>
      </c>
      <c r="B27" s="1533"/>
      <c r="C27" s="1533"/>
      <c r="D27" s="264"/>
      <c r="E27" s="129"/>
    </row>
    <row r="28" spans="1:5" s="8" customFormat="1" x14ac:dyDescent="0.25">
      <c r="A28" s="563" t="s">
        <v>3580</v>
      </c>
      <c r="B28" s="564"/>
      <c r="C28" s="564"/>
      <c r="D28" s="565"/>
      <c r="E28" s="566"/>
    </row>
    <row r="29" spans="1:5" x14ac:dyDescent="0.25">
      <c r="A29" s="92"/>
      <c r="B29" s="17"/>
      <c r="C29" s="17"/>
      <c r="D29" s="126"/>
      <c r="E29" s="1532"/>
    </row>
    <row r="30" spans="1:5" x14ac:dyDescent="0.25">
      <c r="A30" s="97" t="s">
        <v>6</v>
      </c>
      <c r="B30" s="22" t="s">
        <v>18</v>
      </c>
      <c r="C30" s="1740" t="s">
        <v>17</v>
      </c>
      <c r="D30" s="1741"/>
      <c r="E30" s="1532"/>
    </row>
    <row r="31" spans="1:5" x14ac:dyDescent="0.25">
      <c r="A31" s="92"/>
      <c r="B31" s="17"/>
      <c r="C31" s="1742"/>
      <c r="D31" s="1743"/>
      <c r="E31" s="1532"/>
    </row>
    <row r="32" spans="1:5" x14ac:dyDescent="0.25">
      <c r="A32" s="98" t="s">
        <v>7</v>
      </c>
      <c r="B32" s="1529" t="s">
        <v>1356</v>
      </c>
      <c r="C32" s="1744" t="s">
        <v>2959</v>
      </c>
      <c r="D32" s="1745"/>
      <c r="E32" s="1730"/>
    </row>
    <row r="33" spans="1:5" x14ac:dyDescent="0.25">
      <c r="A33" s="99" t="s">
        <v>9</v>
      </c>
      <c r="B33" s="1530" t="s">
        <v>10</v>
      </c>
      <c r="C33" s="1746" t="s">
        <v>670</v>
      </c>
      <c r="D33" s="1747"/>
      <c r="E33" s="1730"/>
    </row>
    <row r="34" spans="1:5" x14ac:dyDescent="0.25">
      <c r="A34" s="92"/>
      <c r="B34" s="17"/>
      <c r="C34" s="17"/>
      <c r="D34" s="126"/>
      <c r="E34" s="1532"/>
    </row>
    <row r="35" spans="1:5" x14ac:dyDescent="0.25">
      <c r="A35" s="93"/>
      <c r="B35" s="7"/>
      <c r="C35" s="7"/>
      <c r="D35" s="128"/>
      <c r="E35" s="132"/>
    </row>
  </sheetData>
  <mergeCells count="15">
    <mergeCell ref="C31:D31"/>
    <mergeCell ref="C32:E32"/>
    <mergeCell ref="C33:E33"/>
    <mergeCell ref="A14:B14"/>
    <mergeCell ref="C14:E14"/>
    <mergeCell ref="C15:E15"/>
    <mergeCell ref="C16:E16"/>
    <mergeCell ref="A25:D25"/>
    <mergeCell ref="C30:D30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4" workbookViewId="0">
      <selection activeCell="I23" sqref="I23"/>
    </sheetView>
  </sheetViews>
  <sheetFormatPr defaultRowHeight="15" x14ac:dyDescent="0.25"/>
  <cols>
    <col min="1" max="1" width="25.42578125" style="1541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40"/>
    </row>
    <row r="9" spans="1:5" x14ac:dyDescent="0.25">
      <c r="A9" s="92"/>
      <c r="B9" s="17"/>
      <c r="C9" s="17"/>
      <c r="D9" s="126"/>
      <c r="E9" s="1540"/>
    </row>
    <row r="10" spans="1:5" x14ac:dyDescent="0.25">
      <c r="A10" s="92"/>
      <c r="B10" s="17"/>
      <c r="C10" s="17"/>
      <c r="D10" s="1729" t="s">
        <v>3597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3585</v>
      </c>
      <c r="D12" s="1735"/>
      <c r="E12" s="1736"/>
    </row>
    <row r="13" spans="1:5" x14ac:dyDescent="0.25">
      <c r="A13" s="1763" t="s">
        <v>919</v>
      </c>
      <c r="B13" s="1764"/>
      <c r="C13" s="1737" t="s">
        <v>917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920</v>
      </c>
      <c r="B15" s="8"/>
      <c r="C15" s="1753" t="s">
        <v>1552</v>
      </c>
      <c r="D15" s="1749"/>
      <c r="E15" s="1749"/>
    </row>
    <row r="16" spans="1:5" x14ac:dyDescent="0.25">
      <c r="A16" s="93" t="s">
        <v>384</v>
      </c>
      <c r="C16" s="1748" t="s">
        <v>3599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56" t="s">
        <v>3608</v>
      </c>
      <c r="B18" s="56" t="s">
        <v>3600</v>
      </c>
      <c r="C18" s="1543">
        <v>1</v>
      </c>
      <c r="D18" s="447">
        <v>650</v>
      </c>
      <c r="E18" s="57">
        <f t="shared" ref="E18:E23" si="0">D18*C18</f>
        <v>650</v>
      </c>
    </row>
    <row r="19" spans="1:5" x14ac:dyDescent="0.25">
      <c r="A19" s="56" t="s">
        <v>3609</v>
      </c>
      <c r="B19" s="56" t="s">
        <v>3601</v>
      </c>
      <c r="C19" s="1543">
        <v>1</v>
      </c>
      <c r="D19" s="447">
        <v>650</v>
      </c>
      <c r="E19" s="57">
        <f t="shared" si="0"/>
        <v>650</v>
      </c>
    </row>
    <row r="20" spans="1:5" x14ac:dyDescent="0.25">
      <c r="A20" s="56"/>
      <c r="B20" s="56" t="s">
        <v>3602</v>
      </c>
      <c r="C20" s="1543">
        <v>2</v>
      </c>
      <c r="D20" s="447">
        <v>950</v>
      </c>
      <c r="E20" s="57">
        <f t="shared" si="0"/>
        <v>1900</v>
      </c>
    </row>
    <row r="21" spans="1:5" x14ac:dyDescent="0.25">
      <c r="A21" s="56"/>
      <c r="B21" s="56" t="s">
        <v>3603</v>
      </c>
      <c r="C21" s="1543">
        <v>1</v>
      </c>
      <c r="D21" s="447">
        <v>450</v>
      </c>
      <c r="E21" s="57">
        <f t="shared" si="0"/>
        <v>450</v>
      </c>
    </row>
    <row r="22" spans="1:5" x14ac:dyDescent="0.25">
      <c r="A22" s="56"/>
      <c r="B22" s="56" t="s">
        <v>3604</v>
      </c>
      <c r="C22" s="1543">
        <v>1</v>
      </c>
      <c r="D22" s="447">
        <v>1200</v>
      </c>
      <c r="E22" s="57">
        <f t="shared" si="0"/>
        <v>1200</v>
      </c>
    </row>
    <row r="23" spans="1:5" x14ac:dyDescent="0.25">
      <c r="A23" s="56"/>
      <c r="B23" s="56" t="s">
        <v>182</v>
      </c>
      <c r="C23" s="1543">
        <v>1</v>
      </c>
      <c r="D23" s="447">
        <v>850</v>
      </c>
      <c r="E23" s="57">
        <f t="shared" si="0"/>
        <v>850</v>
      </c>
    </row>
    <row r="24" spans="1:5" x14ac:dyDescent="0.25">
      <c r="A24" s="1542"/>
      <c r="B24" s="446"/>
      <c r="C24" s="1549"/>
      <c r="D24" s="565" t="s">
        <v>3606</v>
      </c>
      <c r="E24" s="57">
        <f>SUM(E18:E23)</f>
        <v>5700</v>
      </c>
    </row>
    <row r="25" spans="1:5" x14ac:dyDescent="0.25">
      <c r="A25" s="1987" t="s">
        <v>3607</v>
      </c>
      <c r="B25" s="1988"/>
      <c r="C25" s="1988"/>
      <c r="D25" s="1989"/>
      <c r="E25" s="154">
        <v>500</v>
      </c>
    </row>
    <row r="26" spans="1:5" ht="23.25" x14ac:dyDescent="0.35">
      <c r="A26" s="1847" t="s">
        <v>3605</v>
      </c>
      <c r="B26" s="1848"/>
      <c r="C26" s="1848"/>
      <c r="D26" s="1848"/>
      <c r="E26" s="443">
        <f>E24-E25</f>
        <v>5200</v>
      </c>
    </row>
    <row r="27" spans="1:5" x14ac:dyDescent="0.25">
      <c r="A27" s="95" t="s">
        <v>2560</v>
      </c>
      <c r="B27" s="1539"/>
      <c r="C27" s="1539"/>
      <c r="D27" s="128"/>
      <c r="E27" s="129"/>
    </row>
    <row r="28" spans="1:5" x14ac:dyDescent="0.25">
      <c r="A28" s="1761" t="s">
        <v>3598</v>
      </c>
      <c r="B28" s="1757"/>
      <c r="C28" s="1757"/>
      <c r="D28" s="1757"/>
      <c r="E28" s="1752"/>
    </row>
    <row r="29" spans="1:5" x14ac:dyDescent="0.25">
      <c r="A29" s="96"/>
      <c r="B29" s="2"/>
      <c r="C29" s="2"/>
      <c r="D29" s="130"/>
      <c r="E29" s="131"/>
    </row>
    <row r="30" spans="1:5" x14ac:dyDescent="0.25">
      <c r="A30" s="92"/>
      <c r="B30" s="17"/>
      <c r="C30" s="17"/>
      <c r="D30" s="126"/>
      <c r="E30" s="1540"/>
    </row>
    <row r="31" spans="1:5" x14ac:dyDescent="0.25">
      <c r="A31" s="97" t="s">
        <v>6</v>
      </c>
      <c r="B31" s="22" t="s">
        <v>18</v>
      </c>
      <c r="C31" s="1740" t="s">
        <v>17</v>
      </c>
      <c r="D31" s="1741"/>
      <c r="E31" s="1540"/>
    </row>
    <row r="32" spans="1:5" x14ac:dyDescent="0.25">
      <c r="A32" s="92"/>
      <c r="B32" s="17"/>
      <c r="C32" s="1742"/>
      <c r="D32" s="1743"/>
      <c r="E32" s="1540"/>
    </row>
    <row r="33" spans="1:5" x14ac:dyDescent="0.25">
      <c r="A33" s="98" t="s">
        <v>7</v>
      </c>
      <c r="B33" s="1537" t="s">
        <v>926</v>
      </c>
      <c r="C33" s="1744" t="s">
        <v>2369</v>
      </c>
      <c r="D33" s="1745"/>
      <c r="E33" s="1730"/>
    </row>
    <row r="34" spans="1:5" x14ac:dyDescent="0.25">
      <c r="A34" s="99" t="s">
        <v>9</v>
      </c>
      <c r="B34" s="1538" t="s">
        <v>10</v>
      </c>
      <c r="C34" s="1746" t="s">
        <v>2370</v>
      </c>
      <c r="D34" s="1747"/>
      <c r="E34" s="1730"/>
    </row>
    <row r="35" spans="1:5" x14ac:dyDescent="0.25">
      <c r="A35" s="92"/>
      <c r="B35" s="17"/>
      <c r="C35" s="17"/>
      <c r="D35" s="126"/>
      <c r="E35" s="1540"/>
    </row>
    <row r="36" spans="1:5" x14ac:dyDescent="0.25">
      <c r="A36" s="93"/>
      <c r="B36" s="7"/>
      <c r="C36" s="7"/>
      <c r="D36" s="128"/>
      <c r="E36" s="132"/>
    </row>
  </sheetData>
  <mergeCells count="17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6:D26"/>
    <mergeCell ref="C31:D31"/>
    <mergeCell ref="C32:D32"/>
    <mergeCell ref="C33:E33"/>
    <mergeCell ref="C34:E34"/>
    <mergeCell ref="A25:D25"/>
    <mergeCell ref="A28:E28"/>
  </mergeCells>
  <pageMargins left="0.7" right="0.7" top="0.75" bottom="0.75" header="0.3" footer="0.3"/>
  <pageSetup orientation="portrait" horizontalDpi="0" verticalDpi="0"/>
  <drawing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24" sqref="B24"/>
    </sheetView>
  </sheetViews>
  <sheetFormatPr defaultRowHeight="15" x14ac:dyDescent="0.25"/>
  <cols>
    <col min="1" max="1" width="24.85546875" style="1548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46"/>
    </row>
    <row r="9" spans="1:5" x14ac:dyDescent="0.25">
      <c r="A9" s="92"/>
      <c r="B9" s="17"/>
      <c r="C9" s="17"/>
      <c r="D9" s="126"/>
      <c r="E9" s="1546"/>
    </row>
    <row r="10" spans="1:5" x14ac:dyDescent="0.25">
      <c r="A10" s="92"/>
      <c r="B10" s="17"/>
      <c r="C10" s="17"/>
      <c r="D10" s="1729" t="s">
        <v>3610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3611</v>
      </c>
      <c r="D12" s="1735"/>
      <c r="E12" s="1736"/>
    </row>
    <row r="13" spans="1:5" x14ac:dyDescent="0.25">
      <c r="A13" s="1763" t="s">
        <v>1501</v>
      </c>
      <c r="B13" s="1764"/>
      <c r="C13" s="1737" t="s">
        <v>2522</v>
      </c>
      <c r="D13" s="1739"/>
      <c r="E13" s="1738"/>
    </row>
    <row r="14" spans="1:5" x14ac:dyDescent="0.25">
      <c r="A14" s="1737" t="s">
        <v>311</v>
      </c>
      <c r="B14" s="1738"/>
      <c r="C14" s="1737" t="s">
        <v>2511</v>
      </c>
      <c r="D14" s="1739"/>
      <c r="E14" s="1738"/>
    </row>
    <row r="15" spans="1:5" x14ac:dyDescent="0.25">
      <c r="A15" s="94" t="s">
        <v>1502</v>
      </c>
      <c r="B15" s="8"/>
      <c r="C15" s="1753"/>
      <c r="D15" s="1749"/>
      <c r="E15" s="1749"/>
    </row>
    <row r="16" spans="1:5" ht="15.75" x14ac:dyDescent="0.25">
      <c r="A16" s="93"/>
      <c r="C16" s="1748" t="s">
        <v>1483</v>
      </c>
      <c r="D16" s="1749"/>
      <c r="E16" s="1749"/>
    </row>
    <row r="17" spans="1:5" x14ac:dyDescent="0.25">
      <c r="A17" s="10" t="s">
        <v>3</v>
      </c>
      <c r="B17" s="10" t="s">
        <v>1497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1508</v>
      </c>
      <c r="B18" s="1322" t="s">
        <v>1509</v>
      </c>
      <c r="C18" s="55">
        <v>12</v>
      </c>
      <c r="D18" s="586">
        <v>14.5</v>
      </c>
      <c r="E18" s="57">
        <f>D18*C18</f>
        <v>174</v>
      </c>
    </row>
    <row r="19" spans="1:5" s="587" customFormat="1" x14ac:dyDescent="0.25">
      <c r="A19" s="56" t="s">
        <v>1514</v>
      </c>
      <c r="B19" s="1321" t="s">
        <v>3612</v>
      </c>
      <c r="C19" s="55">
        <v>4</v>
      </c>
      <c r="D19" s="586">
        <v>22</v>
      </c>
      <c r="E19" s="57">
        <f t="shared" ref="E19:E25" si="0">D19*C19</f>
        <v>88</v>
      </c>
    </row>
    <row r="20" spans="1:5" s="587" customFormat="1" x14ac:dyDescent="0.25">
      <c r="A20" s="56" t="s">
        <v>3613</v>
      </c>
      <c r="B20" s="1321"/>
      <c r="C20" s="55">
        <v>12</v>
      </c>
      <c r="D20" s="586">
        <v>11.4</v>
      </c>
      <c r="E20" s="57">
        <f t="shared" si="0"/>
        <v>136.80000000000001</v>
      </c>
    </row>
    <row r="21" spans="1:5" s="587" customFormat="1" ht="26.25" x14ac:dyDescent="0.25">
      <c r="A21" s="56" t="s">
        <v>3020</v>
      </c>
      <c r="B21" s="1322" t="s">
        <v>3614</v>
      </c>
      <c r="C21" s="55">
        <v>8</v>
      </c>
      <c r="D21" s="586">
        <v>128</v>
      </c>
      <c r="E21" s="57">
        <f t="shared" si="0"/>
        <v>1024</v>
      </c>
    </row>
    <row r="22" spans="1:5" s="587" customFormat="1" x14ac:dyDescent="0.25">
      <c r="A22" s="56" t="s">
        <v>3615</v>
      </c>
      <c r="B22" s="1321" t="s">
        <v>1511</v>
      </c>
      <c r="C22" s="55">
        <v>2</v>
      </c>
      <c r="D22" s="586">
        <v>100</v>
      </c>
      <c r="E22" s="57">
        <f t="shared" si="0"/>
        <v>200</v>
      </c>
    </row>
    <row r="23" spans="1:5" s="587" customFormat="1" x14ac:dyDescent="0.25">
      <c r="A23" s="513" t="s">
        <v>3616</v>
      </c>
      <c r="B23" s="1322"/>
      <c r="C23" s="55">
        <v>4</v>
      </c>
      <c r="D23" s="586">
        <v>46.5</v>
      </c>
      <c r="E23" s="57">
        <f t="shared" si="0"/>
        <v>186</v>
      </c>
    </row>
    <row r="24" spans="1:5" s="587" customFormat="1" x14ac:dyDescent="0.25">
      <c r="A24" s="56" t="s">
        <v>3617</v>
      </c>
      <c r="B24" s="1322" t="s">
        <v>3618</v>
      </c>
      <c r="C24" s="55">
        <v>15</v>
      </c>
      <c r="D24" s="586">
        <v>21.65</v>
      </c>
      <c r="E24" s="57">
        <f t="shared" si="0"/>
        <v>324.75</v>
      </c>
    </row>
    <row r="25" spans="1:5" s="587" customFormat="1" x14ac:dyDescent="0.25">
      <c r="A25" s="56" t="s">
        <v>3619</v>
      </c>
      <c r="B25" s="1321"/>
      <c r="C25" s="55">
        <v>1</v>
      </c>
      <c r="D25" s="586">
        <v>389</v>
      </c>
      <c r="E25" s="57">
        <f t="shared" si="0"/>
        <v>389</v>
      </c>
    </row>
    <row r="26" spans="1:5" ht="23.25" x14ac:dyDescent="0.35">
      <c r="A26" s="1762" t="s">
        <v>183</v>
      </c>
      <c r="B26" s="1749"/>
      <c r="C26" s="1749"/>
      <c r="D26" s="1749"/>
      <c r="E26" s="134">
        <f>SUM(E18:E25)</f>
        <v>2522.5500000000002</v>
      </c>
    </row>
    <row r="27" spans="1:5" s="8" customFormat="1" x14ac:dyDescent="0.25">
      <c r="A27" s="263" t="s">
        <v>1484</v>
      </c>
      <c r="B27" s="1547"/>
      <c r="C27" s="1547"/>
      <c r="D27" s="264"/>
      <c r="E27" s="129"/>
    </row>
    <row r="28" spans="1:5" s="8" customFormat="1" x14ac:dyDescent="0.25">
      <c r="A28" s="263" t="s">
        <v>3583</v>
      </c>
      <c r="B28" s="1547"/>
      <c r="C28" s="1547"/>
      <c r="D28" s="264"/>
      <c r="E28" s="129"/>
    </row>
    <row r="29" spans="1:5" s="8" customFormat="1" x14ac:dyDescent="0.25">
      <c r="A29" s="563" t="s">
        <v>3580</v>
      </c>
      <c r="B29" s="564"/>
      <c r="C29" s="564"/>
      <c r="D29" s="565"/>
      <c r="E29" s="566"/>
    </row>
    <row r="30" spans="1:5" x14ac:dyDescent="0.25">
      <c r="A30" s="92"/>
      <c r="B30" s="17"/>
      <c r="C30" s="17"/>
      <c r="D30" s="126"/>
      <c r="E30" s="1546"/>
    </row>
    <row r="31" spans="1:5" x14ac:dyDescent="0.25">
      <c r="A31" s="97" t="s">
        <v>6</v>
      </c>
      <c r="B31" s="22" t="s">
        <v>18</v>
      </c>
      <c r="C31" s="1740" t="s">
        <v>17</v>
      </c>
      <c r="D31" s="1741"/>
      <c r="E31" s="1546"/>
    </row>
    <row r="32" spans="1:5" x14ac:dyDescent="0.25">
      <c r="A32" s="92"/>
      <c r="B32" s="17"/>
      <c r="C32" s="1742"/>
      <c r="D32" s="1743"/>
      <c r="E32" s="1546"/>
    </row>
    <row r="33" spans="1:5" x14ac:dyDescent="0.25">
      <c r="A33" s="98" t="s">
        <v>7</v>
      </c>
      <c r="B33" s="1544" t="s">
        <v>1356</v>
      </c>
      <c r="C33" s="1744" t="s">
        <v>16</v>
      </c>
      <c r="D33" s="1745"/>
      <c r="E33" s="1730"/>
    </row>
    <row r="34" spans="1:5" x14ac:dyDescent="0.25">
      <c r="A34" s="99" t="s">
        <v>9</v>
      </c>
      <c r="B34" s="1545" t="s">
        <v>10</v>
      </c>
      <c r="C34" s="1746" t="s">
        <v>670</v>
      </c>
      <c r="D34" s="1747"/>
      <c r="E34" s="1730"/>
    </row>
    <row r="35" spans="1:5" x14ac:dyDescent="0.25">
      <c r="A35" s="92"/>
      <c r="B35" s="17"/>
      <c r="C35" s="17"/>
      <c r="D35" s="126"/>
      <c r="E35" s="1546"/>
    </row>
    <row r="36" spans="1:5" x14ac:dyDescent="0.25">
      <c r="A36" s="93"/>
      <c r="B36" s="7"/>
      <c r="C36" s="7"/>
      <c r="D36" s="128"/>
      <c r="E36" s="132"/>
    </row>
  </sheetData>
  <mergeCells count="15">
    <mergeCell ref="C32:D32"/>
    <mergeCell ref="C33:E33"/>
    <mergeCell ref="C34:E34"/>
    <mergeCell ref="A14:B14"/>
    <mergeCell ref="C14:E14"/>
    <mergeCell ref="C15:E15"/>
    <mergeCell ref="C16:E16"/>
    <mergeCell ref="A26:D26"/>
    <mergeCell ref="C31:D3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I13" sqref="I13"/>
    </sheetView>
  </sheetViews>
  <sheetFormatPr defaultRowHeight="15" x14ac:dyDescent="0.25"/>
  <cols>
    <col min="1" max="1" width="24.85546875" style="1548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46"/>
    </row>
    <row r="9" spans="1:5" x14ac:dyDescent="0.25">
      <c r="A9" s="92"/>
      <c r="B9" s="17"/>
      <c r="C9" s="17"/>
      <c r="D9" s="126"/>
      <c r="E9" s="1546"/>
    </row>
    <row r="10" spans="1:5" x14ac:dyDescent="0.25">
      <c r="A10" s="92"/>
      <c r="B10" s="17"/>
      <c r="C10" s="17"/>
      <c r="D10" s="1729" t="s">
        <v>3620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3611</v>
      </c>
      <c r="D12" s="1735"/>
      <c r="E12" s="1736"/>
    </row>
    <row r="13" spans="1:5" x14ac:dyDescent="0.25">
      <c r="A13" s="1763" t="s">
        <v>1501</v>
      </c>
      <c r="B13" s="1764"/>
      <c r="C13" s="1737" t="s">
        <v>3621</v>
      </c>
      <c r="D13" s="1739"/>
      <c r="E13" s="1738"/>
    </row>
    <row r="14" spans="1:5" x14ac:dyDescent="0.25">
      <c r="A14" s="1737" t="s">
        <v>311</v>
      </c>
      <c r="B14" s="1738"/>
      <c r="C14" s="1737" t="s">
        <v>3622</v>
      </c>
      <c r="D14" s="1739"/>
      <c r="E14" s="1738"/>
    </row>
    <row r="15" spans="1:5" x14ac:dyDescent="0.25">
      <c r="A15" s="94" t="s">
        <v>3623</v>
      </c>
      <c r="B15" s="8"/>
      <c r="C15" s="1753"/>
      <c r="D15" s="1749"/>
      <c r="E15" s="1749"/>
    </row>
    <row r="16" spans="1:5" ht="15.75" x14ac:dyDescent="0.25">
      <c r="A16" s="93"/>
      <c r="C16" s="1748" t="s">
        <v>3624</v>
      </c>
      <c r="D16" s="1749"/>
      <c r="E16" s="1749"/>
    </row>
    <row r="17" spans="1:5" x14ac:dyDescent="0.25">
      <c r="A17" s="10" t="s">
        <v>3</v>
      </c>
      <c r="B17" s="10" t="s">
        <v>1497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1893</v>
      </c>
      <c r="B18" s="1322" t="s">
        <v>3625</v>
      </c>
      <c r="C18" s="55">
        <v>6</v>
      </c>
      <c r="D18" s="586">
        <v>270</v>
      </c>
      <c r="E18" s="57">
        <f>D18*C18</f>
        <v>1620</v>
      </c>
    </row>
    <row r="19" spans="1:5" s="587" customFormat="1" x14ac:dyDescent="0.25">
      <c r="A19" s="56" t="s">
        <v>3626</v>
      </c>
      <c r="B19" s="1321" t="s">
        <v>3627</v>
      </c>
      <c r="C19" s="55">
        <v>1</v>
      </c>
      <c r="D19" s="586">
        <v>224.25</v>
      </c>
      <c r="E19" s="57">
        <f>D19*C19</f>
        <v>224.25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1844.25</v>
      </c>
    </row>
    <row r="21" spans="1:5" s="8" customFormat="1" x14ac:dyDescent="0.25">
      <c r="A21" s="263" t="s">
        <v>1484</v>
      </c>
      <c r="B21" s="1547"/>
      <c r="C21" s="1547"/>
      <c r="D21" s="264"/>
      <c r="E21" s="129"/>
    </row>
    <row r="22" spans="1:5" s="8" customFormat="1" x14ac:dyDescent="0.25">
      <c r="A22" s="263" t="s">
        <v>3583</v>
      </c>
      <c r="B22" s="1547"/>
      <c r="C22" s="1547"/>
      <c r="D22" s="264"/>
      <c r="E22" s="129"/>
    </row>
    <row r="23" spans="1:5" s="8" customFormat="1" x14ac:dyDescent="0.25">
      <c r="A23" s="563" t="s">
        <v>3580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546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546"/>
    </row>
    <row r="26" spans="1:5" x14ac:dyDescent="0.25">
      <c r="A26" s="92"/>
      <c r="B26" s="17"/>
      <c r="C26" s="1742"/>
      <c r="D26" s="1743"/>
      <c r="E26" s="1546"/>
    </row>
    <row r="27" spans="1:5" x14ac:dyDescent="0.25">
      <c r="A27" s="98" t="s">
        <v>7</v>
      </c>
      <c r="B27" s="1544" t="s">
        <v>1356</v>
      </c>
      <c r="C27" s="1744" t="s">
        <v>16</v>
      </c>
      <c r="D27" s="1745"/>
      <c r="E27" s="1730"/>
    </row>
    <row r="28" spans="1:5" x14ac:dyDescent="0.25">
      <c r="A28" s="99" t="s">
        <v>9</v>
      </c>
      <c r="B28" s="1545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546"/>
    </row>
    <row r="30" spans="1:5" x14ac:dyDescent="0.25">
      <c r="A30" s="93"/>
      <c r="B30" s="7"/>
      <c r="C30" s="7"/>
      <c r="D30" s="128"/>
      <c r="E30" s="132"/>
    </row>
  </sheetData>
  <mergeCells count="15">
    <mergeCell ref="C26:D26"/>
    <mergeCell ref="C27:E27"/>
    <mergeCell ref="C28:E28"/>
    <mergeCell ref="A14:B14"/>
    <mergeCell ref="C14:E14"/>
    <mergeCell ref="C15:E15"/>
    <mergeCell ref="C16:E16"/>
    <mergeCell ref="A20:D20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32"/>
  <sheetViews>
    <sheetView topLeftCell="A10" workbookViewId="0">
      <selection activeCell="J23" sqref="J23"/>
    </sheetView>
  </sheetViews>
  <sheetFormatPr defaultRowHeight="15" x14ac:dyDescent="0.25"/>
  <cols>
    <col min="1" max="1" width="21.28515625" style="100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0"/>
    </row>
    <row r="9" spans="1:5" x14ac:dyDescent="0.25">
      <c r="A9" s="92"/>
      <c r="B9" s="17"/>
      <c r="C9" s="17"/>
      <c r="D9" s="126"/>
      <c r="E9" s="150"/>
    </row>
    <row r="10" spans="1:5" x14ac:dyDescent="0.25">
      <c r="A10" s="92"/>
      <c r="B10" s="17"/>
      <c r="C10" s="17"/>
      <c r="D10" s="1729" t="s">
        <v>450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381</v>
      </c>
      <c r="D12" s="1735"/>
      <c r="E12" s="1736"/>
    </row>
    <row r="13" spans="1:5" x14ac:dyDescent="0.25">
      <c r="A13" s="1763" t="s">
        <v>452</v>
      </c>
      <c r="B13" s="1764"/>
      <c r="C13" s="1737" t="s">
        <v>451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454</v>
      </c>
      <c r="B15" s="8"/>
      <c r="C15" s="1753" t="s">
        <v>453</v>
      </c>
      <c r="D15" s="1749"/>
      <c r="E15" s="1749"/>
    </row>
    <row r="16" spans="1:5" x14ac:dyDescent="0.25">
      <c r="A16" s="93" t="s">
        <v>455</v>
      </c>
      <c r="C16" s="1748" t="s">
        <v>456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40</v>
      </c>
      <c r="B18" s="56" t="s">
        <v>457</v>
      </c>
      <c r="C18" s="55">
        <v>1</v>
      </c>
      <c r="D18" s="57">
        <v>3000</v>
      </c>
      <c r="E18" s="57">
        <f>D18*C18</f>
        <v>3000</v>
      </c>
    </row>
    <row r="19" spans="1:5" x14ac:dyDescent="0.25">
      <c r="A19" s="56"/>
      <c r="B19" s="56" t="s">
        <v>458</v>
      </c>
      <c r="C19" s="55"/>
      <c r="D19" s="154"/>
      <c r="E19" s="154" t="s">
        <v>179</v>
      </c>
    </row>
    <row r="20" spans="1:5" x14ac:dyDescent="0.25">
      <c r="A20" s="56"/>
      <c r="B20" s="56" t="s">
        <v>459</v>
      </c>
      <c r="C20" s="55"/>
      <c r="D20" s="154"/>
      <c r="E20" s="154" t="s">
        <v>179</v>
      </c>
    </row>
    <row r="21" spans="1:5" ht="23.25" x14ac:dyDescent="0.35">
      <c r="A21" s="1762" t="s">
        <v>183</v>
      </c>
      <c r="B21" s="1749"/>
      <c r="C21" s="1749"/>
      <c r="D21" s="1749"/>
      <c r="E21" s="134">
        <f>SUM(E18:E20)</f>
        <v>3000</v>
      </c>
    </row>
    <row r="22" spans="1:5" x14ac:dyDescent="0.25">
      <c r="A22" s="95" t="s">
        <v>460</v>
      </c>
      <c r="B22" s="149"/>
      <c r="C22" s="149"/>
      <c r="D22" s="128"/>
      <c r="E22" s="129"/>
    </row>
    <row r="23" spans="1:5" x14ac:dyDescent="0.25">
      <c r="A23" s="95" t="s">
        <v>461</v>
      </c>
      <c r="B23" s="149"/>
      <c r="C23" s="149"/>
      <c r="D23" s="128"/>
      <c r="E23" s="129"/>
    </row>
    <row r="24" spans="1:5" x14ac:dyDescent="0.25">
      <c r="A24" s="1776" t="s">
        <v>462</v>
      </c>
      <c r="B24" s="1777"/>
      <c r="C24" s="1777"/>
      <c r="D24" s="1777"/>
      <c r="E24" s="1778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150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50"/>
    </row>
    <row r="28" spans="1:5" x14ac:dyDescent="0.25">
      <c r="A28" s="92"/>
      <c r="B28" s="17"/>
      <c r="C28" s="1742"/>
      <c r="D28" s="1743"/>
      <c r="E28" s="150"/>
    </row>
    <row r="29" spans="1:5" x14ac:dyDescent="0.25">
      <c r="A29" s="98" t="s">
        <v>7</v>
      </c>
      <c r="B29" s="147" t="s">
        <v>463</v>
      </c>
      <c r="C29" s="1744" t="s">
        <v>16</v>
      </c>
      <c r="D29" s="1745"/>
      <c r="E29" s="1730"/>
    </row>
    <row r="30" spans="1:5" x14ac:dyDescent="0.25">
      <c r="A30" s="99" t="s">
        <v>9</v>
      </c>
      <c r="B30" s="148" t="s">
        <v>10</v>
      </c>
      <c r="C30" s="1746" t="s">
        <v>10</v>
      </c>
      <c r="D30" s="1747"/>
      <c r="E30" s="1730"/>
    </row>
    <row r="31" spans="1:5" x14ac:dyDescent="0.25">
      <c r="A31" s="92"/>
      <c r="B31" s="17"/>
      <c r="C31" s="17"/>
      <c r="D31" s="126"/>
      <c r="E31" s="150"/>
    </row>
    <row r="32" spans="1:5" x14ac:dyDescent="0.25">
      <c r="A32" s="93"/>
      <c r="B32" s="7"/>
      <c r="C32" s="7"/>
      <c r="D32" s="128"/>
      <c r="E32" s="132"/>
    </row>
  </sheetData>
  <mergeCells count="16">
    <mergeCell ref="C27:D27"/>
    <mergeCell ref="C28:D28"/>
    <mergeCell ref="C29:E29"/>
    <mergeCell ref="C30:E30"/>
    <mergeCell ref="A14:B14"/>
    <mergeCell ref="C14:E14"/>
    <mergeCell ref="C15:E15"/>
    <mergeCell ref="C16:E16"/>
    <mergeCell ref="A21:D21"/>
    <mergeCell ref="A24:E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0" workbookViewId="0">
      <selection activeCell="J21" sqref="J21"/>
    </sheetView>
  </sheetViews>
  <sheetFormatPr defaultRowHeight="15" x14ac:dyDescent="0.25"/>
  <cols>
    <col min="1" max="1" width="25.42578125" style="1556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53"/>
    </row>
    <row r="9" spans="1:5" x14ac:dyDescent="0.25">
      <c r="A9" s="92"/>
      <c r="B9" s="17"/>
      <c r="C9" s="17"/>
      <c r="D9" s="126"/>
      <c r="E9" s="1553"/>
    </row>
    <row r="10" spans="1:5" x14ac:dyDescent="0.25">
      <c r="A10" s="92"/>
      <c r="B10" s="17"/>
      <c r="C10" s="17"/>
      <c r="D10" s="1729" t="s">
        <v>3628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3611</v>
      </c>
      <c r="D12" s="1735"/>
      <c r="E12" s="1736"/>
    </row>
    <row r="13" spans="1:5" x14ac:dyDescent="0.25">
      <c r="A13" s="1763" t="s">
        <v>1887</v>
      </c>
      <c r="B13" s="1764"/>
      <c r="C13" s="1737" t="s">
        <v>1888</v>
      </c>
      <c r="D13" s="1739"/>
      <c r="E13" s="1738"/>
    </row>
    <row r="14" spans="1:5" x14ac:dyDescent="0.25">
      <c r="A14" s="1737" t="s">
        <v>311</v>
      </c>
      <c r="B14" s="1738"/>
      <c r="C14" s="1737" t="s">
        <v>1889</v>
      </c>
      <c r="D14" s="1739"/>
      <c r="E14" s="1738"/>
    </row>
    <row r="15" spans="1:5" x14ac:dyDescent="0.25">
      <c r="A15" s="94" t="s">
        <v>1890</v>
      </c>
      <c r="B15" s="8"/>
      <c r="C15" s="1753"/>
      <c r="D15" s="1749"/>
      <c r="E15" s="1749"/>
    </row>
    <row r="16" spans="1:5" ht="15.75" x14ac:dyDescent="0.25">
      <c r="A16" s="93"/>
      <c r="C16" s="1748" t="s">
        <v>2516</v>
      </c>
      <c r="D16" s="1749"/>
      <c r="E16" s="1749"/>
    </row>
    <row r="17" spans="1:5" x14ac:dyDescent="0.25">
      <c r="A17" s="401" t="s">
        <v>3</v>
      </c>
      <c r="B17" s="401" t="s">
        <v>1497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94" t="s">
        <v>2517</v>
      </c>
      <c r="B18" s="404" t="s">
        <v>2519</v>
      </c>
      <c r="C18" s="404">
        <v>5</v>
      </c>
      <c r="D18" s="749">
        <v>312</v>
      </c>
      <c r="E18" s="437">
        <f>D18*C18</f>
        <v>1560</v>
      </c>
    </row>
    <row r="19" spans="1:5" s="587" customFormat="1" x14ac:dyDescent="0.25">
      <c r="A19" s="568" t="s">
        <v>2518</v>
      </c>
      <c r="B19" s="405" t="s">
        <v>2520</v>
      </c>
      <c r="C19" s="405"/>
      <c r="D19" s="750"/>
      <c r="E19" s="438"/>
    </row>
    <row r="20" spans="1:5" s="587" customFormat="1" x14ac:dyDescent="0.25">
      <c r="A20" s="95"/>
      <c r="B20" s="406" t="s">
        <v>2521</v>
      </c>
      <c r="C20" s="406"/>
      <c r="D20" s="751"/>
      <c r="E20" s="439"/>
    </row>
    <row r="21" spans="1:5" ht="23.25" x14ac:dyDescent="0.35">
      <c r="A21" s="1847" t="s">
        <v>183</v>
      </c>
      <c r="B21" s="1848"/>
      <c r="C21" s="1848"/>
      <c r="D21" s="1848"/>
      <c r="E21" s="443">
        <f>SUM(E18:E20)</f>
        <v>1560</v>
      </c>
    </row>
    <row r="22" spans="1:5" ht="15.75" x14ac:dyDescent="0.25">
      <c r="A22" s="1554" t="s">
        <v>3630</v>
      </c>
      <c r="B22" s="1552"/>
      <c r="C22" s="1552"/>
      <c r="D22" s="1552"/>
      <c r="E22" s="624"/>
    </row>
    <row r="23" spans="1:5" s="8" customFormat="1" x14ac:dyDescent="0.25">
      <c r="A23" s="263" t="s">
        <v>1484</v>
      </c>
      <c r="B23" s="1555"/>
      <c r="C23" s="1555"/>
      <c r="D23" s="264"/>
      <c r="E23" s="129"/>
    </row>
    <row r="24" spans="1:5" s="8" customFormat="1" x14ac:dyDescent="0.25">
      <c r="A24" s="563" t="s">
        <v>3629</v>
      </c>
      <c r="B24" s="564"/>
      <c r="C24" s="564"/>
      <c r="D24" s="565"/>
      <c r="E24" s="566"/>
    </row>
    <row r="25" spans="1:5" x14ac:dyDescent="0.25">
      <c r="A25" s="92"/>
      <c r="B25" s="17"/>
      <c r="C25" s="17"/>
      <c r="D25" s="126"/>
      <c r="E25" s="1553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1553"/>
    </row>
    <row r="27" spans="1:5" x14ac:dyDescent="0.25">
      <c r="A27" s="92"/>
      <c r="B27" s="17"/>
      <c r="C27" s="1742"/>
      <c r="D27" s="1743"/>
      <c r="E27" s="1553"/>
    </row>
    <row r="28" spans="1:5" x14ac:dyDescent="0.25">
      <c r="A28" s="98" t="s">
        <v>7</v>
      </c>
      <c r="B28" s="1550" t="s">
        <v>1356</v>
      </c>
      <c r="C28" s="1744" t="s">
        <v>2959</v>
      </c>
      <c r="D28" s="1745"/>
      <c r="E28" s="1730"/>
    </row>
    <row r="29" spans="1:5" x14ac:dyDescent="0.25">
      <c r="A29" s="99" t="s">
        <v>9</v>
      </c>
      <c r="B29" s="1551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1553"/>
    </row>
    <row r="31" spans="1:5" x14ac:dyDescent="0.25">
      <c r="A31" s="93"/>
      <c r="B31" s="7"/>
      <c r="C31" s="7"/>
      <c r="D31" s="128"/>
      <c r="E31" s="132"/>
    </row>
  </sheetData>
  <mergeCells count="15">
    <mergeCell ref="A1:E7"/>
    <mergeCell ref="D10:E10"/>
    <mergeCell ref="A11:E11"/>
    <mergeCell ref="C12:E12"/>
    <mergeCell ref="A13:B13"/>
    <mergeCell ref="C13:E13"/>
    <mergeCell ref="C27:D27"/>
    <mergeCell ref="C28:E28"/>
    <mergeCell ref="C29:E29"/>
    <mergeCell ref="A14:B14"/>
    <mergeCell ref="C14:E14"/>
    <mergeCell ref="C15:E15"/>
    <mergeCell ref="C16:E16"/>
    <mergeCell ref="A21:D21"/>
    <mergeCell ref="C26:D26"/>
  </mergeCells>
  <pageMargins left="0.7" right="0.7" top="0.75" bottom="0.75" header="0.3" footer="0.3"/>
  <pageSetup orientation="portrait" horizontalDpi="0" verticalDpi="0"/>
  <drawing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6" workbookViewId="0">
      <selection activeCell="H15" sqref="H15"/>
    </sheetView>
  </sheetViews>
  <sheetFormatPr defaultRowHeight="15" x14ac:dyDescent="0.25"/>
  <cols>
    <col min="1" max="1" width="23.28515625" style="1561" customWidth="1"/>
    <col min="2" max="2" width="32" customWidth="1"/>
    <col min="3" max="3" width="7.42578125" customWidth="1"/>
    <col min="4" max="4" width="10" style="87" customWidth="1"/>
    <col min="5" max="5" width="12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3631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3633</v>
      </c>
      <c r="D12" s="1735"/>
      <c r="E12" s="1736"/>
    </row>
    <row r="13" spans="1:5" x14ac:dyDescent="0.25">
      <c r="A13" s="1763" t="s">
        <v>1984</v>
      </c>
      <c r="B13" s="1764"/>
      <c r="C13" s="1737" t="s">
        <v>1987</v>
      </c>
      <c r="D13" s="1739"/>
      <c r="E13" s="1738"/>
    </row>
    <row r="14" spans="1:5" x14ac:dyDescent="0.25">
      <c r="A14" s="1737" t="s">
        <v>1985</v>
      </c>
      <c r="B14" s="1738"/>
      <c r="C14" s="1737" t="s">
        <v>12</v>
      </c>
      <c r="D14" s="1739"/>
      <c r="E14" s="1738"/>
    </row>
    <row r="15" spans="1:5" x14ac:dyDescent="0.25">
      <c r="A15" s="94" t="s">
        <v>1986</v>
      </c>
      <c r="B15" s="8"/>
      <c r="C15" s="1753" t="s">
        <v>2855</v>
      </c>
      <c r="D15" s="1749"/>
      <c r="E15" s="1749"/>
    </row>
    <row r="16" spans="1:5" x14ac:dyDescent="0.25">
      <c r="A16" s="93"/>
      <c r="C16" s="1748" t="s">
        <v>395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272</v>
      </c>
      <c r="D17" s="746" t="s">
        <v>14</v>
      </c>
      <c r="E17" s="746" t="s">
        <v>5</v>
      </c>
    </row>
    <row r="18" spans="1:5" s="81" customFormat="1" x14ac:dyDescent="0.25">
      <c r="A18" s="94" t="s">
        <v>1989</v>
      </c>
      <c r="B18" s="1562"/>
      <c r="C18" s="194">
        <v>1</v>
      </c>
      <c r="D18" s="765">
        <v>2300</v>
      </c>
      <c r="E18" s="408">
        <f>D18*C18</f>
        <v>2300</v>
      </c>
    </row>
    <row r="19" spans="1:5" s="81" customFormat="1" x14ac:dyDescent="0.25">
      <c r="A19" s="95"/>
      <c r="B19" s="400"/>
      <c r="C19" s="1236"/>
      <c r="D19" s="747"/>
      <c r="E19" s="655"/>
    </row>
    <row r="20" spans="1:5" ht="23.25" x14ac:dyDescent="0.35">
      <c r="A20" s="1895" t="s">
        <v>273</v>
      </c>
      <c r="B20" s="1896"/>
      <c r="C20" s="1896"/>
      <c r="D20" s="1896"/>
      <c r="E20" s="770">
        <f>SUM(E18:E19)</f>
        <v>2300</v>
      </c>
    </row>
    <row r="21" spans="1:5" ht="15.75" x14ac:dyDescent="0.25">
      <c r="A21" s="768" t="s">
        <v>3632</v>
      </c>
      <c r="B21" s="1559"/>
      <c r="C21" s="1559"/>
      <c r="D21" s="1559"/>
      <c r="E21" s="767"/>
    </row>
    <row r="22" spans="1:5" x14ac:dyDescent="0.25">
      <c r="A22" s="95" t="s">
        <v>3634</v>
      </c>
      <c r="B22" s="1560"/>
      <c r="C22" s="1560"/>
      <c r="D22" s="89"/>
      <c r="E22" s="85"/>
    </row>
    <row r="23" spans="1:5" x14ac:dyDescent="0.25">
      <c r="A23" s="1766" t="s">
        <v>3635</v>
      </c>
      <c r="B23" s="1767"/>
      <c r="C23" s="1767"/>
      <c r="D23" s="1767"/>
      <c r="E23" s="1768"/>
    </row>
    <row r="24" spans="1:5" x14ac:dyDescent="0.25">
      <c r="A24" s="96"/>
      <c r="B24" s="2"/>
      <c r="C24" s="2"/>
      <c r="D24" s="90"/>
      <c r="E24" s="48"/>
    </row>
    <row r="25" spans="1:5" x14ac:dyDescent="0.25">
      <c r="A25" s="92"/>
      <c r="B25" s="17"/>
      <c r="C25" s="17"/>
      <c r="D25" s="88"/>
      <c r="E25" s="82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82"/>
    </row>
    <row r="27" spans="1:5" x14ac:dyDescent="0.25">
      <c r="A27" s="92"/>
      <c r="B27" s="17"/>
      <c r="C27" s="1742"/>
      <c r="D27" s="1743"/>
      <c r="E27" s="82"/>
    </row>
    <row r="28" spans="1:5" x14ac:dyDescent="0.25">
      <c r="A28" s="98" t="s">
        <v>7</v>
      </c>
      <c r="B28" s="1557" t="s">
        <v>1998</v>
      </c>
      <c r="C28" s="1744" t="s">
        <v>1965</v>
      </c>
      <c r="D28" s="1745"/>
      <c r="E28" s="1730"/>
    </row>
    <row r="29" spans="1:5" x14ac:dyDescent="0.25">
      <c r="A29" s="99" t="s">
        <v>9</v>
      </c>
      <c r="B29" s="1558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88"/>
      <c r="E30" s="82"/>
    </row>
    <row r="31" spans="1:5" x14ac:dyDescent="0.25">
      <c r="A31" s="93"/>
      <c r="B31" s="7"/>
      <c r="C31" s="7"/>
      <c r="D31" s="91"/>
      <c r="E31" s="86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0:D20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A18" sqref="A18:B18"/>
    </sheetView>
  </sheetViews>
  <sheetFormatPr defaultRowHeight="15" x14ac:dyDescent="0.25"/>
  <cols>
    <col min="1" max="1" width="25.42578125" style="1574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71"/>
    </row>
    <row r="9" spans="1:5" x14ac:dyDescent="0.25">
      <c r="A9" s="92"/>
      <c r="B9" s="17"/>
      <c r="C9" s="17"/>
      <c r="D9" s="126"/>
      <c r="E9" s="1571"/>
    </row>
    <row r="10" spans="1:5" x14ac:dyDescent="0.25">
      <c r="A10" s="92"/>
      <c r="B10" s="17"/>
      <c r="C10" s="17"/>
      <c r="D10" s="1729" t="s">
        <v>3636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3637</v>
      </c>
      <c r="D12" s="1735"/>
      <c r="E12" s="1736"/>
    </row>
    <row r="13" spans="1:5" x14ac:dyDescent="0.25">
      <c r="A13" s="1763" t="s">
        <v>3638</v>
      </c>
      <c r="B13" s="1764"/>
      <c r="C13" s="1737" t="s">
        <v>3639</v>
      </c>
      <c r="D13" s="1739"/>
      <c r="E13" s="1738"/>
    </row>
    <row r="14" spans="1:5" x14ac:dyDescent="0.25">
      <c r="A14" s="1737" t="s">
        <v>311</v>
      </c>
      <c r="B14" s="1738"/>
      <c r="C14" s="1737" t="s">
        <v>3640</v>
      </c>
      <c r="D14" s="1739"/>
      <c r="E14" s="1738"/>
    </row>
    <row r="15" spans="1:5" x14ac:dyDescent="0.25">
      <c r="A15" s="94" t="s">
        <v>3643</v>
      </c>
      <c r="B15" s="8"/>
      <c r="C15" s="1748" t="s">
        <v>3642</v>
      </c>
      <c r="D15" s="1748"/>
      <c r="E15" s="1748"/>
    </row>
    <row r="16" spans="1:5" x14ac:dyDescent="0.25">
      <c r="A16" s="93"/>
      <c r="C16" s="1990" t="s">
        <v>3641</v>
      </c>
      <c r="D16" s="1818"/>
      <c r="E16" s="1815"/>
    </row>
    <row r="17" spans="1:5" x14ac:dyDescent="0.25">
      <c r="A17" s="1822" t="s">
        <v>3666</v>
      </c>
      <c r="B17" s="1824"/>
      <c r="C17" s="401" t="s">
        <v>13</v>
      </c>
      <c r="D17" s="436" t="s">
        <v>14</v>
      </c>
      <c r="E17" s="436" t="s">
        <v>5</v>
      </c>
    </row>
    <row r="18" spans="1:5" x14ac:dyDescent="0.25">
      <c r="A18" s="2004" t="s">
        <v>3644</v>
      </c>
      <c r="B18" s="1738"/>
      <c r="C18" s="1585">
        <v>1</v>
      </c>
      <c r="D18" s="1586">
        <v>9225</v>
      </c>
      <c r="E18" s="1040">
        <f>D18*C18</f>
        <v>9225</v>
      </c>
    </row>
    <row r="19" spans="1:5" x14ac:dyDescent="0.25">
      <c r="A19" s="2004" t="s">
        <v>3645</v>
      </c>
      <c r="B19" s="1738"/>
      <c r="C19" s="1585">
        <v>1</v>
      </c>
      <c r="D19" s="1586">
        <v>4185</v>
      </c>
      <c r="E19" s="1040">
        <f>D19*C19</f>
        <v>4185</v>
      </c>
    </row>
    <row r="20" spans="1:5" x14ac:dyDescent="0.25">
      <c r="A20" s="2004" t="s">
        <v>3646</v>
      </c>
      <c r="B20" s="1738"/>
      <c r="C20" s="1585">
        <v>1</v>
      </c>
      <c r="D20" s="1586">
        <v>900</v>
      </c>
      <c r="E20" s="1040">
        <f>D20*C20</f>
        <v>900</v>
      </c>
    </row>
    <row r="21" spans="1:5" x14ac:dyDescent="0.25">
      <c r="A21" s="2004" t="s">
        <v>3647</v>
      </c>
      <c r="B21" s="1738"/>
      <c r="C21" s="1585">
        <v>9</v>
      </c>
      <c r="D21" s="1586">
        <v>281.25</v>
      </c>
      <c r="E21" s="1584">
        <f>D21*C21</f>
        <v>2531.25</v>
      </c>
    </row>
    <row r="22" spans="1:5" x14ac:dyDescent="0.25">
      <c r="A22" s="1994" t="s">
        <v>3648</v>
      </c>
      <c r="B22" s="1995"/>
      <c r="C22" s="405"/>
      <c r="D22" s="750"/>
      <c r="E22" s="437"/>
    </row>
    <row r="23" spans="1:5" ht="15" customHeight="1" x14ac:dyDescent="0.25">
      <c r="A23" s="1996"/>
      <c r="B23" s="1997"/>
      <c r="C23" s="405">
        <v>1</v>
      </c>
      <c r="D23" s="750">
        <v>4930.5</v>
      </c>
      <c r="E23" s="438">
        <f>D23*C23</f>
        <v>4930.5</v>
      </c>
    </row>
    <row r="24" spans="1:5" s="587" customFormat="1" x14ac:dyDescent="0.25">
      <c r="A24" s="1996"/>
      <c r="B24" s="1997"/>
      <c r="C24" s="405"/>
      <c r="D24" s="750"/>
      <c r="E24" s="438"/>
    </row>
    <row r="25" spans="1:5" s="587" customFormat="1" ht="34.5" customHeight="1" x14ac:dyDescent="0.25">
      <c r="A25" s="1998"/>
      <c r="B25" s="1999"/>
      <c r="C25" s="406"/>
      <c r="D25" s="751"/>
      <c r="E25" s="438"/>
    </row>
    <row r="26" spans="1:5" s="587" customFormat="1" ht="21.75" customHeight="1" x14ac:dyDescent="0.25">
      <c r="A26" s="2003" t="s">
        <v>3659</v>
      </c>
      <c r="B26" s="1995"/>
      <c r="C26" s="405">
        <v>1</v>
      </c>
      <c r="D26" s="750">
        <v>4500</v>
      </c>
      <c r="E26" s="437">
        <v>4500</v>
      </c>
    </row>
    <row r="27" spans="1:5" s="587" customFormat="1" ht="15" customHeight="1" x14ac:dyDescent="0.25">
      <c r="A27" s="1588"/>
      <c r="B27" s="2001" t="s">
        <v>3650</v>
      </c>
      <c r="C27" s="1755"/>
      <c r="D27" s="1755"/>
      <c r="E27" s="1772"/>
    </row>
    <row r="28" spans="1:5" s="587" customFormat="1" ht="15" customHeight="1" x14ac:dyDescent="0.25">
      <c r="A28" s="1587"/>
      <c r="B28" s="2002" t="s">
        <v>3651</v>
      </c>
      <c r="C28" s="1742"/>
      <c r="D28" s="1742"/>
      <c r="E28" s="1730"/>
    </row>
    <row r="29" spans="1:5" s="587" customFormat="1" ht="12.75" customHeight="1" x14ac:dyDescent="0.25">
      <c r="A29" s="1587"/>
      <c r="B29" s="2002" t="s">
        <v>3652</v>
      </c>
      <c r="C29" s="1742"/>
      <c r="D29" s="1742"/>
      <c r="E29" s="1730"/>
    </row>
    <row r="30" spans="1:5" s="587" customFormat="1" ht="13.5" customHeight="1" x14ac:dyDescent="0.25">
      <c r="A30" s="1587"/>
      <c r="B30" s="2002" t="s">
        <v>3653</v>
      </c>
      <c r="C30" s="1742"/>
      <c r="D30" s="1742"/>
      <c r="E30" s="1730"/>
    </row>
    <row r="31" spans="1:5" s="587" customFormat="1" ht="13.5" customHeight="1" x14ac:dyDescent="0.25">
      <c r="A31" s="1587"/>
      <c r="B31" s="2002" t="s">
        <v>3654</v>
      </c>
      <c r="C31" s="1742"/>
      <c r="D31" s="1742"/>
      <c r="E31" s="1730"/>
    </row>
    <row r="32" spans="1:5" s="587" customFormat="1" ht="16.5" customHeight="1" x14ac:dyDescent="0.25">
      <c r="A32" s="1587"/>
      <c r="B32" s="2002" t="s">
        <v>3655</v>
      </c>
      <c r="C32" s="1742"/>
      <c r="D32" s="1742"/>
      <c r="E32" s="1730"/>
    </row>
    <row r="33" spans="1:9" s="587" customFormat="1" ht="12.75" customHeight="1" x14ac:dyDescent="0.25">
      <c r="A33" s="1587"/>
      <c r="B33" s="2002" t="s">
        <v>3656</v>
      </c>
      <c r="C33" s="1742"/>
      <c r="D33" s="1742"/>
      <c r="E33" s="1730"/>
    </row>
    <row r="34" spans="1:9" s="587" customFormat="1" ht="14.25" customHeight="1" x14ac:dyDescent="0.25">
      <c r="A34" s="1587"/>
      <c r="B34" s="2002" t="s">
        <v>3657</v>
      </c>
      <c r="C34" s="1742"/>
      <c r="D34" s="1742"/>
      <c r="E34" s="1730"/>
    </row>
    <row r="35" spans="1:9" s="587" customFormat="1" ht="16.5" customHeight="1" x14ac:dyDescent="0.25">
      <c r="A35" s="1570" t="s">
        <v>3649</v>
      </c>
      <c r="B35" s="2000" t="s">
        <v>3658</v>
      </c>
      <c r="C35" s="1757"/>
      <c r="D35" s="1757"/>
      <c r="E35" s="1752"/>
    </row>
    <row r="36" spans="1:9" s="587" customFormat="1" ht="16.5" customHeight="1" x14ac:dyDescent="0.25">
      <c r="A36" s="1567"/>
      <c r="B36" s="1590"/>
      <c r="C36" s="1566"/>
      <c r="D36" s="1575" t="s">
        <v>3661</v>
      </c>
      <c r="E36" s="1589">
        <v>26271.75</v>
      </c>
    </row>
    <row r="37" spans="1:9" ht="18.75" x14ac:dyDescent="0.3">
      <c r="A37" s="1991" t="s">
        <v>3660</v>
      </c>
      <c r="B37" s="1992"/>
      <c r="C37" s="1992"/>
      <c r="D37" s="1993"/>
      <c r="E37" s="1591">
        <v>25000</v>
      </c>
    </row>
    <row r="38" spans="1:9" ht="23.25" x14ac:dyDescent="0.35">
      <c r="A38" s="1569" t="s">
        <v>15</v>
      </c>
      <c r="B38" s="1568"/>
      <c r="C38" s="1568"/>
      <c r="D38" s="1568"/>
      <c r="E38" s="624"/>
    </row>
    <row r="39" spans="1:9" ht="15.75" x14ac:dyDescent="0.25">
      <c r="A39" s="1572" t="s">
        <v>3662</v>
      </c>
      <c r="B39" s="1568"/>
      <c r="C39" s="1568"/>
      <c r="D39" s="1568"/>
      <c r="E39" s="624"/>
    </row>
    <row r="40" spans="1:9" s="8" customFormat="1" x14ac:dyDescent="0.25">
      <c r="A40" s="263" t="s">
        <v>3663</v>
      </c>
      <c r="B40" s="1573"/>
      <c r="C40" s="1573"/>
      <c r="D40" s="264"/>
      <c r="E40" s="129"/>
      <c r="I40" s="1564"/>
    </row>
    <row r="41" spans="1:9" s="8" customFormat="1" x14ac:dyDescent="0.25">
      <c r="A41" s="563" t="s">
        <v>3664</v>
      </c>
      <c r="B41" s="564"/>
      <c r="C41" s="564"/>
      <c r="D41" s="565"/>
      <c r="E41" s="566"/>
    </row>
    <row r="42" spans="1:9" x14ac:dyDescent="0.25">
      <c r="A42" s="92"/>
      <c r="B42" s="17"/>
      <c r="C42" s="17"/>
      <c r="D42" s="126"/>
      <c r="E42" s="1571"/>
    </row>
    <row r="43" spans="1:9" x14ac:dyDescent="0.25">
      <c r="A43" s="97" t="s">
        <v>6</v>
      </c>
      <c r="B43" s="22" t="s">
        <v>18</v>
      </c>
      <c r="C43" s="1740" t="s">
        <v>17</v>
      </c>
      <c r="D43" s="1741"/>
      <c r="E43" s="1571"/>
    </row>
    <row r="44" spans="1:9" x14ac:dyDescent="0.25">
      <c r="A44" s="92"/>
      <c r="B44" s="17"/>
      <c r="C44" s="1742"/>
      <c r="D44" s="1743"/>
      <c r="E44" s="1571"/>
    </row>
    <row r="45" spans="1:9" x14ac:dyDescent="0.25">
      <c r="A45" s="98" t="s">
        <v>7</v>
      </c>
      <c r="B45" s="1563" t="s">
        <v>3665</v>
      </c>
      <c r="C45" s="1744" t="s">
        <v>2959</v>
      </c>
      <c r="D45" s="1745"/>
      <c r="E45" s="1730"/>
    </row>
    <row r="46" spans="1:9" x14ac:dyDescent="0.25">
      <c r="A46" s="99" t="s">
        <v>9</v>
      </c>
      <c r="B46" s="1565" t="s">
        <v>10</v>
      </c>
      <c r="C46" s="1746" t="s">
        <v>670</v>
      </c>
      <c r="D46" s="1747"/>
      <c r="E46" s="1730"/>
    </row>
    <row r="47" spans="1:9" x14ac:dyDescent="0.25">
      <c r="A47" s="92"/>
      <c r="B47" s="17"/>
      <c r="C47" s="17"/>
      <c r="D47" s="126"/>
      <c r="E47" s="1571"/>
    </row>
    <row r="48" spans="1:9" x14ac:dyDescent="0.25">
      <c r="A48" s="93"/>
      <c r="B48" s="7"/>
      <c r="C48" s="7"/>
      <c r="D48" s="128"/>
      <c r="E48" s="132"/>
    </row>
  </sheetData>
  <mergeCells count="31">
    <mergeCell ref="B33:E33"/>
    <mergeCell ref="B34:E34"/>
    <mergeCell ref="A26:B26"/>
    <mergeCell ref="C44:D44"/>
    <mergeCell ref="A18:B18"/>
    <mergeCell ref="A19:B19"/>
    <mergeCell ref="A20:B20"/>
    <mergeCell ref="A21:B21"/>
    <mergeCell ref="B31:E31"/>
    <mergeCell ref="C45:E45"/>
    <mergeCell ref="C46:E46"/>
    <mergeCell ref="A14:B14"/>
    <mergeCell ref="C14:E14"/>
    <mergeCell ref="C15:E15"/>
    <mergeCell ref="C16:E16"/>
    <mergeCell ref="A37:D37"/>
    <mergeCell ref="C43:D43"/>
    <mergeCell ref="A22:B25"/>
    <mergeCell ref="A17:B17"/>
    <mergeCell ref="B35:E35"/>
    <mergeCell ref="B27:E27"/>
    <mergeCell ref="B28:E28"/>
    <mergeCell ref="B29:E29"/>
    <mergeCell ref="B30:E30"/>
    <mergeCell ref="B32:E3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4" workbookViewId="0">
      <selection activeCell="I19" sqref="I19"/>
    </sheetView>
  </sheetViews>
  <sheetFormatPr defaultRowHeight="15" x14ac:dyDescent="0.25"/>
  <cols>
    <col min="1" max="1" width="23" style="1582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579"/>
    </row>
    <row r="9" spans="1:5" x14ac:dyDescent="0.25">
      <c r="A9" s="92"/>
      <c r="B9" s="17"/>
      <c r="C9" s="17"/>
      <c r="D9" s="126"/>
      <c r="E9" s="1579"/>
    </row>
    <row r="10" spans="1:5" x14ac:dyDescent="0.25">
      <c r="A10" s="92"/>
      <c r="B10" s="17"/>
      <c r="C10" s="17"/>
      <c r="D10" s="1729" t="s">
        <v>3667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3668</v>
      </c>
      <c r="D12" s="1735"/>
      <c r="E12" s="1736"/>
    </row>
    <row r="13" spans="1:5" x14ac:dyDescent="0.25">
      <c r="A13" s="1763" t="s">
        <v>1292</v>
      </c>
      <c r="B13" s="1764"/>
      <c r="C13" s="1737" t="s">
        <v>2040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1293</v>
      </c>
      <c r="B15" s="8"/>
      <c r="C15" s="1753" t="s">
        <v>3076</v>
      </c>
      <c r="D15" s="1749"/>
      <c r="E15" s="1749"/>
    </row>
    <row r="16" spans="1:5" ht="15.75" x14ac:dyDescent="0.25">
      <c r="A16" s="93"/>
      <c r="C16" s="1748" t="s">
        <v>1354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2073</v>
      </c>
      <c r="B18" s="56" t="s">
        <v>1297</v>
      </c>
      <c r="C18" s="562">
        <v>1</v>
      </c>
      <c r="D18" s="57">
        <v>4459</v>
      </c>
      <c r="E18" s="57">
        <f>D18*C18</f>
        <v>4459</v>
      </c>
    </row>
    <row r="19" spans="1:5" x14ac:dyDescent="0.25">
      <c r="A19" s="56"/>
      <c r="B19" s="56" t="s">
        <v>1298</v>
      </c>
      <c r="C19" s="1971" t="s">
        <v>3077</v>
      </c>
      <c r="D19" s="1738"/>
      <c r="E19" s="154">
        <v>500</v>
      </c>
    </row>
    <row r="20" spans="1:5" ht="23.25" x14ac:dyDescent="0.35">
      <c r="A20" s="1762" t="s">
        <v>183</v>
      </c>
      <c r="B20" s="1749"/>
      <c r="C20" s="1749"/>
      <c r="D20" s="1749"/>
      <c r="E20" s="134">
        <f>E18-E19</f>
        <v>3959</v>
      </c>
    </row>
    <row r="21" spans="1:5" s="8" customFormat="1" x14ac:dyDescent="0.25">
      <c r="A21" s="263"/>
      <c r="B21" s="1581"/>
      <c r="C21" s="1581"/>
      <c r="D21" s="264"/>
      <c r="E21" s="129"/>
    </row>
    <row r="22" spans="1:5" s="8" customFormat="1" x14ac:dyDescent="0.25">
      <c r="A22" s="263" t="s">
        <v>3669</v>
      </c>
      <c r="B22" s="1581"/>
      <c r="C22" s="1581"/>
      <c r="D22" s="264"/>
      <c r="E22" s="129"/>
    </row>
    <row r="23" spans="1:5" s="8" customFormat="1" x14ac:dyDescent="0.25">
      <c r="A23" s="563" t="s">
        <v>3670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579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579"/>
    </row>
    <row r="26" spans="1:5" x14ac:dyDescent="0.25">
      <c r="A26" s="92"/>
      <c r="B26" s="17"/>
      <c r="C26" s="1742"/>
      <c r="D26" s="1743"/>
      <c r="E26" s="1579"/>
    </row>
    <row r="27" spans="1:5" x14ac:dyDescent="0.25">
      <c r="A27" s="98" t="s">
        <v>7</v>
      </c>
      <c r="B27" s="1576" t="s">
        <v>2685</v>
      </c>
      <c r="C27" s="1744" t="s">
        <v>16</v>
      </c>
      <c r="D27" s="1745"/>
      <c r="E27" s="1730"/>
    </row>
    <row r="28" spans="1:5" x14ac:dyDescent="0.25">
      <c r="A28" s="99" t="s">
        <v>9</v>
      </c>
      <c r="B28" s="1577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579"/>
    </row>
    <row r="30" spans="1:5" x14ac:dyDescent="0.25">
      <c r="A30" s="93"/>
      <c r="B30" s="7"/>
      <c r="C30" s="7"/>
      <c r="D30" s="128"/>
      <c r="E30" s="132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C19:D19"/>
    <mergeCell ref="A20:D20"/>
  </mergeCells>
  <pageMargins left="0.7" right="0.7" top="0.75" bottom="0.75" header="0.3" footer="0.3"/>
  <pageSetup orientation="portrait" horizontalDpi="0" verticalDpi="0"/>
  <drawing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4" workbookViewId="0">
      <selection activeCell="J15" sqref="J15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3673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3668</v>
      </c>
      <c r="D12" s="1735"/>
      <c r="E12" s="1736"/>
    </row>
    <row r="13" spans="1:5" x14ac:dyDescent="0.25">
      <c r="A13" s="1763" t="s">
        <v>1124</v>
      </c>
      <c r="B13" s="1764"/>
      <c r="C13" s="1737" t="s">
        <v>1170</v>
      </c>
      <c r="D13" s="1739"/>
      <c r="E13" s="1738"/>
    </row>
    <row r="14" spans="1:5" x14ac:dyDescent="0.25">
      <c r="A14" s="1737" t="s">
        <v>383</v>
      </c>
      <c r="B14" s="1738"/>
      <c r="C14" s="1737" t="s">
        <v>12</v>
      </c>
      <c r="D14" s="1739"/>
      <c r="E14" s="1738"/>
    </row>
    <row r="15" spans="1:5" x14ac:dyDescent="0.25">
      <c r="A15" s="29" t="s">
        <v>384</v>
      </c>
      <c r="B15" s="8"/>
      <c r="C15" s="1753" t="s">
        <v>386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389</v>
      </c>
      <c r="B18" s="71" t="s">
        <v>390</v>
      </c>
      <c r="C18" s="35">
        <v>10</v>
      </c>
      <c r="D18" s="30">
        <v>610</v>
      </c>
      <c r="E18" s="30">
        <f>D18*C18</f>
        <v>6100</v>
      </c>
    </row>
    <row r="19" spans="1:5" x14ac:dyDescent="0.25">
      <c r="A19" s="9"/>
      <c r="B19" s="71" t="s">
        <v>391</v>
      </c>
      <c r="C19" s="35"/>
      <c r="D19" s="30"/>
      <c r="E19" s="45"/>
    </row>
    <row r="20" spans="1:5" x14ac:dyDescent="0.25">
      <c r="A20" s="9"/>
      <c r="B20" s="71" t="s">
        <v>1153</v>
      </c>
      <c r="C20" s="35"/>
      <c r="D20" s="30"/>
      <c r="E20" s="45"/>
    </row>
    <row r="21" spans="1:5" x14ac:dyDescent="0.25">
      <c r="A21" s="9"/>
      <c r="B21" s="71" t="s">
        <v>392</v>
      </c>
      <c r="C21" s="35"/>
      <c r="D21" s="30"/>
      <c r="E21" s="65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6100</v>
      </c>
    </row>
    <row r="23" spans="1:5" x14ac:dyDescent="0.25">
      <c r="A23" s="1580" t="s">
        <v>387</v>
      </c>
      <c r="B23" s="1578"/>
      <c r="C23" s="1578"/>
      <c r="D23" s="1578"/>
      <c r="E23" s="72"/>
    </row>
    <row r="24" spans="1:5" x14ac:dyDescent="0.25">
      <c r="A24" s="1766" t="s">
        <v>3674</v>
      </c>
      <c r="B24" s="1767"/>
      <c r="C24" s="1767"/>
      <c r="D24" s="1767"/>
      <c r="E24" s="1768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1576" t="s">
        <v>2092</v>
      </c>
      <c r="C29" s="1744" t="s">
        <v>16</v>
      </c>
      <c r="D29" s="1745"/>
      <c r="E29" s="1730"/>
    </row>
    <row r="30" spans="1:5" x14ac:dyDescent="0.25">
      <c r="A30" s="25" t="s">
        <v>9</v>
      </c>
      <c r="B30" s="1577" t="s">
        <v>10</v>
      </c>
      <c r="C30" s="1746" t="s">
        <v>1126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2:D22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H17" sqref="H17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3675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3668</v>
      </c>
      <c r="D12" s="1735"/>
      <c r="E12" s="1736"/>
    </row>
    <row r="13" spans="1:5" x14ac:dyDescent="0.25">
      <c r="A13" s="1763" t="s">
        <v>3676</v>
      </c>
      <c r="B13" s="1764"/>
      <c r="C13" s="1737" t="s">
        <v>3677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29" t="s">
        <v>3679</v>
      </c>
      <c r="B15" s="8"/>
      <c r="C15" s="1753" t="s">
        <v>3678</v>
      </c>
      <c r="D15" s="1749"/>
      <c r="E15" s="1749"/>
    </row>
    <row r="16" spans="1:5" x14ac:dyDescent="0.25">
      <c r="A16" s="13"/>
      <c r="C16" s="1748" t="s">
        <v>625</v>
      </c>
      <c r="D16" s="1749"/>
      <c r="E16" s="1749"/>
    </row>
    <row r="17" spans="1:5" x14ac:dyDescent="0.25">
      <c r="A17" s="401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12" t="s">
        <v>3681</v>
      </c>
      <c r="B18" s="1583" t="s">
        <v>3686</v>
      </c>
      <c r="C18" s="35">
        <v>1</v>
      </c>
      <c r="D18" s="1954">
        <v>3500</v>
      </c>
      <c r="E18" s="1954">
        <f>D18*C18</f>
        <v>3500</v>
      </c>
    </row>
    <row r="19" spans="1:5" x14ac:dyDescent="0.25">
      <c r="A19" s="1597" t="s">
        <v>3682</v>
      </c>
      <c r="B19" s="1583" t="s">
        <v>3684</v>
      </c>
      <c r="C19" s="35">
        <v>2</v>
      </c>
      <c r="D19" s="2005"/>
      <c r="E19" s="2005"/>
    </row>
    <row r="20" spans="1:5" x14ac:dyDescent="0.25">
      <c r="A20" s="1381" t="s">
        <v>3683</v>
      </c>
      <c r="B20" s="1583" t="s">
        <v>3685</v>
      </c>
      <c r="C20" s="35">
        <v>2</v>
      </c>
      <c r="D20" s="2005"/>
      <c r="E20" s="2005"/>
    </row>
    <row r="21" spans="1:5" ht="23.25" x14ac:dyDescent="0.35">
      <c r="A21" s="1847" t="s">
        <v>183</v>
      </c>
      <c r="B21" s="1749"/>
      <c r="C21" s="1749"/>
      <c r="D21" s="1749"/>
      <c r="E21" s="44">
        <f>SUM(E18:E20)</f>
        <v>3500</v>
      </c>
    </row>
    <row r="22" spans="1:5" x14ac:dyDescent="0.25">
      <c r="A22" s="1580" t="s">
        <v>3687</v>
      </c>
      <c r="B22" s="1578"/>
      <c r="C22" s="1578"/>
      <c r="D22" s="1578"/>
      <c r="E22" s="72"/>
    </row>
    <row r="23" spans="1:5" x14ac:dyDescent="0.25">
      <c r="A23" s="1580" t="s">
        <v>1448</v>
      </c>
      <c r="B23" s="1578"/>
      <c r="C23" s="1578"/>
      <c r="D23" s="1578"/>
      <c r="E23" s="72"/>
    </row>
    <row r="24" spans="1:5" x14ac:dyDescent="0.25">
      <c r="A24" s="1766" t="s">
        <v>3680</v>
      </c>
      <c r="B24" s="1767"/>
      <c r="C24" s="1767"/>
      <c r="D24" s="1767"/>
      <c r="E24" s="1768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1576" t="s">
        <v>2092</v>
      </c>
      <c r="C29" s="1744" t="s">
        <v>16</v>
      </c>
      <c r="D29" s="1745"/>
      <c r="E29" s="1730"/>
    </row>
    <row r="30" spans="1:5" x14ac:dyDescent="0.25">
      <c r="A30" s="25" t="s">
        <v>9</v>
      </c>
      <c r="B30" s="1577" t="s">
        <v>10</v>
      </c>
      <c r="C30" s="1746" t="s">
        <v>1126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8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1:D21"/>
    <mergeCell ref="A24:E24"/>
    <mergeCell ref="D18:D20"/>
    <mergeCell ref="E18:E20"/>
  </mergeCells>
  <pageMargins left="0.7" right="0.7" top="0.75" bottom="0.75" header="0.3" footer="0.3"/>
  <pageSetup orientation="portrait" horizontalDpi="0" verticalDpi="0"/>
  <drawing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22" sqref="G22"/>
    </sheetView>
  </sheetViews>
  <sheetFormatPr defaultRowHeight="15" x14ac:dyDescent="0.25"/>
  <cols>
    <col min="1" max="1" width="22.42578125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3688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3689</v>
      </c>
      <c r="D12" s="1735"/>
      <c r="E12" s="1736"/>
    </row>
    <row r="13" spans="1:5" x14ac:dyDescent="0.25">
      <c r="A13" s="1737" t="s">
        <v>3172</v>
      </c>
      <c r="B13" s="1738"/>
      <c r="C13" s="1737" t="s">
        <v>3170</v>
      </c>
      <c r="D13" s="1739"/>
      <c r="E13" s="1738"/>
    </row>
    <row r="14" spans="1:5" x14ac:dyDescent="0.25">
      <c r="A14" s="1737" t="s">
        <v>2868</v>
      </c>
      <c r="B14" s="1738"/>
      <c r="C14" s="1737" t="s">
        <v>12</v>
      </c>
      <c r="D14" s="1739"/>
      <c r="E14" s="1738"/>
    </row>
    <row r="15" spans="1:5" x14ac:dyDescent="0.25">
      <c r="A15" s="29" t="s">
        <v>3173</v>
      </c>
      <c r="B15" s="8"/>
      <c r="C15" s="1753" t="s">
        <v>3171</v>
      </c>
      <c r="D15" s="1749"/>
      <c r="E15" s="1749"/>
    </row>
    <row r="16" spans="1:5" x14ac:dyDescent="0.25">
      <c r="A16" s="13"/>
      <c r="C16" s="1748" t="s">
        <v>3691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12" t="s">
        <v>3176</v>
      </c>
      <c r="B18" s="2" t="s">
        <v>3177</v>
      </c>
      <c r="C18" s="47">
        <v>1</v>
      </c>
      <c r="D18" s="1382">
        <v>1250</v>
      </c>
      <c r="E18" s="45">
        <f>D18*C18</f>
        <v>1250</v>
      </c>
    </row>
    <row r="19" spans="1:5" x14ac:dyDescent="0.25">
      <c r="A19" s="1381"/>
      <c r="B19" s="7" t="s">
        <v>3178</v>
      </c>
      <c r="C19" s="13"/>
      <c r="D19" s="13"/>
      <c r="E19" s="1385" t="s">
        <v>179</v>
      </c>
    </row>
    <row r="20" spans="1:5" ht="24" thickBot="1" x14ac:dyDescent="0.4">
      <c r="A20" s="1760" t="s">
        <v>15</v>
      </c>
      <c r="B20" s="1757"/>
      <c r="C20" s="1757"/>
      <c r="D20" s="1757"/>
      <c r="E20" s="1384">
        <f>SUM(E18:E19)</f>
        <v>1250</v>
      </c>
    </row>
    <row r="21" spans="1:5" x14ac:dyDescent="0.25">
      <c r="A21" s="1751" t="s">
        <v>3174</v>
      </c>
      <c r="B21" s="1739"/>
      <c r="C21" s="1739"/>
      <c r="D21" s="1739"/>
      <c r="E21" s="1752"/>
    </row>
    <row r="22" spans="1:5" x14ac:dyDescent="0.25">
      <c r="A22" s="1595" t="s">
        <v>3692</v>
      </c>
      <c r="B22" s="1594"/>
      <c r="C22" s="1594"/>
      <c r="D22" s="1594"/>
      <c r="E22" s="1596"/>
    </row>
    <row r="23" spans="1:5" x14ac:dyDescent="0.25">
      <c r="A23" s="681" t="s">
        <v>3690</v>
      </c>
      <c r="B23" s="544"/>
      <c r="C23" s="544"/>
      <c r="D23" s="544"/>
      <c r="E23" s="682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1592" t="s">
        <v>3175</v>
      </c>
      <c r="C27" s="1744" t="s">
        <v>16</v>
      </c>
      <c r="D27" s="1745"/>
      <c r="E27" s="1730"/>
    </row>
    <row r="28" spans="1:5" x14ac:dyDescent="0.25">
      <c r="A28" s="25" t="s">
        <v>9</v>
      </c>
      <c r="B28" s="1593" t="s">
        <v>10</v>
      </c>
      <c r="C28" s="1746" t="s">
        <v>669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G22" sqref="G22"/>
    </sheetView>
  </sheetViews>
  <sheetFormatPr defaultRowHeight="15" x14ac:dyDescent="0.25"/>
  <cols>
    <col min="1" max="1" width="24.85546875" style="1602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600"/>
    </row>
    <row r="9" spans="1:5" x14ac:dyDescent="0.25">
      <c r="A9" s="92"/>
      <c r="B9" s="17"/>
      <c r="C9" s="17"/>
      <c r="D9" s="126"/>
      <c r="E9" s="1600"/>
    </row>
    <row r="10" spans="1:5" x14ac:dyDescent="0.25">
      <c r="A10" s="92"/>
      <c r="B10" s="17"/>
      <c r="C10" s="17"/>
      <c r="D10" s="1729" t="s">
        <v>3693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3694</v>
      </c>
      <c r="D12" s="1735"/>
      <c r="E12" s="1736"/>
    </row>
    <row r="13" spans="1:5" x14ac:dyDescent="0.25">
      <c r="A13" s="1763" t="s">
        <v>3695</v>
      </c>
      <c r="B13" s="1764"/>
      <c r="C13" s="1737" t="s">
        <v>3696</v>
      </c>
      <c r="D13" s="1739"/>
      <c r="E13" s="1738"/>
    </row>
    <row r="14" spans="1:5" x14ac:dyDescent="0.25">
      <c r="A14" s="1737" t="s">
        <v>311</v>
      </c>
      <c r="B14" s="1738"/>
      <c r="C14" s="1737" t="s">
        <v>3697</v>
      </c>
      <c r="D14" s="1739"/>
      <c r="E14" s="1738"/>
    </row>
    <row r="15" spans="1:5" ht="15.75" x14ac:dyDescent="0.25">
      <c r="A15" s="93" t="s">
        <v>3698</v>
      </c>
      <c r="C15" s="1748" t="s">
        <v>1519</v>
      </c>
      <c r="D15" s="1749"/>
      <c r="E15" s="1749"/>
    </row>
    <row r="16" spans="1:5" x14ac:dyDescent="0.25">
      <c r="A16" s="10" t="s">
        <v>1521</v>
      </c>
      <c r="B16" s="10" t="s">
        <v>4</v>
      </c>
      <c r="C16" s="10" t="s">
        <v>13</v>
      </c>
      <c r="D16" s="125" t="s">
        <v>14</v>
      </c>
      <c r="E16" s="125" t="s">
        <v>5</v>
      </c>
    </row>
    <row r="17" spans="1:5" s="587" customFormat="1" x14ac:dyDescent="0.25">
      <c r="A17" s="56" t="s">
        <v>3700</v>
      </c>
      <c r="B17" s="56" t="s">
        <v>3699</v>
      </c>
      <c r="C17" s="55">
        <v>2</v>
      </c>
      <c r="D17" s="586">
        <v>1080</v>
      </c>
      <c r="E17" s="57">
        <f>D17*C17</f>
        <v>2160</v>
      </c>
    </row>
    <row r="18" spans="1:5" s="587" customFormat="1" x14ac:dyDescent="0.25">
      <c r="A18" s="56" t="s">
        <v>3700</v>
      </c>
      <c r="B18" s="56" t="s">
        <v>3701</v>
      </c>
      <c r="C18" s="55">
        <v>2</v>
      </c>
      <c r="D18" s="586">
        <v>880</v>
      </c>
      <c r="E18" s="57">
        <f>D18*C18</f>
        <v>1760</v>
      </c>
    </row>
    <row r="19" spans="1:5" ht="23.25" x14ac:dyDescent="0.35">
      <c r="A19" s="1762" t="s">
        <v>183</v>
      </c>
      <c r="B19" s="1749"/>
      <c r="C19" s="1749"/>
      <c r="D19" s="1749"/>
      <c r="E19" s="134">
        <f>SUM(E17:E18)</f>
        <v>3920</v>
      </c>
    </row>
    <row r="20" spans="1:5" s="8" customFormat="1" x14ac:dyDescent="0.25">
      <c r="A20" s="263" t="s">
        <v>1530</v>
      </c>
      <c r="B20" s="1601"/>
      <c r="C20" s="1601"/>
      <c r="D20" s="264"/>
      <c r="E20" s="129"/>
    </row>
    <row r="21" spans="1:5" s="8" customFormat="1" x14ac:dyDescent="0.25">
      <c r="A21" s="563"/>
      <c r="B21" s="564"/>
      <c r="C21" s="564"/>
      <c r="D21" s="565"/>
      <c r="E21" s="566"/>
    </row>
    <row r="22" spans="1:5" x14ac:dyDescent="0.25">
      <c r="A22" s="92"/>
      <c r="B22" s="17"/>
      <c r="C22" s="17"/>
      <c r="D22" s="126"/>
      <c r="E22" s="1600"/>
    </row>
    <row r="23" spans="1:5" x14ac:dyDescent="0.25">
      <c r="A23" s="97" t="s">
        <v>6</v>
      </c>
      <c r="B23" s="22" t="s">
        <v>18</v>
      </c>
      <c r="C23" s="1740" t="s">
        <v>17</v>
      </c>
      <c r="D23" s="1741"/>
      <c r="E23" s="1600"/>
    </row>
    <row r="24" spans="1:5" x14ac:dyDescent="0.25">
      <c r="A24" s="92"/>
      <c r="B24" s="17"/>
      <c r="C24" s="1742"/>
      <c r="D24" s="1743"/>
      <c r="E24" s="1600"/>
    </row>
    <row r="25" spans="1:5" x14ac:dyDescent="0.25">
      <c r="A25" s="98" t="s">
        <v>7</v>
      </c>
      <c r="B25" s="1598" t="s">
        <v>2650</v>
      </c>
      <c r="C25" s="1744" t="s">
        <v>16</v>
      </c>
      <c r="D25" s="1745"/>
      <c r="E25" s="1730"/>
    </row>
    <row r="26" spans="1:5" x14ac:dyDescent="0.25">
      <c r="A26" s="99" t="s">
        <v>9</v>
      </c>
      <c r="B26" s="1599" t="s">
        <v>10</v>
      </c>
      <c r="C26" s="1746" t="s">
        <v>670</v>
      </c>
      <c r="D26" s="1747"/>
      <c r="E26" s="1730"/>
    </row>
    <row r="27" spans="1:5" x14ac:dyDescent="0.25">
      <c r="A27" s="92"/>
      <c r="B27" s="17"/>
      <c r="C27" s="17"/>
      <c r="D27" s="126"/>
      <c r="E27" s="1600"/>
    </row>
    <row r="28" spans="1:5" x14ac:dyDescent="0.25">
      <c r="A28" s="93"/>
      <c r="B28" s="7"/>
      <c r="C28" s="7"/>
      <c r="D28" s="128"/>
      <c r="E28" s="132"/>
    </row>
  </sheetData>
  <mergeCells count="14">
    <mergeCell ref="A1:E7"/>
    <mergeCell ref="D10:E10"/>
    <mergeCell ref="A11:E11"/>
    <mergeCell ref="C12:E12"/>
    <mergeCell ref="A13:B13"/>
    <mergeCell ref="C13:E13"/>
    <mergeCell ref="C25:E25"/>
    <mergeCell ref="C26:E26"/>
    <mergeCell ref="A14:B14"/>
    <mergeCell ref="C14:E14"/>
    <mergeCell ref="C15:E15"/>
    <mergeCell ref="A19:D19"/>
    <mergeCell ref="C23:D23"/>
    <mergeCell ref="C24:D24"/>
  </mergeCells>
  <pageMargins left="0.7" right="0.7" top="0.75" bottom="0.75" header="0.3" footer="0.3"/>
  <pageSetup orientation="portrait" horizontalDpi="0" verticalDpi="0"/>
  <drawing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G15" sqref="G15"/>
    </sheetView>
  </sheetViews>
  <sheetFormatPr defaultRowHeight="15" x14ac:dyDescent="0.25"/>
  <cols>
    <col min="1" max="1" width="23.85546875" style="1615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611"/>
    </row>
    <row r="9" spans="1:5" x14ac:dyDescent="0.25">
      <c r="A9" s="92"/>
      <c r="B9" s="17"/>
      <c r="C9" s="17"/>
      <c r="D9" s="126"/>
      <c r="E9" s="1611"/>
    </row>
    <row r="10" spans="1:5" x14ac:dyDescent="0.25">
      <c r="A10" s="92"/>
      <c r="B10" s="17"/>
      <c r="C10" s="17"/>
      <c r="D10" s="1729" t="s">
        <v>3702</v>
      </c>
      <c r="E10" s="1765"/>
    </row>
    <row r="11" spans="1:5" ht="18.75" x14ac:dyDescent="0.3">
      <c r="A11" s="1928" t="s">
        <v>2747</v>
      </c>
      <c r="B11" s="1929"/>
      <c r="C11" s="1929"/>
      <c r="D11" s="1929"/>
      <c r="E11" s="1930"/>
    </row>
    <row r="12" spans="1:5" x14ac:dyDescent="0.25">
      <c r="A12" s="93"/>
      <c r="B12" s="7"/>
      <c r="C12" s="1734" t="s">
        <v>3703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2744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2018</v>
      </c>
      <c r="B18" s="55" t="s">
        <v>3704</v>
      </c>
      <c r="C18" s="55">
        <v>2</v>
      </c>
      <c r="D18" s="57">
        <v>250</v>
      </c>
      <c r="E18" s="57">
        <f>D18*C18</f>
        <v>500</v>
      </c>
    </row>
    <row r="19" spans="1:5" x14ac:dyDescent="0.25">
      <c r="A19" s="56" t="s">
        <v>313</v>
      </c>
      <c r="B19" s="55"/>
      <c r="C19" s="55">
        <v>1</v>
      </c>
      <c r="D19" s="57">
        <v>180</v>
      </c>
      <c r="E19" s="57">
        <f>D19*C19</f>
        <v>180</v>
      </c>
    </row>
    <row r="20" spans="1:5" x14ac:dyDescent="0.25">
      <c r="A20" s="56" t="s">
        <v>3705</v>
      </c>
      <c r="B20" s="55" t="s">
        <v>1494</v>
      </c>
      <c r="C20" s="55">
        <v>1</v>
      </c>
      <c r="D20" s="57">
        <v>1100</v>
      </c>
      <c r="E20" s="57">
        <f>D20*C20</f>
        <v>1100</v>
      </c>
    </row>
    <row r="21" spans="1:5" ht="23.25" x14ac:dyDescent="0.35">
      <c r="A21" s="1762" t="s">
        <v>183</v>
      </c>
      <c r="B21" s="1749"/>
      <c r="C21" s="1749"/>
      <c r="D21" s="1749"/>
      <c r="E21" s="134">
        <f>SUM(E18:E20)</f>
        <v>1780</v>
      </c>
    </row>
    <row r="22" spans="1:5" x14ac:dyDescent="0.25">
      <c r="A22" s="95" t="s">
        <v>3713</v>
      </c>
      <c r="B22" s="1610"/>
      <c r="C22" s="1610"/>
      <c r="D22" s="128"/>
      <c r="E22" s="129"/>
    </row>
    <row r="23" spans="1:5" x14ac:dyDescent="0.25">
      <c r="A23" s="1761" t="s">
        <v>591</v>
      </c>
      <c r="B23" s="1757"/>
      <c r="C23" s="1757"/>
      <c r="D23" s="1757"/>
      <c r="E23" s="1752"/>
    </row>
    <row r="24" spans="1:5" x14ac:dyDescent="0.25">
      <c r="A24" s="96"/>
      <c r="B24" s="2"/>
      <c r="C24" s="2"/>
      <c r="D24" s="130"/>
      <c r="E24" s="131"/>
    </row>
    <row r="25" spans="1:5" x14ac:dyDescent="0.25">
      <c r="A25" s="92"/>
      <c r="B25" s="17"/>
      <c r="C25" s="17"/>
      <c r="D25" s="126"/>
      <c r="E25" s="1611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1611"/>
    </row>
    <row r="27" spans="1:5" x14ac:dyDescent="0.25">
      <c r="A27" s="92"/>
      <c r="B27" s="17"/>
      <c r="C27" s="1742"/>
      <c r="D27" s="1743"/>
      <c r="E27" s="1611"/>
    </row>
    <row r="28" spans="1:5" x14ac:dyDescent="0.25">
      <c r="A28" s="98" t="s">
        <v>7</v>
      </c>
      <c r="B28" s="1605" t="s">
        <v>2745</v>
      </c>
      <c r="C28" s="1744" t="s">
        <v>16</v>
      </c>
      <c r="D28" s="1745"/>
      <c r="E28" s="1730"/>
    </row>
    <row r="29" spans="1:5" x14ac:dyDescent="0.25">
      <c r="A29" s="99" t="s">
        <v>9</v>
      </c>
      <c r="B29" s="1606" t="s">
        <v>10</v>
      </c>
      <c r="C29" s="1746" t="s">
        <v>10</v>
      </c>
      <c r="D29" s="1747"/>
      <c r="E29" s="1730"/>
    </row>
    <row r="30" spans="1:5" x14ac:dyDescent="0.25">
      <c r="A30" s="92"/>
      <c r="B30" s="17"/>
      <c r="C30" s="17"/>
      <c r="D30" s="126"/>
      <c r="E30" s="1611"/>
    </row>
    <row r="31" spans="1:5" x14ac:dyDescent="0.25">
      <c r="A31" s="93"/>
      <c r="B31" s="7"/>
      <c r="C31" s="7"/>
      <c r="D31" s="128"/>
      <c r="E31" s="132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A21" sqref="A21"/>
    </sheetView>
  </sheetViews>
  <sheetFormatPr defaultRowHeight="15" x14ac:dyDescent="0.25"/>
  <cols>
    <col min="1" max="1" width="24.28515625" customWidth="1"/>
    <col min="2" max="2" width="29" customWidth="1"/>
    <col min="3" max="3" width="6.7109375" customWidth="1"/>
    <col min="4" max="4" width="14.14062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3707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3703</v>
      </c>
      <c r="E12" s="1757"/>
      <c r="F12" s="1757"/>
      <c r="G12" s="1752"/>
    </row>
    <row r="13" spans="1:9" ht="15" customHeight="1" x14ac:dyDescent="0.25">
      <c r="A13" s="1763" t="s">
        <v>2526</v>
      </c>
      <c r="B13" s="1764"/>
      <c r="C13" s="1737" t="s">
        <v>2056</v>
      </c>
      <c r="D13" s="1739"/>
      <c r="E13" s="1739"/>
      <c r="F13" s="1739"/>
      <c r="G13" s="1738"/>
      <c r="I13" t="s">
        <v>713</v>
      </c>
    </row>
    <row r="14" spans="1:9" x14ac:dyDescent="0.25">
      <c r="A14" s="1607" t="s">
        <v>1797</v>
      </c>
      <c r="B14" s="1620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1792</v>
      </c>
      <c r="B15" s="1613"/>
      <c r="C15" s="1614" t="s">
        <v>3180</v>
      </c>
      <c r="D15" s="1609"/>
      <c r="E15" s="1609"/>
      <c r="F15" s="1609"/>
      <c r="G15" s="1608"/>
    </row>
    <row r="16" spans="1:9" x14ac:dyDescent="0.25">
      <c r="A16" s="343"/>
      <c r="B16" s="344"/>
      <c r="C16" s="1737" t="s">
        <v>113</v>
      </c>
      <c r="D16" s="1739"/>
      <c r="E16" s="1739"/>
      <c r="F16" s="1739"/>
      <c r="G16" s="1738"/>
    </row>
    <row r="17" spans="1:12" x14ac:dyDescent="0.25">
      <c r="A17" s="10" t="s">
        <v>3</v>
      </c>
      <c r="B17" s="1616" t="s">
        <v>4</v>
      </c>
      <c r="C17" s="1616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1038" t="s">
        <v>2014</v>
      </c>
      <c r="B18" s="856" t="s">
        <v>3708</v>
      </c>
      <c r="C18" s="893">
        <v>5</v>
      </c>
      <c r="D18" s="1039">
        <v>200</v>
      </c>
      <c r="E18" s="1617"/>
      <c r="F18" s="1618"/>
      <c r="G18" s="1040">
        <f t="shared" ref="G18:G23" si="0">D18*C18</f>
        <v>1000</v>
      </c>
    </row>
    <row r="19" spans="1:12" x14ac:dyDescent="0.25">
      <c r="A19" s="1038" t="s">
        <v>3709</v>
      </c>
      <c r="B19" s="856" t="s">
        <v>3710</v>
      </c>
      <c r="C19" s="893">
        <v>1</v>
      </c>
      <c r="D19" s="1039">
        <v>140</v>
      </c>
      <c r="E19" s="1617"/>
      <c r="F19" s="1618"/>
      <c r="G19" s="1040">
        <f t="shared" si="0"/>
        <v>140</v>
      </c>
    </row>
    <row r="20" spans="1:12" x14ac:dyDescent="0.25">
      <c r="A20" s="1038" t="s">
        <v>3711</v>
      </c>
      <c r="B20" s="856"/>
      <c r="C20" s="893">
        <v>3</v>
      </c>
      <c r="D20" s="1039">
        <v>20</v>
      </c>
      <c r="E20" s="1617"/>
      <c r="F20" s="1618"/>
      <c r="G20" s="1040">
        <f t="shared" si="0"/>
        <v>60</v>
      </c>
    </row>
    <row r="21" spans="1:12" x14ac:dyDescent="0.25">
      <c r="A21" s="1038" t="s">
        <v>2025</v>
      </c>
      <c r="B21" s="856" t="s">
        <v>3492</v>
      </c>
      <c r="C21" s="893">
        <v>1</v>
      </c>
      <c r="D21" s="1039">
        <v>45</v>
      </c>
      <c r="E21" s="1617"/>
      <c r="F21" s="1618"/>
      <c r="G21" s="1040">
        <f t="shared" si="0"/>
        <v>45</v>
      </c>
    </row>
    <row r="22" spans="1:12" x14ac:dyDescent="0.25">
      <c r="A22" s="1038" t="s">
        <v>3714</v>
      </c>
      <c r="B22" s="856" t="s">
        <v>3715</v>
      </c>
      <c r="C22" s="893">
        <v>1</v>
      </c>
      <c r="D22" s="1039">
        <v>150</v>
      </c>
      <c r="E22" s="1617"/>
      <c r="F22" s="1618"/>
      <c r="G22" s="1040">
        <f t="shared" si="0"/>
        <v>150</v>
      </c>
    </row>
    <row r="23" spans="1:12" x14ac:dyDescent="0.25">
      <c r="A23" s="56" t="s">
        <v>1793</v>
      </c>
      <c r="B23" s="1619"/>
      <c r="C23" s="1616">
        <v>2</v>
      </c>
      <c r="D23" s="447">
        <v>50</v>
      </c>
      <c r="E23" s="664"/>
      <c r="F23" s="665"/>
      <c r="G23" s="57">
        <f t="shared" si="0"/>
        <v>100</v>
      </c>
    </row>
    <row r="24" spans="1:12" ht="23.25" x14ac:dyDescent="0.35">
      <c r="A24" s="1762" t="s">
        <v>781</v>
      </c>
      <c r="B24" s="1762"/>
      <c r="C24" s="1762"/>
      <c r="D24" s="1749"/>
      <c r="E24" s="1749"/>
      <c r="F24" s="1749"/>
      <c r="G24" s="666">
        <f>SUM(G18:G23)</f>
        <v>1495</v>
      </c>
      <c r="L24" t="s">
        <v>762</v>
      </c>
    </row>
    <row r="25" spans="1:12" ht="19.5" customHeight="1" x14ac:dyDescent="0.35">
      <c r="A25" s="1610" t="s">
        <v>3706</v>
      </c>
      <c r="B25" s="346"/>
      <c r="C25" s="346"/>
      <c r="D25" s="1610"/>
      <c r="E25" s="1610"/>
      <c r="F25" s="1610"/>
      <c r="G25" s="347"/>
    </row>
    <row r="26" spans="1:12" ht="19.5" customHeight="1" x14ac:dyDescent="0.35">
      <c r="A26" s="295" t="s">
        <v>863</v>
      </c>
      <c r="B26" s="346"/>
      <c r="C26" s="346"/>
      <c r="D26" s="1610"/>
      <c r="E26" s="1610"/>
      <c r="F26" s="1610"/>
      <c r="G26" s="347"/>
    </row>
    <row r="27" spans="1:12" x14ac:dyDescent="0.25">
      <c r="A27" s="1751"/>
      <c r="B27" s="1739"/>
      <c r="C27" s="1739"/>
      <c r="D27" s="1739"/>
      <c r="E27" s="1739"/>
      <c r="F27" s="1739"/>
      <c r="G27" s="1738"/>
    </row>
    <row r="28" spans="1:12" x14ac:dyDescent="0.25">
      <c r="A28" s="16"/>
      <c r="B28" s="17"/>
      <c r="C28" s="17"/>
      <c r="D28" s="321"/>
      <c r="E28" s="17"/>
      <c r="F28" s="17"/>
      <c r="G28" s="18"/>
    </row>
    <row r="29" spans="1:12" x14ac:dyDescent="0.25">
      <c r="A29" s="21" t="s">
        <v>6</v>
      </c>
      <c r="B29" s="323" t="s">
        <v>18</v>
      </c>
      <c r="C29" s="1604"/>
      <c r="D29" s="1603" t="s">
        <v>17</v>
      </c>
      <c r="E29" s="1740" t="s">
        <v>17</v>
      </c>
      <c r="F29" s="1740"/>
      <c r="G29" s="18"/>
    </row>
    <row r="30" spans="1:12" ht="15.75" x14ac:dyDescent="0.3">
      <c r="A30" s="16"/>
      <c r="B30" s="17"/>
      <c r="C30" s="17"/>
      <c r="D30" s="330"/>
      <c r="E30" s="1742"/>
      <c r="F30" s="1742"/>
      <c r="G30" s="18"/>
    </row>
    <row r="31" spans="1:12" x14ac:dyDescent="0.25">
      <c r="A31" s="24" t="s">
        <v>7</v>
      </c>
      <c r="B31" s="365" t="s">
        <v>3712</v>
      </c>
      <c r="C31" s="1615"/>
      <c r="D31" s="1831" t="s">
        <v>716</v>
      </c>
      <c r="E31" s="1832"/>
      <c r="F31" s="1832"/>
      <c r="G31" s="1833"/>
    </row>
    <row r="32" spans="1:12" x14ac:dyDescent="0.25">
      <c r="A32" s="25" t="s">
        <v>9</v>
      </c>
      <c r="B32" s="366" t="s">
        <v>714</v>
      </c>
      <c r="C32" s="1615"/>
      <c r="D32" s="1834" t="s">
        <v>717</v>
      </c>
      <c r="E32" s="1832"/>
      <c r="F32" s="1832"/>
      <c r="G32" s="1833"/>
    </row>
    <row r="33" spans="1:7" x14ac:dyDescent="0.25">
      <c r="A33" s="16"/>
      <c r="B33" s="17"/>
      <c r="C33" s="17"/>
      <c r="D33" s="321"/>
      <c r="E33" s="17"/>
      <c r="F33" s="17"/>
      <c r="G33" s="18"/>
    </row>
    <row r="34" spans="1:7" x14ac:dyDescent="0.25">
      <c r="A34" s="13"/>
      <c r="B34" s="7"/>
      <c r="C34" s="7"/>
      <c r="D34" s="322"/>
      <c r="E34" s="7"/>
      <c r="F34" s="7"/>
      <c r="G34" s="11"/>
    </row>
  </sheetData>
  <mergeCells count="15">
    <mergeCell ref="E30:F30"/>
    <mergeCell ref="D31:G31"/>
    <mergeCell ref="D32:G32"/>
    <mergeCell ref="C14:G14"/>
    <mergeCell ref="C16:G16"/>
    <mergeCell ref="D17:F17"/>
    <mergeCell ref="A24:F24"/>
    <mergeCell ref="A27:G27"/>
    <mergeCell ref="E29:F29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B2:M42"/>
  <sheetViews>
    <sheetView workbookViewId="0">
      <selection activeCell="B35" sqref="B35:J35"/>
    </sheetView>
  </sheetViews>
  <sheetFormatPr defaultRowHeight="15" x14ac:dyDescent="0.25"/>
  <cols>
    <col min="1" max="1" width="3" style="81" customWidth="1"/>
    <col min="2" max="2" width="21.5703125" style="81" customWidth="1"/>
    <col min="3" max="3" width="21" style="81" customWidth="1"/>
    <col min="4" max="4" width="11.42578125" style="163" customWidth="1"/>
    <col min="5" max="5" width="10" style="81" customWidth="1"/>
    <col min="6" max="6" width="9.5703125" style="193" customWidth="1"/>
    <col min="7" max="7" width="11" style="162" customWidth="1"/>
    <col min="8" max="8" width="8.140625" style="81" customWidth="1"/>
    <col min="9" max="9" width="12.42578125" style="81" customWidth="1"/>
    <col min="10" max="10" width="15.42578125" style="162" customWidth="1"/>
    <col min="11" max="261" width="9.140625" style="81"/>
    <col min="262" max="262" width="22.7109375" style="81" customWidth="1"/>
    <col min="263" max="263" width="30.7109375" style="81" customWidth="1"/>
    <col min="264" max="264" width="9.140625" style="81"/>
    <col min="265" max="265" width="18.42578125" style="81" customWidth="1"/>
    <col min="266" max="266" width="16.7109375" style="81" customWidth="1"/>
    <col min="267" max="517" width="9.140625" style="81"/>
    <col min="518" max="518" width="22.7109375" style="81" customWidth="1"/>
    <col min="519" max="519" width="30.7109375" style="81" customWidth="1"/>
    <col min="520" max="520" width="9.140625" style="81"/>
    <col min="521" max="521" width="18.42578125" style="81" customWidth="1"/>
    <col min="522" max="522" width="16.7109375" style="81" customWidth="1"/>
    <col min="523" max="773" width="9.140625" style="81"/>
    <col min="774" max="774" width="22.7109375" style="81" customWidth="1"/>
    <col min="775" max="775" width="30.7109375" style="81" customWidth="1"/>
    <col min="776" max="776" width="9.140625" style="81"/>
    <col min="777" max="777" width="18.42578125" style="81" customWidth="1"/>
    <col min="778" max="778" width="16.7109375" style="81" customWidth="1"/>
    <col min="779" max="1029" width="9.140625" style="81"/>
    <col min="1030" max="1030" width="22.7109375" style="81" customWidth="1"/>
    <col min="1031" max="1031" width="30.7109375" style="81" customWidth="1"/>
    <col min="1032" max="1032" width="9.140625" style="81"/>
    <col min="1033" max="1033" width="18.42578125" style="81" customWidth="1"/>
    <col min="1034" max="1034" width="16.7109375" style="81" customWidth="1"/>
    <col min="1035" max="1285" width="9.140625" style="81"/>
    <col min="1286" max="1286" width="22.7109375" style="81" customWidth="1"/>
    <col min="1287" max="1287" width="30.7109375" style="81" customWidth="1"/>
    <col min="1288" max="1288" width="9.140625" style="81"/>
    <col min="1289" max="1289" width="18.42578125" style="81" customWidth="1"/>
    <col min="1290" max="1290" width="16.7109375" style="81" customWidth="1"/>
    <col min="1291" max="1541" width="9.140625" style="81"/>
    <col min="1542" max="1542" width="22.7109375" style="81" customWidth="1"/>
    <col min="1543" max="1543" width="30.7109375" style="81" customWidth="1"/>
    <col min="1544" max="1544" width="9.140625" style="81"/>
    <col min="1545" max="1545" width="18.42578125" style="81" customWidth="1"/>
    <col min="1546" max="1546" width="16.7109375" style="81" customWidth="1"/>
    <col min="1547" max="1797" width="9.140625" style="81"/>
    <col min="1798" max="1798" width="22.7109375" style="81" customWidth="1"/>
    <col min="1799" max="1799" width="30.7109375" style="81" customWidth="1"/>
    <col min="1800" max="1800" width="9.140625" style="81"/>
    <col min="1801" max="1801" width="18.42578125" style="81" customWidth="1"/>
    <col min="1802" max="1802" width="16.7109375" style="81" customWidth="1"/>
    <col min="1803" max="2053" width="9.140625" style="81"/>
    <col min="2054" max="2054" width="22.7109375" style="81" customWidth="1"/>
    <col min="2055" max="2055" width="30.7109375" style="81" customWidth="1"/>
    <col min="2056" max="2056" width="9.140625" style="81"/>
    <col min="2057" max="2057" width="18.42578125" style="81" customWidth="1"/>
    <col min="2058" max="2058" width="16.7109375" style="81" customWidth="1"/>
    <col min="2059" max="2309" width="9.140625" style="81"/>
    <col min="2310" max="2310" width="22.7109375" style="81" customWidth="1"/>
    <col min="2311" max="2311" width="30.7109375" style="81" customWidth="1"/>
    <col min="2312" max="2312" width="9.140625" style="81"/>
    <col min="2313" max="2313" width="18.42578125" style="81" customWidth="1"/>
    <col min="2314" max="2314" width="16.7109375" style="81" customWidth="1"/>
    <col min="2315" max="2565" width="9.140625" style="81"/>
    <col min="2566" max="2566" width="22.7109375" style="81" customWidth="1"/>
    <col min="2567" max="2567" width="30.7109375" style="81" customWidth="1"/>
    <col min="2568" max="2568" width="9.140625" style="81"/>
    <col min="2569" max="2569" width="18.42578125" style="81" customWidth="1"/>
    <col min="2570" max="2570" width="16.7109375" style="81" customWidth="1"/>
    <col min="2571" max="2821" width="9.140625" style="81"/>
    <col min="2822" max="2822" width="22.7109375" style="81" customWidth="1"/>
    <col min="2823" max="2823" width="30.7109375" style="81" customWidth="1"/>
    <col min="2824" max="2824" width="9.140625" style="81"/>
    <col min="2825" max="2825" width="18.42578125" style="81" customWidth="1"/>
    <col min="2826" max="2826" width="16.7109375" style="81" customWidth="1"/>
    <col min="2827" max="3077" width="9.140625" style="81"/>
    <col min="3078" max="3078" width="22.7109375" style="81" customWidth="1"/>
    <col min="3079" max="3079" width="30.7109375" style="81" customWidth="1"/>
    <col min="3080" max="3080" width="9.140625" style="81"/>
    <col min="3081" max="3081" width="18.42578125" style="81" customWidth="1"/>
    <col min="3082" max="3082" width="16.7109375" style="81" customWidth="1"/>
    <col min="3083" max="3333" width="9.140625" style="81"/>
    <col min="3334" max="3334" width="22.7109375" style="81" customWidth="1"/>
    <col min="3335" max="3335" width="30.7109375" style="81" customWidth="1"/>
    <col min="3336" max="3336" width="9.140625" style="81"/>
    <col min="3337" max="3337" width="18.42578125" style="81" customWidth="1"/>
    <col min="3338" max="3338" width="16.7109375" style="81" customWidth="1"/>
    <col min="3339" max="3589" width="9.140625" style="81"/>
    <col min="3590" max="3590" width="22.7109375" style="81" customWidth="1"/>
    <col min="3591" max="3591" width="30.7109375" style="81" customWidth="1"/>
    <col min="3592" max="3592" width="9.140625" style="81"/>
    <col min="3593" max="3593" width="18.42578125" style="81" customWidth="1"/>
    <col min="3594" max="3594" width="16.7109375" style="81" customWidth="1"/>
    <col min="3595" max="3845" width="9.140625" style="81"/>
    <col min="3846" max="3846" width="22.7109375" style="81" customWidth="1"/>
    <col min="3847" max="3847" width="30.7109375" style="81" customWidth="1"/>
    <col min="3848" max="3848" width="9.140625" style="81"/>
    <col min="3849" max="3849" width="18.42578125" style="81" customWidth="1"/>
    <col min="3850" max="3850" width="16.7109375" style="81" customWidth="1"/>
    <col min="3851" max="4101" width="9.140625" style="81"/>
    <col min="4102" max="4102" width="22.7109375" style="81" customWidth="1"/>
    <col min="4103" max="4103" width="30.7109375" style="81" customWidth="1"/>
    <col min="4104" max="4104" width="9.140625" style="81"/>
    <col min="4105" max="4105" width="18.42578125" style="81" customWidth="1"/>
    <col min="4106" max="4106" width="16.7109375" style="81" customWidth="1"/>
    <col min="4107" max="4357" width="9.140625" style="81"/>
    <col min="4358" max="4358" width="22.7109375" style="81" customWidth="1"/>
    <col min="4359" max="4359" width="30.7109375" style="81" customWidth="1"/>
    <col min="4360" max="4360" width="9.140625" style="81"/>
    <col min="4361" max="4361" width="18.42578125" style="81" customWidth="1"/>
    <col min="4362" max="4362" width="16.7109375" style="81" customWidth="1"/>
    <col min="4363" max="4613" width="9.140625" style="81"/>
    <col min="4614" max="4614" width="22.7109375" style="81" customWidth="1"/>
    <col min="4615" max="4615" width="30.7109375" style="81" customWidth="1"/>
    <col min="4616" max="4616" width="9.140625" style="81"/>
    <col min="4617" max="4617" width="18.42578125" style="81" customWidth="1"/>
    <col min="4618" max="4618" width="16.7109375" style="81" customWidth="1"/>
    <col min="4619" max="4869" width="9.140625" style="81"/>
    <col min="4870" max="4870" width="22.7109375" style="81" customWidth="1"/>
    <col min="4871" max="4871" width="30.7109375" style="81" customWidth="1"/>
    <col min="4872" max="4872" width="9.140625" style="81"/>
    <col min="4873" max="4873" width="18.42578125" style="81" customWidth="1"/>
    <col min="4874" max="4874" width="16.7109375" style="81" customWidth="1"/>
    <col min="4875" max="5125" width="9.140625" style="81"/>
    <col min="5126" max="5126" width="22.7109375" style="81" customWidth="1"/>
    <col min="5127" max="5127" width="30.7109375" style="81" customWidth="1"/>
    <col min="5128" max="5128" width="9.140625" style="81"/>
    <col min="5129" max="5129" width="18.42578125" style="81" customWidth="1"/>
    <col min="5130" max="5130" width="16.7109375" style="81" customWidth="1"/>
    <col min="5131" max="5381" width="9.140625" style="81"/>
    <col min="5382" max="5382" width="22.7109375" style="81" customWidth="1"/>
    <col min="5383" max="5383" width="30.7109375" style="81" customWidth="1"/>
    <col min="5384" max="5384" width="9.140625" style="81"/>
    <col min="5385" max="5385" width="18.42578125" style="81" customWidth="1"/>
    <col min="5386" max="5386" width="16.7109375" style="81" customWidth="1"/>
    <col min="5387" max="5637" width="9.140625" style="81"/>
    <col min="5638" max="5638" width="22.7109375" style="81" customWidth="1"/>
    <col min="5639" max="5639" width="30.7109375" style="81" customWidth="1"/>
    <col min="5640" max="5640" width="9.140625" style="81"/>
    <col min="5641" max="5641" width="18.42578125" style="81" customWidth="1"/>
    <col min="5642" max="5642" width="16.7109375" style="81" customWidth="1"/>
    <col min="5643" max="5893" width="9.140625" style="81"/>
    <col min="5894" max="5894" width="22.7109375" style="81" customWidth="1"/>
    <col min="5895" max="5895" width="30.7109375" style="81" customWidth="1"/>
    <col min="5896" max="5896" width="9.140625" style="81"/>
    <col min="5897" max="5897" width="18.42578125" style="81" customWidth="1"/>
    <col min="5898" max="5898" width="16.7109375" style="81" customWidth="1"/>
    <col min="5899" max="6149" width="9.140625" style="81"/>
    <col min="6150" max="6150" width="22.7109375" style="81" customWidth="1"/>
    <col min="6151" max="6151" width="30.7109375" style="81" customWidth="1"/>
    <col min="6152" max="6152" width="9.140625" style="81"/>
    <col min="6153" max="6153" width="18.42578125" style="81" customWidth="1"/>
    <col min="6154" max="6154" width="16.7109375" style="81" customWidth="1"/>
    <col min="6155" max="6405" width="9.140625" style="81"/>
    <col min="6406" max="6406" width="22.7109375" style="81" customWidth="1"/>
    <col min="6407" max="6407" width="30.7109375" style="81" customWidth="1"/>
    <col min="6408" max="6408" width="9.140625" style="81"/>
    <col min="6409" max="6409" width="18.42578125" style="81" customWidth="1"/>
    <col min="6410" max="6410" width="16.7109375" style="81" customWidth="1"/>
    <col min="6411" max="6661" width="9.140625" style="81"/>
    <col min="6662" max="6662" width="22.7109375" style="81" customWidth="1"/>
    <col min="6663" max="6663" width="30.7109375" style="81" customWidth="1"/>
    <col min="6664" max="6664" width="9.140625" style="81"/>
    <col min="6665" max="6665" width="18.42578125" style="81" customWidth="1"/>
    <col min="6666" max="6666" width="16.7109375" style="81" customWidth="1"/>
    <col min="6667" max="6917" width="9.140625" style="81"/>
    <col min="6918" max="6918" width="22.7109375" style="81" customWidth="1"/>
    <col min="6919" max="6919" width="30.7109375" style="81" customWidth="1"/>
    <col min="6920" max="6920" width="9.140625" style="81"/>
    <col min="6921" max="6921" width="18.42578125" style="81" customWidth="1"/>
    <col min="6922" max="6922" width="16.7109375" style="81" customWidth="1"/>
    <col min="6923" max="7173" width="9.140625" style="81"/>
    <col min="7174" max="7174" width="22.7109375" style="81" customWidth="1"/>
    <col min="7175" max="7175" width="30.7109375" style="81" customWidth="1"/>
    <col min="7176" max="7176" width="9.140625" style="81"/>
    <col min="7177" max="7177" width="18.42578125" style="81" customWidth="1"/>
    <col min="7178" max="7178" width="16.7109375" style="81" customWidth="1"/>
    <col min="7179" max="7429" width="9.140625" style="81"/>
    <col min="7430" max="7430" width="22.7109375" style="81" customWidth="1"/>
    <col min="7431" max="7431" width="30.7109375" style="81" customWidth="1"/>
    <col min="7432" max="7432" width="9.140625" style="81"/>
    <col min="7433" max="7433" width="18.42578125" style="81" customWidth="1"/>
    <col min="7434" max="7434" width="16.7109375" style="81" customWidth="1"/>
    <col min="7435" max="7685" width="9.140625" style="81"/>
    <col min="7686" max="7686" width="22.7109375" style="81" customWidth="1"/>
    <col min="7687" max="7687" width="30.7109375" style="81" customWidth="1"/>
    <col min="7688" max="7688" width="9.140625" style="81"/>
    <col min="7689" max="7689" width="18.42578125" style="81" customWidth="1"/>
    <col min="7690" max="7690" width="16.7109375" style="81" customWidth="1"/>
    <col min="7691" max="7941" width="9.140625" style="81"/>
    <col min="7942" max="7942" width="22.7109375" style="81" customWidth="1"/>
    <col min="7943" max="7943" width="30.7109375" style="81" customWidth="1"/>
    <col min="7944" max="7944" width="9.140625" style="81"/>
    <col min="7945" max="7945" width="18.42578125" style="81" customWidth="1"/>
    <col min="7946" max="7946" width="16.7109375" style="81" customWidth="1"/>
    <col min="7947" max="8197" width="9.140625" style="81"/>
    <col min="8198" max="8198" width="22.7109375" style="81" customWidth="1"/>
    <col min="8199" max="8199" width="30.7109375" style="81" customWidth="1"/>
    <col min="8200" max="8200" width="9.140625" style="81"/>
    <col min="8201" max="8201" width="18.42578125" style="81" customWidth="1"/>
    <col min="8202" max="8202" width="16.7109375" style="81" customWidth="1"/>
    <col min="8203" max="8453" width="9.140625" style="81"/>
    <col min="8454" max="8454" width="22.7109375" style="81" customWidth="1"/>
    <col min="8455" max="8455" width="30.7109375" style="81" customWidth="1"/>
    <col min="8456" max="8456" width="9.140625" style="81"/>
    <col min="8457" max="8457" width="18.42578125" style="81" customWidth="1"/>
    <col min="8458" max="8458" width="16.7109375" style="81" customWidth="1"/>
    <col min="8459" max="8709" width="9.140625" style="81"/>
    <col min="8710" max="8710" width="22.7109375" style="81" customWidth="1"/>
    <col min="8711" max="8711" width="30.7109375" style="81" customWidth="1"/>
    <col min="8712" max="8712" width="9.140625" style="81"/>
    <col min="8713" max="8713" width="18.42578125" style="81" customWidth="1"/>
    <col min="8714" max="8714" width="16.7109375" style="81" customWidth="1"/>
    <col min="8715" max="8965" width="9.140625" style="81"/>
    <col min="8966" max="8966" width="22.7109375" style="81" customWidth="1"/>
    <col min="8967" max="8967" width="30.7109375" style="81" customWidth="1"/>
    <col min="8968" max="8968" width="9.140625" style="81"/>
    <col min="8969" max="8969" width="18.42578125" style="81" customWidth="1"/>
    <col min="8970" max="8970" width="16.7109375" style="81" customWidth="1"/>
    <col min="8971" max="9221" width="9.140625" style="81"/>
    <col min="9222" max="9222" width="22.7109375" style="81" customWidth="1"/>
    <col min="9223" max="9223" width="30.7109375" style="81" customWidth="1"/>
    <col min="9224" max="9224" width="9.140625" style="81"/>
    <col min="9225" max="9225" width="18.42578125" style="81" customWidth="1"/>
    <col min="9226" max="9226" width="16.7109375" style="81" customWidth="1"/>
    <col min="9227" max="9477" width="9.140625" style="81"/>
    <col min="9478" max="9478" width="22.7109375" style="81" customWidth="1"/>
    <col min="9479" max="9479" width="30.7109375" style="81" customWidth="1"/>
    <col min="9480" max="9480" width="9.140625" style="81"/>
    <col min="9481" max="9481" width="18.42578125" style="81" customWidth="1"/>
    <col min="9482" max="9482" width="16.7109375" style="81" customWidth="1"/>
    <col min="9483" max="9733" width="9.140625" style="81"/>
    <col min="9734" max="9734" width="22.7109375" style="81" customWidth="1"/>
    <col min="9735" max="9735" width="30.7109375" style="81" customWidth="1"/>
    <col min="9736" max="9736" width="9.140625" style="81"/>
    <col min="9737" max="9737" width="18.42578125" style="81" customWidth="1"/>
    <col min="9738" max="9738" width="16.7109375" style="81" customWidth="1"/>
    <col min="9739" max="9989" width="9.140625" style="81"/>
    <col min="9990" max="9990" width="22.7109375" style="81" customWidth="1"/>
    <col min="9991" max="9991" width="30.7109375" style="81" customWidth="1"/>
    <col min="9992" max="9992" width="9.140625" style="81"/>
    <col min="9993" max="9993" width="18.42578125" style="81" customWidth="1"/>
    <col min="9994" max="9994" width="16.7109375" style="81" customWidth="1"/>
    <col min="9995" max="10245" width="9.140625" style="81"/>
    <col min="10246" max="10246" width="22.7109375" style="81" customWidth="1"/>
    <col min="10247" max="10247" width="30.7109375" style="81" customWidth="1"/>
    <col min="10248" max="10248" width="9.140625" style="81"/>
    <col min="10249" max="10249" width="18.42578125" style="81" customWidth="1"/>
    <col min="10250" max="10250" width="16.7109375" style="81" customWidth="1"/>
    <col min="10251" max="10501" width="9.140625" style="81"/>
    <col min="10502" max="10502" width="22.7109375" style="81" customWidth="1"/>
    <col min="10503" max="10503" width="30.7109375" style="81" customWidth="1"/>
    <col min="10504" max="10504" width="9.140625" style="81"/>
    <col min="10505" max="10505" width="18.42578125" style="81" customWidth="1"/>
    <col min="10506" max="10506" width="16.7109375" style="81" customWidth="1"/>
    <col min="10507" max="10757" width="9.140625" style="81"/>
    <col min="10758" max="10758" width="22.7109375" style="81" customWidth="1"/>
    <col min="10759" max="10759" width="30.7109375" style="81" customWidth="1"/>
    <col min="10760" max="10760" width="9.140625" style="81"/>
    <col min="10761" max="10761" width="18.42578125" style="81" customWidth="1"/>
    <col min="10762" max="10762" width="16.7109375" style="81" customWidth="1"/>
    <col min="10763" max="11013" width="9.140625" style="81"/>
    <col min="11014" max="11014" width="22.7109375" style="81" customWidth="1"/>
    <col min="11015" max="11015" width="30.7109375" style="81" customWidth="1"/>
    <col min="11016" max="11016" width="9.140625" style="81"/>
    <col min="11017" max="11017" width="18.42578125" style="81" customWidth="1"/>
    <col min="11018" max="11018" width="16.7109375" style="81" customWidth="1"/>
    <col min="11019" max="11269" width="9.140625" style="81"/>
    <col min="11270" max="11270" width="22.7109375" style="81" customWidth="1"/>
    <col min="11271" max="11271" width="30.7109375" style="81" customWidth="1"/>
    <col min="11272" max="11272" width="9.140625" style="81"/>
    <col min="11273" max="11273" width="18.42578125" style="81" customWidth="1"/>
    <col min="11274" max="11274" width="16.7109375" style="81" customWidth="1"/>
    <col min="11275" max="11525" width="9.140625" style="81"/>
    <col min="11526" max="11526" width="22.7109375" style="81" customWidth="1"/>
    <col min="11527" max="11527" width="30.7109375" style="81" customWidth="1"/>
    <col min="11528" max="11528" width="9.140625" style="81"/>
    <col min="11529" max="11529" width="18.42578125" style="81" customWidth="1"/>
    <col min="11530" max="11530" width="16.7109375" style="81" customWidth="1"/>
    <col min="11531" max="11781" width="9.140625" style="81"/>
    <col min="11782" max="11782" width="22.7109375" style="81" customWidth="1"/>
    <col min="11783" max="11783" width="30.7109375" style="81" customWidth="1"/>
    <col min="11784" max="11784" width="9.140625" style="81"/>
    <col min="11785" max="11785" width="18.42578125" style="81" customWidth="1"/>
    <col min="11786" max="11786" width="16.7109375" style="81" customWidth="1"/>
    <col min="11787" max="12037" width="9.140625" style="81"/>
    <col min="12038" max="12038" width="22.7109375" style="81" customWidth="1"/>
    <col min="12039" max="12039" width="30.7109375" style="81" customWidth="1"/>
    <col min="12040" max="12040" width="9.140625" style="81"/>
    <col min="12041" max="12041" width="18.42578125" style="81" customWidth="1"/>
    <col min="12042" max="12042" width="16.7109375" style="81" customWidth="1"/>
    <col min="12043" max="12293" width="9.140625" style="81"/>
    <col min="12294" max="12294" width="22.7109375" style="81" customWidth="1"/>
    <col min="12295" max="12295" width="30.7109375" style="81" customWidth="1"/>
    <col min="12296" max="12296" width="9.140625" style="81"/>
    <col min="12297" max="12297" width="18.42578125" style="81" customWidth="1"/>
    <col min="12298" max="12298" width="16.7109375" style="81" customWidth="1"/>
    <col min="12299" max="12549" width="9.140625" style="81"/>
    <col min="12550" max="12550" width="22.7109375" style="81" customWidth="1"/>
    <col min="12551" max="12551" width="30.7109375" style="81" customWidth="1"/>
    <col min="12552" max="12552" width="9.140625" style="81"/>
    <col min="12553" max="12553" width="18.42578125" style="81" customWidth="1"/>
    <col min="12554" max="12554" width="16.7109375" style="81" customWidth="1"/>
    <col min="12555" max="12805" width="9.140625" style="81"/>
    <col min="12806" max="12806" width="22.7109375" style="81" customWidth="1"/>
    <col min="12807" max="12807" width="30.7109375" style="81" customWidth="1"/>
    <col min="12808" max="12808" width="9.140625" style="81"/>
    <col min="12809" max="12809" width="18.42578125" style="81" customWidth="1"/>
    <col min="12810" max="12810" width="16.7109375" style="81" customWidth="1"/>
    <col min="12811" max="13061" width="9.140625" style="81"/>
    <col min="13062" max="13062" width="22.7109375" style="81" customWidth="1"/>
    <col min="13063" max="13063" width="30.7109375" style="81" customWidth="1"/>
    <col min="13064" max="13064" width="9.140625" style="81"/>
    <col min="13065" max="13065" width="18.42578125" style="81" customWidth="1"/>
    <col min="13066" max="13066" width="16.7109375" style="81" customWidth="1"/>
    <col min="13067" max="13317" width="9.140625" style="81"/>
    <col min="13318" max="13318" width="22.7109375" style="81" customWidth="1"/>
    <col min="13319" max="13319" width="30.7109375" style="81" customWidth="1"/>
    <col min="13320" max="13320" width="9.140625" style="81"/>
    <col min="13321" max="13321" width="18.42578125" style="81" customWidth="1"/>
    <col min="13322" max="13322" width="16.7109375" style="81" customWidth="1"/>
    <col min="13323" max="13573" width="9.140625" style="81"/>
    <col min="13574" max="13574" width="22.7109375" style="81" customWidth="1"/>
    <col min="13575" max="13575" width="30.7109375" style="81" customWidth="1"/>
    <col min="13576" max="13576" width="9.140625" style="81"/>
    <col min="13577" max="13577" width="18.42578125" style="81" customWidth="1"/>
    <col min="13578" max="13578" width="16.7109375" style="81" customWidth="1"/>
    <col min="13579" max="13829" width="9.140625" style="81"/>
    <col min="13830" max="13830" width="22.7109375" style="81" customWidth="1"/>
    <col min="13831" max="13831" width="30.7109375" style="81" customWidth="1"/>
    <col min="13832" max="13832" width="9.140625" style="81"/>
    <col min="13833" max="13833" width="18.42578125" style="81" customWidth="1"/>
    <col min="13834" max="13834" width="16.7109375" style="81" customWidth="1"/>
    <col min="13835" max="14085" width="9.140625" style="81"/>
    <col min="14086" max="14086" width="22.7109375" style="81" customWidth="1"/>
    <col min="14087" max="14087" width="30.7109375" style="81" customWidth="1"/>
    <col min="14088" max="14088" width="9.140625" style="81"/>
    <col min="14089" max="14089" width="18.42578125" style="81" customWidth="1"/>
    <col min="14090" max="14090" width="16.7109375" style="81" customWidth="1"/>
    <col min="14091" max="14341" width="9.140625" style="81"/>
    <col min="14342" max="14342" width="22.7109375" style="81" customWidth="1"/>
    <col min="14343" max="14343" width="30.7109375" style="81" customWidth="1"/>
    <col min="14344" max="14344" width="9.140625" style="81"/>
    <col min="14345" max="14345" width="18.42578125" style="81" customWidth="1"/>
    <col min="14346" max="14346" width="16.7109375" style="81" customWidth="1"/>
    <col min="14347" max="14597" width="9.140625" style="81"/>
    <col min="14598" max="14598" width="22.7109375" style="81" customWidth="1"/>
    <col min="14599" max="14599" width="30.7109375" style="81" customWidth="1"/>
    <col min="14600" max="14600" width="9.140625" style="81"/>
    <col min="14601" max="14601" width="18.42578125" style="81" customWidth="1"/>
    <col min="14602" max="14602" width="16.7109375" style="81" customWidth="1"/>
    <col min="14603" max="14853" width="9.140625" style="81"/>
    <col min="14854" max="14854" width="22.7109375" style="81" customWidth="1"/>
    <col min="14855" max="14855" width="30.7109375" style="81" customWidth="1"/>
    <col min="14856" max="14856" width="9.140625" style="81"/>
    <col min="14857" max="14857" width="18.42578125" style="81" customWidth="1"/>
    <col min="14858" max="14858" width="16.7109375" style="81" customWidth="1"/>
    <col min="14859" max="15109" width="9.140625" style="81"/>
    <col min="15110" max="15110" width="22.7109375" style="81" customWidth="1"/>
    <col min="15111" max="15111" width="30.7109375" style="81" customWidth="1"/>
    <col min="15112" max="15112" width="9.140625" style="81"/>
    <col min="15113" max="15113" width="18.42578125" style="81" customWidth="1"/>
    <col min="15114" max="15114" width="16.7109375" style="81" customWidth="1"/>
    <col min="15115" max="15365" width="9.140625" style="81"/>
    <col min="15366" max="15366" width="22.7109375" style="81" customWidth="1"/>
    <col min="15367" max="15367" width="30.7109375" style="81" customWidth="1"/>
    <col min="15368" max="15368" width="9.140625" style="81"/>
    <col min="15369" max="15369" width="18.42578125" style="81" customWidth="1"/>
    <col min="15370" max="15370" width="16.7109375" style="81" customWidth="1"/>
    <col min="15371" max="15621" width="9.140625" style="81"/>
    <col min="15622" max="15622" width="22.7109375" style="81" customWidth="1"/>
    <col min="15623" max="15623" width="30.7109375" style="81" customWidth="1"/>
    <col min="15624" max="15624" width="9.140625" style="81"/>
    <col min="15625" max="15625" width="18.42578125" style="81" customWidth="1"/>
    <col min="15626" max="15626" width="16.7109375" style="81" customWidth="1"/>
    <col min="15627" max="15877" width="9.140625" style="81"/>
    <col min="15878" max="15878" width="22.7109375" style="81" customWidth="1"/>
    <col min="15879" max="15879" width="30.7109375" style="81" customWidth="1"/>
    <col min="15880" max="15880" width="9.140625" style="81"/>
    <col min="15881" max="15881" width="18.42578125" style="81" customWidth="1"/>
    <col min="15882" max="15882" width="16.7109375" style="81" customWidth="1"/>
    <col min="15883" max="16133" width="9.140625" style="81"/>
    <col min="16134" max="16134" width="22.7109375" style="81" customWidth="1"/>
    <col min="16135" max="16135" width="30.7109375" style="81" customWidth="1"/>
    <col min="16136" max="16136" width="9.140625" style="81"/>
    <col min="16137" max="16137" width="18.42578125" style="81" customWidth="1"/>
    <col min="16138" max="16138" width="16.7109375" style="81" customWidth="1"/>
    <col min="16139" max="16384" width="9.140625" style="81"/>
  </cols>
  <sheetData>
    <row r="2" spans="2:13" x14ac:dyDescent="0.25">
      <c r="B2" s="29"/>
      <c r="C2" s="185"/>
      <c r="D2" s="186"/>
      <c r="E2" s="185"/>
      <c r="F2" s="187"/>
      <c r="G2" s="194"/>
      <c r="H2" s="185"/>
      <c r="I2" s="184"/>
      <c r="J2" s="183"/>
    </row>
    <row r="3" spans="2:13" x14ac:dyDescent="0.25">
      <c r="B3" s="168"/>
      <c r="C3" s="164"/>
      <c r="D3" s="167"/>
      <c r="E3" s="164"/>
      <c r="F3" s="188"/>
      <c r="G3" s="166"/>
      <c r="H3" s="164"/>
      <c r="I3" s="182"/>
      <c r="J3" s="182"/>
    </row>
    <row r="4" spans="2:13" x14ac:dyDescent="0.25">
      <c r="B4" s="168"/>
      <c r="C4" s="164"/>
      <c r="D4" s="167"/>
      <c r="E4" s="182" t="s">
        <v>498</v>
      </c>
      <c r="F4" s="189"/>
      <c r="G4" s="182"/>
      <c r="H4" s="182"/>
      <c r="I4" s="180"/>
      <c r="J4" s="165"/>
    </row>
    <row r="5" spans="2:13" x14ac:dyDescent="0.25">
      <c r="B5" s="168"/>
      <c r="C5" s="181"/>
      <c r="D5" s="167"/>
      <c r="E5" s="169"/>
      <c r="F5" s="190"/>
      <c r="G5" s="169"/>
      <c r="H5" s="169"/>
      <c r="I5" s="180"/>
      <c r="J5" s="165"/>
    </row>
    <row r="6" spans="2:13" x14ac:dyDescent="0.25">
      <c r="B6" s="168"/>
      <c r="C6" s="164"/>
      <c r="D6" s="167"/>
      <c r="E6" s="169"/>
      <c r="F6" s="190"/>
      <c r="G6" s="169"/>
      <c r="H6" s="169"/>
      <c r="I6" s="180"/>
      <c r="J6" s="165"/>
    </row>
    <row r="7" spans="2:13" x14ac:dyDescent="0.25">
      <c r="B7" s="168"/>
      <c r="C7" s="179" t="s">
        <v>497</v>
      </c>
      <c r="D7" s="178"/>
      <c r="E7" s="164"/>
      <c r="F7" s="188"/>
      <c r="G7" s="166"/>
      <c r="H7" s="164"/>
      <c r="I7" s="164"/>
      <c r="J7" s="166"/>
      <c r="K7" s="168"/>
    </row>
    <row r="8" spans="2:13" x14ac:dyDescent="0.25">
      <c r="B8" s="168"/>
      <c r="C8" s="179" t="s">
        <v>496</v>
      </c>
      <c r="D8" s="178"/>
      <c r="E8" s="164"/>
      <c r="F8" s="188"/>
      <c r="G8" s="166"/>
      <c r="H8" s="164"/>
      <c r="I8" s="164"/>
      <c r="J8" s="166"/>
      <c r="K8" s="168"/>
    </row>
    <row r="9" spans="2:13" x14ac:dyDescent="0.25">
      <c r="B9" s="168"/>
      <c r="C9" s="179"/>
      <c r="D9" s="178"/>
      <c r="E9" s="164"/>
      <c r="F9" s="188"/>
      <c r="G9" s="166"/>
      <c r="H9" s="164"/>
      <c r="I9" s="164"/>
      <c r="J9" s="166"/>
      <c r="K9" s="168"/>
    </row>
    <row r="10" spans="2:13" ht="18.75" x14ac:dyDescent="0.3">
      <c r="B10" s="168"/>
      <c r="C10" s="179"/>
      <c r="D10" s="178"/>
      <c r="E10" s="175"/>
      <c r="F10" s="175"/>
      <c r="G10" s="175"/>
      <c r="H10" s="1781" t="s">
        <v>518</v>
      </c>
      <c r="I10" s="1782"/>
      <c r="J10" s="1783"/>
      <c r="K10" s="168"/>
    </row>
    <row r="11" spans="2:13" ht="21" x14ac:dyDescent="0.35">
      <c r="B11" s="168" t="s">
        <v>495</v>
      </c>
      <c r="C11" s="1779" t="s">
        <v>531</v>
      </c>
      <c r="D11" s="1779"/>
      <c r="E11" s="1780"/>
      <c r="F11" s="1780"/>
      <c r="G11" s="1780"/>
      <c r="H11" s="174"/>
      <c r="I11" s="175"/>
      <c r="J11" s="174"/>
      <c r="K11" s="168"/>
    </row>
    <row r="12" spans="2:13" x14ac:dyDescent="0.25">
      <c r="B12" s="168"/>
      <c r="C12" s="177"/>
      <c r="D12" s="176"/>
      <c r="E12" s="174"/>
      <c r="F12" s="191"/>
      <c r="G12" s="174"/>
      <c r="H12" s="174"/>
      <c r="I12" s="175"/>
      <c r="J12" s="174"/>
      <c r="K12" s="168"/>
    </row>
    <row r="13" spans="2:13" x14ac:dyDescent="0.25">
      <c r="B13" s="173"/>
      <c r="C13" s="172"/>
      <c r="D13" s="170"/>
      <c r="E13" s="171"/>
      <c r="F13" s="192"/>
      <c r="G13" s="174"/>
      <c r="H13" s="1795" t="s">
        <v>519</v>
      </c>
      <c r="I13" s="1757"/>
      <c r="J13" s="1752"/>
      <c r="K13" s="168"/>
    </row>
    <row r="14" spans="2:13" s="204" customFormat="1" ht="15.75" x14ac:dyDescent="0.25">
      <c r="B14" s="1793" t="s">
        <v>517</v>
      </c>
      <c r="C14" s="1785"/>
      <c r="D14" s="1785"/>
      <c r="E14" s="1794"/>
      <c r="F14" s="201" t="s">
        <v>520</v>
      </c>
      <c r="G14" s="201"/>
      <c r="H14" s="201"/>
      <c r="I14" s="201"/>
      <c r="J14" s="202"/>
      <c r="K14" s="203"/>
    </row>
    <row r="15" spans="2:13" s="204" customFormat="1" ht="15.75" x14ac:dyDescent="0.25">
      <c r="B15" s="1804" t="s">
        <v>535</v>
      </c>
      <c r="C15" s="1805"/>
      <c r="D15" s="1787"/>
      <c r="E15" s="1788"/>
      <c r="F15" s="205" t="s">
        <v>12</v>
      </c>
      <c r="G15" s="205"/>
      <c r="H15" s="205"/>
      <c r="I15" s="205"/>
      <c r="J15" s="206"/>
      <c r="K15" s="203"/>
    </row>
    <row r="16" spans="2:13" s="204" customFormat="1" ht="15" customHeight="1" x14ac:dyDescent="0.25">
      <c r="B16" s="1806" t="s">
        <v>536</v>
      </c>
      <c r="C16" s="1807"/>
      <c r="D16" s="1808"/>
      <c r="E16" s="1809"/>
      <c r="F16" s="207" t="s">
        <v>532</v>
      </c>
      <c r="G16" s="207"/>
      <c r="H16" s="207"/>
      <c r="I16" s="207"/>
      <c r="J16" s="208"/>
      <c r="K16" s="203"/>
      <c r="L16" s="209"/>
      <c r="M16" s="209"/>
    </row>
    <row r="17" spans="2:13" s="204" customFormat="1" ht="31.5" x14ac:dyDescent="0.25">
      <c r="B17" s="210" t="s">
        <v>3</v>
      </c>
      <c r="C17" s="210" t="s">
        <v>4</v>
      </c>
      <c r="D17" s="211" t="s">
        <v>494</v>
      </c>
      <c r="E17" s="210" t="s">
        <v>493</v>
      </c>
      <c r="F17" s="213" t="s">
        <v>512</v>
      </c>
      <c r="G17" s="212" t="s">
        <v>513</v>
      </c>
      <c r="H17" s="212" t="s">
        <v>514</v>
      </c>
      <c r="I17" s="213" t="s">
        <v>492</v>
      </c>
      <c r="J17" s="212" t="s">
        <v>515</v>
      </c>
      <c r="K17" s="209"/>
      <c r="L17" s="214"/>
      <c r="M17" s="214"/>
    </row>
    <row r="18" spans="2:13" s="204" customFormat="1" ht="15.75" x14ac:dyDescent="0.25">
      <c r="B18" s="1801" t="s">
        <v>529</v>
      </c>
      <c r="C18" s="215" t="s">
        <v>499</v>
      </c>
      <c r="D18" s="216">
        <v>779</v>
      </c>
      <c r="E18" s="217">
        <v>519</v>
      </c>
      <c r="F18" s="218" t="s">
        <v>179</v>
      </c>
      <c r="G18" s="219" t="s">
        <v>179</v>
      </c>
      <c r="H18" s="217">
        <v>40</v>
      </c>
      <c r="I18" s="220">
        <f>SUM(D18:H18)</f>
        <v>1338</v>
      </c>
      <c r="J18" s="221">
        <v>4050</v>
      </c>
      <c r="K18" s="203"/>
      <c r="L18" s="209"/>
      <c r="M18" s="209"/>
    </row>
    <row r="19" spans="2:13" s="204" customFormat="1" ht="15.75" x14ac:dyDescent="0.25">
      <c r="B19" s="1802"/>
      <c r="C19" s="207" t="s">
        <v>500</v>
      </c>
      <c r="D19" s="222">
        <v>779</v>
      </c>
      <c r="E19" s="223">
        <v>519</v>
      </c>
      <c r="F19" s="218" t="s">
        <v>179</v>
      </c>
      <c r="G19" s="219" t="s">
        <v>179</v>
      </c>
      <c r="H19" s="217">
        <v>40</v>
      </c>
      <c r="I19" s="220">
        <f t="shared" ref="I19:I32" si="0">SUM(D19:H19)</f>
        <v>1338</v>
      </c>
      <c r="J19" s="224">
        <v>4050</v>
      </c>
      <c r="K19" s="203"/>
      <c r="L19" s="209"/>
      <c r="M19" s="209"/>
    </row>
    <row r="20" spans="2:13" s="204" customFormat="1" ht="15.75" x14ac:dyDescent="0.25">
      <c r="B20" s="1802"/>
      <c r="C20" s="207" t="s">
        <v>501</v>
      </c>
      <c r="D20" s="222">
        <v>779</v>
      </c>
      <c r="E20" s="223">
        <v>519</v>
      </c>
      <c r="F20" s="218" t="s">
        <v>179</v>
      </c>
      <c r="G20" s="219" t="s">
        <v>179</v>
      </c>
      <c r="H20" s="217">
        <v>40</v>
      </c>
      <c r="I20" s="220">
        <f t="shared" si="0"/>
        <v>1338</v>
      </c>
      <c r="J20" s="224"/>
      <c r="K20" s="203"/>
      <c r="L20" s="209"/>
      <c r="M20" s="209"/>
    </row>
    <row r="21" spans="2:13" s="204" customFormat="1" ht="15.75" x14ac:dyDescent="0.25">
      <c r="B21" s="1802"/>
      <c r="C21" s="207" t="s">
        <v>502</v>
      </c>
      <c r="D21" s="222">
        <v>779</v>
      </c>
      <c r="E21" s="223">
        <v>519</v>
      </c>
      <c r="F21" s="218" t="s">
        <v>179</v>
      </c>
      <c r="G21" s="219" t="s">
        <v>179</v>
      </c>
      <c r="H21" s="217">
        <v>40</v>
      </c>
      <c r="I21" s="220">
        <f t="shared" si="0"/>
        <v>1338</v>
      </c>
      <c r="J21" s="224">
        <v>4050</v>
      </c>
      <c r="K21" s="203"/>
      <c r="L21" s="209"/>
      <c r="M21" s="209"/>
    </row>
    <row r="22" spans="2:13" s="204" customFormat="1" ht="15.75" x14ac:dyDescent="0.25">
      <c r="B22" s="1802"/>
      <c r="C22" s="207" t="s">
        <v>503</v>
      </c>
      <c r="D22" s="222">
        <v>779</v>
      </c>
      <c r="E22" s="223">
        <v>519</v>
      </c>
      <c r="F22" s="218" t="s">
        <v>179</v>
      </c>
      <c r="G22" s="219" t="s">
        <v>179</v>
      </c>
      <c r="H22" s="217">
        <v>40</v>
      </c>
      <c r="I22" s="220">
        <f t="shared" si="0"/>
        <v>1338</v>
      </c>
      <c r="J22" s="224">
        <v>4050</v>
      </c>
      <c r="K22" s="203"/>
      <c r="L22" s="209"/>
      <c r="M22" s="209"/>
    </row>
    <row r="23" spans="2:13" s="204" customFormat="1" ht="15.75" x14ac:dyDescent="0.25">
      <c r="B23" s="1802"/>
      <c r="C23" s="207" t="s">
        <v>511</v>
      </c>
      <c r="D23" s="222">
        <v>875</v>
      </c>
      <c r="E23" s="223">
        <v>556</v>
      </c>
      <c r="F23" s="218" t="s">
        <v>179</v>
      </c>
      <c r="G23" s="219" t="s">
        <v>179</v>
      </c>
      <c r="H23" s="217">
        <v>40</v>
      </c>
      <c r="I23" s="220">
        <f t="shared" si="0"/>
        <v>1471</v>
      </c>
      <c r="J23" s="224"/>
      <c r="K23" s="203"/>
      <c r="L23" s="209"/>
      <c r="M23" s="209"/>
    </row>
    <row r="24" spans="2:13" s="204" customFormat="1" ht="15.75" x14ac:dyDescent="0.25">
      <c r="B24" s="1802"/>
      <c r="C24" s="207" t="s">
        <v>504</v>
      </c>
      <c r="D24" s="222">
        <v>875</v>
      </c>
      <c r="E24" s="223">
        <v>556</v>
      </c>
      <c r="F24" s="218" t="s">
        <v>179</v>
      </c>
      <c r="G24" s="219" t="s">
        <v>179</v>
      </c>
      <c r="H24" s="217">
        <v>40</v>
      </c>
      <c r="I24" s="220">
        <f t="shared" si="0"/>
        <v>1471</v>
      </c>
      <c r="J24" s="224"/>
      <c r="K24" s="203"/>
      <c r="L24" s="209"/>
      <c r="M24" s="209"/>
    </row>
    <row r="25" spans="2:13" s="204" customFormat="1" ht="15.75" x14ac:dyDescent="0.25">
      <c r="B25" s="1802"/>
      <c r="C25" s="207" t="s">
        <v>490</v>
      </c>
      <c r="D25" s="222">
        <v>779</v>
      </c>
      <c r="E25" s="223">
        <v>519</v>
      </c>
      <c r="F25" s="218" t="s">
        <v>179</v>
      </c>
      <c r="G25" s="219" t="s">
        <v>179</v>
      </c>
      <c r="H25" s="217">
        <v>40</v>
      </c>
      <c r="I25" s="220">
        <f t="shared" si="0"/>
        <v>1338</v>
      </c>
      <c r="J25" s="224"/>
      <c r="K25" s="203"/>
      <c r="L25" s="209"/>
      <c r="M25" s="209"/>
    </row>
    <row r="26" spans="2:13" s="204" customFormat="1" ht="15.75" x14ac:dyDescent="0.25">
      <c r="B26" s="1802"/>
      <c r="C26" s="225" t="s">
        <v>505</v>
      </c>
      <c r="D26" s="222">
        <v>779</v>
      </c>
      <c r="E26" s="223">
        <v>519</v>
      </c>
      <c r="F26" s="218" t="s">
        <v>179</v>
      </c>
      <c r="G26" s="219" t="s">
        <v>179</v>
      </c>
      <c r="H26" s="217">
        <v>40</v>
      </c>
      <c r="I26" s="220">
        <f t="shared" si="0"/>
        <v>1338</v>
      </c>
      <c r="J26" s="224"/>
      <c r="K26" s="203"/>
      <c r="L26" s="209"/>
      <c r="M26" s="209"/>
    </row>
    <row r="27" spans="2:13" s="204" customFormat="1" ht="15.75" x14ac:dyDescent="0.25">
      <c r="B27" s="1802"/>
      <c r="C27" s="207" t="s">
        <v>491</v>
      </c>
      <c r="D27" s="222">
        <v>779</v>
      </c>
      <c r="E27" s="226">
        <v>519</v>
      </c>
      <c r="F27" s="218" t="s">
        <v>179</v>
      </c>
      <c r="G27" s="219" t="s">
        <v>179</v>
      </c>
      <c r="H27" s="217">
        <v>40</v>
      </c>
      <c r="I27" s="220">
        <f t="shared" si="0"/>
        <v>1338</v>
      </c>
      <c r="J27" s="224"/>
      <c r="K27" s="203"/>
      <c r="L27" s="209"/>
      <c r="M27" s="209"/>
    </row>
    <row r="28" spans="2:13" s="204" customFormat="1" ht="15.75" x14ac:dyDescent="0.25">
      <c r="B28" s="1802"/>
      <c r="C28" s="207" t="s">
        <v>506</v>
      </c>
      <c r="D28" s="222">
        <v>1159</v>
      </c>
      <c r="E28" s="223">
        <v>519</v>
      </c>
      <c r="F28" s="227">
        <v>68</v>
      </c>
      <c r="G28" s="219" t="s">
        <v>179</v>
      </c>
      <c r="H28" s="217">
        <v>40</v>
      </c>
      <c r="I28" s="220">
        <f t="shared" si="0"/>
        <v>1786</v>
      </c>
      <c r="J28" s="224"/>
      <c r="K28" s="203"/>
      <c r="L28" s="209"/>
      <c r="M28" s="209"/>
    </row>
    <row r="29" spans="2:13" s="204" customFormat="1" ht="15.75" x14ac:dyDescent="0.25">
      <c r="B29" s="1802"/>
      <c r="C29" s="207" t="s">
        <v>507</v>
      </c>
      <c r="D29" s="228" t="s">
        <v>179</v>
      </c>
      <c r="E29" s="223">
        <v>519</v>
      </c>
      <c r="F29" s="229" t="s">
        <v>179</v>
      </c>
      <c r="G29" s="219" t="s">
        <v>179</v>
      </c>
      <c r="H29" s="219" t="s">
        <v>179</v>
      </c>
      <c r="I29" s="220">
        <f t="shared" si="0"/>
        <v>519</v>
      </c>
      <c r="J29" s="224"/>
      <c r="K29" s="203"/>
      <c r="L29" s="209"/>
      <c r="M29" s="209"/>
    </row>
    <row r="30" spans="2:13" s="204" customFormat="1" ht="15.75" x14ac:dyDescent="0.25">
      <c r="B30" s="1802"/>
      <c r="C30" s="207" t="s">
        <v>508</v>
      </c>
      <c r="D30" s="222">
        <v>779</v>
      </c>
      <c r="E30" s="223">
        <v>519</v>
      </c>
      <c r="F30" s="229" t="s">
        <v>179</v>
      </c>
      <c r="G30" s="230">
        <v>100</v>
      </c>
      <c r="H30" s="217">
        <v>40</v>
      </c>
      <c r="I30" s="220">
        <f t="shared" si="0"/>
        <v>1438</v>
      </c>
      <c r="J30" s="224"/>
      <c r="K30" s="203"/>
      <c r="L30" s="209"/>
      <c r="M30" s="209"/>
    </row>
    <row r="31" spans="2:13" s="204" customFormat="1" ht="15.75" x14ac:dyDescent="0.25">
      <c r="B31" s="1802"/>
      <c r="C31" s="207" t="s">
        <v>509</v>
      </c>
      <c r="D31" s="222">
        <v>779</v>
      </c>
      <c r="E31" s="223">
        <v>519</v>
      </c>
      <c r="F31" s="229" t="s">
        <v>179</v>
      </c>
      <c r="G31" s="230">
        <v>100</v>
      </c>
      <c r="H31" s="217">
        <v>40</v>
      </c>
      <c r="I31" s="220">
        <f t="shared" si="0"/>
        <v>1438</v>
      </c>
      <c r="J31" s="224"/>
      <c r="K31" s="203"/>
      <c r="L31" s="209"/>
      <c r="M31" s="209"/>
    </row>
    <row r="32" spans="2:13" s="204" customFormat="1" ht="15.75" x14ac:dyDescent="0.25">
      <c r="B32" s="1802"/>
      <c r="C32" s="225" t="s">
        <v>510</v>
      </c>
      <c r="D32" s="222">
        <v>779</v>
      </c>
      <c r="E32" s="223">
        <v>519</v>
      </c>
      <c r="F32" s="229" t="s">
        <v>179</v>
      </c>
      <c r="G32" s="230">
        <v>100</v>
      </c>
      <c r="H32" s="217">
        <v>40</v>
      </c>
      <c r="I32" s="220">
        <f t="shared" si="0"/>
        <v>1438</v>
      </c>
      <c r="J32" s="224"/>
      <c r="K32" s="203"/>
      <c r="L32" s="209"/>
      <c r="M32" s="209"/>
    </row>
    <row r="33" spans="2:13" s="204" customFormat="1" ht="26.25" customHeight="1" x14ac:dyDescent="0.25">
      <c r="B33" s="1802"/>
      <c r="C33" s="1803" t="s">
        <v>516</v>
      </c>
      <c r="D33" s="1785"/>
      <c r="E33" s="1785"/>
      <c r="F33" s="1785"/>
      <c r="G33" s="1785"/>
      <c r="H33" s="1794"/>
      <c r="I33" s="231">
        <f>SUM(I18:I32)</f>
        <v>20265</v>
      </c>
      <c r="J33" s="232">
        <f>SUM(J18:J32)</f>
        <v>16200</v>
      </c>
      <c r="K33" s="203"/>
      <c r="L33" s="209"/>
      <c r="M33" s="209"/>
    </row>
    <row r="34" spans="2:13" s="204" customFormat="1" ht="15.75" x14ac:dyDescent="0.25">
      <c r="B34" s="1810" t="s">
        <v>489</v>
      </c>
      <c r="C34" s="1811"/>
      <c r="D34" s="1811"/>
      <c r="E34" s="1811"/>
      <c r="F34" s="1811"/>
      <c r="G34" s="1811"/>
      <c r="H34" s="1811"/>
      <c r="I34" s="1811"/>
      <c r="J34" s="1813"/>
      <c r="K34" s="209"/>
    </row>
    <row r="35" spans="2:13" s="204" customFormat="1" ht="15.75" x14ac:dyDescent="0.25">
      <c r="B35" s="1810" t="s">
        <v>530</v>
      </c>
      <c r="C35" s="1811"/>
      <c r="D35" s="1811"/>
      <c r="E35" s="1811"/>
      <c r="F35" s="1811"/>
      <c r="G35" s="1811"/>
      <c r="H35" s="1811"/>
      <c r="I35" s="1811"/>
      <c r="J35" s="1812"/>
      <c r="K35" s="209"/>
    </row>
    <row r="36" spans="2:13" s="204" customFormat="1" ht="15.75" x14ac:dyDescent="0.25">
      <c r="B36" s="244"/>
      <c r="C36" s="245"/>
      <c r="D36" s="246"/>
      <c r="E36" s="245"/>
      <c r="F36" s="247"/>
      <c r="G36" s="248"/>
      <c r="H36" s="245"/>
      <c r="I36" s="249"/>
      <c r="J36" s="250"/>
      <c r="K36" s="209"/>
    </row>
    <row r="37" spans="2:13" s="204" customFormat="1" ht="15.75" x14ac:dyDescent="0.25">
      <c r="B37" s="253" t="s">
        <v>524</v>
      </c>
      <c r="C37" s="251"/>
      <c r="D37" s="1784" t="s">
        <v>521</v>
      </c>
      <c r="E37" s="1785"/>
      <c r="F37" s="1785"/>
      <c r="G37" s="252" t="s">
        <v>522</v>
      </c>
      <c r="H37" s="1786" t="s">
        <v>523</v>
      </c>
      <c r="I37" s="1787"/>
      <c r="J37" s="1788"/>
      <c r="K37" s="209"/>
    </row>
    <row r="38" spans="2:13" s="204" customFormat="1" ht="15.75" x14ac:dyDescent="0.25">
      <c r="B38" s="233"/>
      <c r="C38" s="234"/>
      <c r="D38" s="200"/>
      <c r="E38" s="235"/>
      <c r="F38" s="235"/>
      <c r="G38" s="195"/>
      <c r="H38" s="234"/>
      <c r="I38" s="236"/>
      <c r="J38" s="237"/>
      <c r="K38" s="209"/>
    </row>
    <row r="39" spans="2:13" s="204" customFormat="1" ht="15.75" x14ac:dyDescent="0.25">
      <c r="B39" s="233"/>
      <c r="C39" s="234"/>
      <c r="D39" s="200"/>
      <c r="E39" s="235"/>
      <c r="F39" s="235"/>
      <c r="G39" s="195"/>
      <c r="H39" s="234"/>
      <c r="I39" s="236"/>
      <c r="J39" s="237"/>
      <c r="K39" s="209"/>
    </row>
    <row r="40" spans="2:13" s="241" customFormat="1" ht="15.75" x14ac:dyDescent="0.25">
      <c r="B40" s="238" t="s">
        <v>533</v>
      </c>
      <c r="C40" s="239"/>
      <c r="D40" s="1789" t="s">
        <v>528</v>
      </c>
      <c r="E40" s="1790"/>
      <c r="F40" s="1790"/>
      <c r="G40" s="1790"/>
      <c r="H40" s="1791" t="s">
        <v>534</v>
      </c>
      <c r="I40" s="1790"/>
      <c r="J40" s="1792"/>
      <c r="K40" s="240"/>
    </row>
    <row r="41" spans="2:13" s="204" customFormat="1" ht="15.75" x14ac:dyDescent="0.25">
      <c r="B41" s="203" t="s">
        <v>525</v>
      </c>
      <c r="C41" s="209"/>
      <c r="D41" s="1796" t="s">
        <v>527</v>
      </c>
      <c r="E41" s="1797"/>
      <c r="F41" s="1797"/>
      <c r="G41" s="196"/>
      <c r="H41" s="1798" t="s">
        <v>526</v>
      </c>
      <c r="I41" s="1799"/>
      <c r="J41" s="1800"/>
      <c r="K41" s="209"/>
    </row>
    <row r="42" spans="2:13" s="204" customFormat="1" ht="15.75" x14ac:dyDescent="0.25">
      <c r="B42" s="215"/>
      <c r="C42" s="242"/>
      <c r="D42" s="197"/>
      <c r="E42" s="198"/>
      <c r="F42" s="199"/>
      <c r="G42" s="198"/>
      <c r="H42" s="198"/>
      <c r="I42" s="198"/>
      <c r="J42" s="243"/>
      <c r="K42" s="209"/>
    </row>
  </sheetData>
  <mergeCells count="16">
    <mergeCell ref="D41:F41"/>
    <mergeCell ref="H41:J41"/>
    <mergeCell ref="B18:B33"/>
    <mergeCell ref="C33:H33"/>
    <mergeCell ref="B15:E15"/>
    <mergeCell ref="B16:E16"/>
    <mergeCell ref="B35:J35"/>
    <mergeCell ref="B34:J34"/>
    <mergeCell ref="C11:G11"/>
    <mergeCell ref="H10:J10"/>
    <mergeCell ref="D37:F37"/>
    <mergeCell ref="H37:J37"/>
    <mergeCell ref="D40:G40"/>
    <mergeCell ref="H40:J40"/>
    <mergeCell ref="B14:E14"/>
    <mergeCell ref="H13:J13"/>
  </mergeCells>
  <pageMargins left="0.7" right="0.7" top="0.75" bottom="0.75" header="0.3" footer="0.3"/>
  <pageSetup scale="68" orientation="portrait" horizontalDpi="120" verticalDpi="72"/>
  <drawing r:id="rId1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7"/>
    </sheetView>
  </sheetViews>
  <sheetFormatPr defaultRowHeight="15" x14ac:dyDescent="0.25"/>
  <cols>
    <col min="1" max="1" width="23" style="1615" customWidth="1"/>
    <col min="2" max="2" width="26.140625" customWidth="1"/>
    <col min="3" max="3" width="9.85546875" customWidth="1"/>
    <col min="4" max="4" width="11.85546875" style="133" customWidth="1"/>
    <col min="5" max="5" width="18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611"/>
    </row>
    <row r="9" spans="1:5" x14ac:dyDescent="0.25">
      <c r="A9" s="92"/>
      <c r="B9" s="17"/>
      <c r="C9" s="17"/>
      <c r="D9" s="126"/>
      <c r="E9" s="1611"/>
    </row>
    <row r="10" spans="1:5" x14ac:dyDescent="0.25">
      <c r="A10" s="92"/>
      <c r="B10" s="17"/>
      <c r="C10" s="17"/>
      <c r="D10" s="1729" t="s">
        <v>3716</v>
      </c>
      <c r="E10" s="1765"/>
    </row>
    <row r="11" spans="1:5" ht="18.75" x14ac:dyDescent="0.3">
      <c r="A11" s="1928" t="s">
        <v>2881</v>
      </c>
      <c r="B11" s="1929"/>
      <c r="C11" s="1929"/>
      <c r="D11" s="1929"/>
      <c r="E11" s="1930"/>
    </row>
    <row r="12" spans="1:5" x14ac:dyDescent="0.25">
      <c r="A12" s="93"/>
      <c r="B12" s="7"/>
      <c r="C12" s="1734" t="s">
        <v>3717</v>
      </c>
      <c r="D12" s="1735"/>
      <c r="E12" s="1736"/>
    </row>
    <row r="13" spans="1:5" x14ac:dyDescent="0.25">
      <c r="A13" s="1763" t="s">
        <v>2128</v>
      </c>
      <c r="B13" s="1764"/>
      <c r="C13" s="1737" t="s">
        <v>3718</v>
      </c>
      <c r="D13" s="1739"/>
      <c r="E13" s="1738"/>
    </row>
    <row r="14" spans="1:5" x14ac:dyDescent="0.25">
      <c r="A14" s="1737" t="s">
        <v>3720</v>
      </c>
      <c r="B14" s="1738"/>
      <c r="C14" s="1737" t="s">
        <v>12</v>
      </c>
      <c r="D14" s="1739"/>
      <c r="E14" s="1738"/>
    </row>
    <row r="15" spans="1:5" x14ac:dyDescent="0.25">
      <c r="A15" s="94" t="s">
        <v>3721</v>
      </c>
      <c r="B15" s="8"/>
      <c r="C15" s="1753" t="s">
        <v>3719</v>
      </c>
      <c r="D15" s="1749"/>
      <c r="E15" s="1749"/>
    </row>
    <row r="16" spans="1:5" ht="15.75" x14ac:dyDescent="0.25">
      <c r="A16" s="93" t="s">
        <v>3722</v>
      </c>
      <c r="C16" s="1748" t="s">
        <v>2883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3723</v>
      </c>
      <c r="B18" s="56" t="s">
        <v>3724</v>
      </c>
      <c r="C18" s="562">
        <v>2</v>
      </c>
      <c r="D18" s="57">
        <v>4900</v>
      </c>
      <c r="E18" s="57">
        <f>D18*C18</f>
        <v>9800</v>
      </c>
    </row>
    <row r="19" spans="1:5" ht="23.25" x14ac:dyDescent="0.35">
      <c r="A19" s="1762" t="s">
        <v>183</v>
      </c>
      <c r="B19" s="1749"/>
      <c r="C19" s="1749"/>
      <c r="D19" s="1749"/>
      <c r="E19" s="134">
        <f>SUM(E18:E18)</f>
        <v>9800</v>
      </c>
    </row>
    <row r="20" spans="1:5" s="8" customFormat="1" x14ac:dyDescent="0.25">
      <c r="A20" s="263" t="s">
        <v>3725</v>
      </c>
      <c r="B20" s="1612"/>
      <c r="C20" s="1612"/>
      <c r="D20" s="264"/>
      <c r="E20" s="129"/>
    </row>
    <row r="21" spans="1:5" s="8" customFormat="1" x14ac:dyDescent="0.25">
      <c r="A21" s="263" t="s">
        <v>591</v>
      </c>
      <c r="B21" s="1612"/>
      <c r="C21" s="1612"/>
      <c r="D21" s="264"/>
      <c r="E21" s="129"/>
    </row>
    <row r="22" spans="1:5" s="8" customFormat="1" x14ac:dyDescent="0.25">
      <c r="A22" s="563" t="s">
        <v>3726</v>
      </c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1611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1611"/>
    </row>
    <row r="25" spans="1:5" x14ac:dyDescent="0.25">
      <c r="A25" s="92"/>
      <c r="B25" s="17"/>
      <c r="C25" s="1742"/>
      <c r="D25" s="1743"/>
      <c r="E25" s="1611"/>
    </row>
    <row r="26" spans="1:5" x14ac:dyDescent="0.25">
      <c r="A26" s="98" t="s">
        <v>7</v>
      </c>
      <c r="B26" s="1605" t="s">
        <v>1744</v>
      </c>
      <c r="C26" s="1744" t="s">
        <v>16</v>
      </c>
      <c r="D26" s="1745"/>
      <c r="E26" s="1730"/>
    </row>
    <row r="27" spans="1:5" x14ac:dyDescent="0.25">
      <c r="A27" s="99" t="s">
        <v>9</v>
      </c>
      <c r="B27" s="1606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1611"/>
    </row>
    <row r="29" spans="1:5" x14ac:dyDescent="0.25">
      <c r="A29" s="93"/>
      <c r="B29" s="7"/>
      <c r="C29" s="7"/>
      <c r="D29" s="128"/>
      <c r="E29" s="132"/>
    </row>
  </sheetData>
  <mergeCells count="15">
    <mergeCell ref="C25:D25"/>
    <mergeCell ref="C26:E26"/>
    <mergeCell ref="C27:E27"/>
    <mergeCell ref="A14:B14"/>
    <mergeCell ref="C14:E14"/>
    <mergeCell ref="C15:E15"/>
    <mergeCell ref="C16:E16"/>
    <mergeCell ref="A19:D19"/>
    <mergeCell ref="C24:D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7"/>
    </sheetView>
  </sheetViews>
  <sheetFormatPr defaultRowHeight="15" x14ac:dyDescent="0.25"/>
  <cols>
    <col min="1" max="1" width="23" style="1625" customWidth="1"/>
    <col min="2" max="2" width="26.140625" customWidth="1"/>
    <col min="3" max="3" width="9.85546875" customWidth="1"/>
    <col min="4" max="4" width="11.85546875" style="133" customWidth="1"/>
    <col min="5" max="5" width="18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623"/>
    </row>
    <row r="9" spans="1:5" x14ac:dyDescent="0.25">
      <c r="A9" s="92"/>
      <c r="B9" s="17"/>
      <c r="C9" s="17"/>
      <c r="D9" s="126"/>
      <c r="E9" s="1623"/>
    </row>
    <row r="10" spans="1:5" x14ac:dyDescent="0.25">
      <c r="A10" s="92"/>
      <c r="B10" s="17"/>
      <c r="C10" s="17"/>
      <c r="D10" s="1729" t="s">
        <v>3727</v>
      </c>
      <c r="E10" s="1765"/>
    </row>
    <row r="11" spans="1:5" ht="18.75" x14ac:dyDescent="0.3">
      <c r="A11" s="1928" t="s">
        <v>2881</v>
      </c>
      <c r="B11" s="1929"/>
      <c r="C11" s="1929"/>
      <c r="D11" s="1929"/>
      <c r="E11" s="1930"/>
    </row>
    <row r="12" spans="1:5" x14ac:dyDescent="0.25">
      <c r="A12" s="93"/>
      <c r="B12" s="7"/>
      <c r="C12" s="1734" t="s">
        <v>3728</v>
      </c>
      <c r="D12" s="1735"/>
      <c r="E12" s="1736"/>
    </row>
    <row r="13" spans="1:5" x14ac:dyDescent="0.25">
      <c r="A13" s="1763" t="s">
        <v>3731</v>
      </c>
      <c r="B13" s="1764"/>
      <c r="C13" s="1737" t="s">
        <v>3729</v>
      </c>
      <c r="D13" s="1739"/>
      <c r="E13" s="1738"/>
    </row>
    <row r="14" spans="1:5" x14ac:dyDescent="0.25">
      <c r="A14" s="1737" t="s">
        <v>3732</v>
      </c>
      <c r="B14" s="1738"/>
      <c r="C14" s="1737" t="s">
        <v>12</v>
      </c>
      <c r="D14" s="1739"/>
      <c r="E14" s="1738"/>
    </row>
    <row r="15" spans="1:5" x14ac:dyDescent="0.25">
      <c r="A15" s="94" t="s">
        <v>3733</v>
      </c>
      <c r="B15" s="8"/>
      <c r="C15" s="1753" t="s">
        <v>3730</v>
      </c>
      <c r="D15" s="1749"/>
      <c r="E15" s="1749"/>
    </row>
    <row r="16" spans="1:5" ht="15.75" x14ac:dyDescent="0.25">
      <c r="A16" s="93"/>
      <c r="C16" s="1748" t="s">
        <v>1305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3734</v>
      </c>
      <c r="B18" s="56" t="s">
        <v>3735</v>
      </c>
      <c r="C18" s="55">
        <v>1</v>
      </c>
      <c r="D18" s="57">
        <v>160</v>
      </c>
      <c r="E18" s="57">
        <f>D18*C18</f>
        <v>160</v>
      </c>
    </row>
    <row r="19" spans="1:5" x14ac:dyDescent="0.25">
      <c r="A19" s="56" t="s">
        <v>3736</v>
      </c>
      <c r="B19" s="56"/>
      <c r="C19" s="562">
        <v>1</v>
      </c>
      <c r="D19" s="57">
        <v>150</v>
      </c>
      <c r="E19" s="57">
        <f>D19*C19</f>
        <v>150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310</v>
      </c>
    </row>
    <row r="21" spans="1:5" s="8" customFormat="1" x14ac:dyDescent="0.25">
      <c r="A21" s="263" t="s">
        <v>3737</v>
      </c>
      <c r="B21" s="1624"/>
      <c r="C21" s="1624"/>
      <c r="D21" s="264"/>
      <c r="E21" s="129"/>
    </row>
    <row r="22" spans="1:5" s="8" customFormat="1" x14ac:dyDescent="0.25">
      <c r="A22" s="263" t="s">
        <v>591</v>
      </c>
      <c r="B22" s="1624"/>
      <c r="C22" s="1624"/>
      <c r="D22" s="264"/>
      <c r="E22" s="129"/>
    </row>
    <row r="23" spans="1:5" s="8" customFormat="1" x14ac:dyDescent="0.25">
      <c r="A23" s="563"/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1623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1623"/>
    </row>
    <row r="26" spans="1:5" x14ac:dyDescent="0.25">
      <c r="A26" s="92"/>
      <c r="B26" s="17"/>
      <c r="C26" s="1742"/>
      <c r="D26" s="1743"/>
      <c r="E26" s="1623"/>
    </row>
    <row r="27" spans="1:5" x14ac:dyDescent="0.25">
      <c r="A27" s="98" t="s">
        <v>7</v>
      </c>
      <c r="B27" s="1621" t="s">
        <v>3738</v>
      </c>
      <c r="C27" s="1744" t="s">
        <v>16</v>
      </c>
      <c r="D27" s="1745"/>
      <c r="E27" s="1730"/>
    </row>
    <row r="28" spans="1:5" x14ac:dyDescent="0.25">
      <c r="A28" s="99" t="s">
        <v>9</v>
      </c>
      <c r="B28" s="1622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1623"/>
    </row>
    <row r="30" spans="1:5" x14ac:dyDescent="0.25">
      <c r="A30" s="93"/>
      <c r="B30" s="7"/>
      <c r="C30" s="7"/>
      <c r="D30" s="128"/>
      <c r="E30" s="132"/>
    </row>
  </sheetData>
  <mergeCells count="15">
    <mergeCell ref="C26:D26"/>
    <mergeCell ref="C27:E27"/>
    <mergeCell ref="C28:E28"/>
    <mergeCell ref="A14:B14"/>
    <mergeCell ref="C14:E14"/>
    <mergeCell ref="C15:E15"/>
    <mergeCell ref="C16:E16"/>
    <mergeCell ref="A20:D20"/>
    <mergeCell ref="C25:D25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H11" sqref="H11"/>
    </sheetView>
  </sheetViews>
  <sheetFormatPr defaultRowHeight="15" x14ac:dyDescent="0.25"/>
  <cols>
    <col min="1" max="1" width="26.5703125" style="1630" customWidth="1"/>
    <col min="2" max="2" width="27.42578125" customWidth="1"/>
    <col min="3" max="3" width="7.28515625" style="1628" customWidth="1"/>
    <col min="4" max="4" width="9.85546875" style="87" customWidth="1"/>
    <col min="5" max="5" width="23.42578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288"/>
      <c r="D8" s="88"/>
      <c r="E8" s="18"/>
    </row>
    <row r="9" spans="1:5" x14ac:dyDescent="0.25">
      <c r="A9" s="92"/>
      <c r="B9" s="17"/>
      <c r="C9" s="288"/>
      <c r="D9" s="88"/>
      <c r="E9" s="18"/>
    </row>
    <row r="10" spans="1:5" x14ac:dyDescent="0.25">
      <c r="A10" s="92"/>
      <c r="B10" s="17"/>
      <c r="C10" s="288"/>
      <c r="D10" s="1729" t="s">
        <v>3749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3748</v>
      </c>
      <c r="D12" s="1735"/>
      <c r="E12" s="1736"/>
    </row>
    <row r="13" spans="1:5" x14ac:dyDescent="0.25">
      <c r="A13" s="1737" t="s">
        <v>891</v>
      </c>
      <c r="B13" s="1816"/>
      <c r="C13" s="1737" t="s">
        <v>889</v>
      </c>
      <c r="D13" s="1739"/>
      <c r="E13" s="1738"/>
    </row>
    <row r="14" spans="1:5" x14ac:dyDescent="0.25">
      <c r="A14" s="1737" t="s">
        <v>892</v>
      </c>
      <c r="B14" s="1816"/>
      <c r="C14" s="1737" t="s">
        <v>12</v>
      </c>
      <c r="D14" s="1739"/>
      <c r="E14" s="1738"/>
    </row>
    <row r="15" spans="1:5" x14ac:dyDescent="0.25">
      <c r="A15" s="94"/>
      <c r="B15" s="8"/>
      <c r="C15" s="1753" t="s">
        <v>890</v>
      </c>
      <c r="D15" s="1749"/>
      <c r="E15" s="1749"/>
    </row>
    <row r="16" spans="1:5" x14ac:dyDescent="0.25">
      <c r="A16" s="93"/>
      <c r="C16" s="1748" t="s">
        <v>893</v>
      </c>
      <c r="D16" s="1749"/>
      <c r="E16" s="1749"/>
    </row>
    <row r="17" spans="1:5" x14ac:dyDescent="0.25">
      <c r="A17" s="621" t="s">
        <v>3</v>
      </c>
      <c r="B17" s="401" t="s">
        <v>4</v>
      </c>
      <c r="C17" s="401" t="s">
        <v>272</v>
      </c>
      <c r="D17" s="746" t="s">
        <v>14</v>
      </c>
      <c r="E17" s="401" t="s">
        <v>5</v>
      </c>
    </row>
    <row r="18" spans="1:5" s="81" customFormat="1" x14ac:dyDescent="0.25">
      <c r="A18" s="1631" t="s">
        <v>3742</v>
      </c>
      <c r="B18" s="1636" t="s">
        <v>3744</v>
      </c>
      <c r="C18" s="745">
        <v>1</v>
      </c>
      <c r="D18" s="1632">
        <v>600</v>
      </c>
      <c r="E18" s="1633">
        <f>D18*C18</f>
        <v>600</v>
      </c>
    </row>
    <row r="19" spans="1:5" s="81" customFormat="1" x14ac:dyDescent="0.25">
      <c r="A19" s="95" t="s">
        <v>3743</v>
      </c>
      <c r="B19" s="95" t="s">
        <v>3745</v>
      </c>
      <c r="C19" s="406"/>
      <c r="D19" s="747"/>
      <c r="E19" s="655">
        <f>D19*C19</f>
        <v>0</v>
      </c>
    </row>
    <row r="20" spans="1:5" ht="23.25" x14ac:dyDescent="0.35">
      <c r="A20" s="1760" t="s">
        <v>86</v>
      </c>
      <c r="B20" s="1757"/>
      <c r="C20" s="1757"/>
      <c r="D20" s="1757"/>
      <c r="E20" s="748">
        <f>SUM(E18:E19)</f>
        <v>600</v>
      </c>
    </row>
    <row r="21" spans="1:5" ht="15.75" customHeight="1" x14ac:dyDescent="0.25">
      <c r="A21" s="293" t="s">
        <v>894</v>
      </c>
      <c r="B21" s="1629"/>
      <c r="C21" s="1629"/>
      <c r="D21" s="89"/>
      <c r="E21" s="72"/>
    </row>
    <row r="22" spans="1:5" ht="15.75" customHeight="1" x14ac:dyDescent="0.25">
      <c r="A22" s="293" t="s">
        <v>3746</v>
      </c>
      <c r="B22" s="1629"/>
      <c r="C22" s="1629"/>
      <c r="D22" s="89"/>
      <c r="E22" s="72"/>
    </row>
    <row r="23" spans="1:5" ht="15.75" customHeight="1" x14ac:dyDescent="0.25">
      <c r="A23" s="293" t="s">
        <v>3747</v>
      </c>
      <c r="B23" s="1629"/>
      <c r="C23" s="1629"/>
      <c r="D23" s="89"/>
      <c r="E23" s="72"/>
    </row>
    <row r="24" spans="1:5" x14ac:dyDescent="0.25">
      <c r="A24" s="1751"/>
      <c r="B24" s="1739"/>
      <c r="C24" s="1739"/>
      <c r="D24" s="1739"/>
      <c r="E24" s="1752"/>
    </row>
    <row r="25" spans="1:5" x14ac:dyDescent="0.25">
      <c r="A25" s="96"/>
      <c r="B25" s="2"/>
      <c r="C25" s="1634"/>
      <c r="D25" s="90"/>
      <c r="E25" s="3"/>
    </row>
    <row r="26" spans="1:5" x14ac:dyDescent="0.25">
      <c r="A26" s="92"/>
      <c r="B26" s="17"/>
      <c r="C26" s="288"/>
      <c r="D26" s="88"/>
      <c r="E26" s="18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92"/>
      <c r="B28" s="17"/>
      <c r="C28" s="1742"/>
      <c r="D28" s="1743"/>
      <c r="E28" s="18"/>
    </row>
    <row r="29" spans="1:5" x14ac:dyDescent="0.25">
      <c r="A29" s="98" t="s">
        <v>7</v>
      </c>
      <c r="B29" s="1626" t="s">
        <v>671</v>
      </c>
      <c r="C29" s="1744" t="s">
        <v>16</v>
      </c>
      <c r="D29" s="1745"/>
      <c r="E29" s="1730"/>
    </row>
    <row r="30" spans="1:5" x14ac:dyDescent="0.25">
      <c r="A30" s="99" t="s">
        <v>9</v>
      </c>
      <c r="B30" s="1627" t="s">
        <v>10</v>
      </c>
      <c r="C30" s="1746" t="s">
        <v>670</v>
      </c>
      <c r="D30" s="1747"/>
      <c r="E30" s="1730"/>
    </row>
    <row r="31" spans="1:5" x14ac:dyDescent="0.25">
      <c r="A31" s="92"/>
      <c r="B31" s="17"/>
      <c r="C31" s="288"/>
      <c r="D31" s="88"/>
      <c r="E31" s="18"/>
    </row>
    <row r="32" spans="1:5" x14ac:dyDescent="0.25">
      <c r="A32" s="93"/>
      <c r="B32" s="7"/>
      <c r="C32" s="1635"/>
      <c r="D32" s="91"/>
      <c r="E32" s="11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0:D20"/>
    <mergeCell ref="A24:E24"/>
  </mergeCells>
  <pageMargins left="0.25" right="0.25" top="0.75" bottom="0.75" header="0.3" footer="0.3"/>
  <pageSetup orientation="portrait" horizontalDpi="0" verticalDpi="0"/>
  <drawing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H12" sqref="H12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3750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3792</v>
      </c>
      <c r="D12" s="1735"/>
      <c r="E12" s="1736"/>
    </row>
    <row r="13" spans="1:5" x14ac:dyDescent="0.25">
      <c r="A13" s="1763" t="s">
        <v>2741</v>
      </c>
      <c r="B13" s="1764"/>
      <c r="C13" s="1737" t="s">
        <v>394</v>
      </c>
      <c r="D13" s="1739"/>
      <c r="E13" s="1738"/>
    </row>
    <row r="14" spans="1:5" x14ac:dyDescent="0.25">
      <c r="A14" s="1737" t="s">
        <v>397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3067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94" t="s">
        <v>3753</v>
      </c>
      <c r="B18" s="404"/>
      <c r="C18" s="404">
        <v>1</v>
      </c>
      <c r="D18" s="440">
        <v>3800</v>
      </c>
      <c r="E18" s="1351">
        <f>D18*C18</f>
        <v>3800</v>
      </c>
    </row>
    <row r="19" spans="1:5" x14ac:dyDescent="0.25">
      <c r="A19" s="56" t="s">
        <v>3754</v>
      </c>
      <c r="B19" s="55" t="s">
        <v>3770</v>
      </c>
      <c r="C19" s="55">
        <v>1</v>
      </c>
      <c r="D19" s="57">
        <v>200</v>
      </c>
      <c r="E19" s="151">
        <f>D19*C19</f>
        <v>200</v>
      </c>
    </row>
    <row r="20" spans="1:5" x14ac:dyDescent="0.25">
      <c r="A20" s="400" t="s">
        <v>182</v>
      </c>
      <c r="B20" s="479"/>
      <c r="C20" s="479">
        <v>1</v>
      </c>
      <c r="D20" s="439">
        <v>1500</v>
      </c>
      <c r="E20" s="1350">
        <f>D20*C20</f>
        <v>1500</v>
      </c>
    </row>
    <row r="21" spans="1:5" ht="23.25" x14ac:dyDescent="0.35">
      <c r="A21" s="1762" t="s">
        <v>183</v>
      </c>
      <c r="B21" s="1749"/>
      <c r="C21" s="1749"/>
      <c r="D21" s="1749"/>
      <c r="E21" s="44">
        <f>SUM(E18:E20)</f>
        <v>5500</v>
      </c>
    </row>
    <row r="22" spans="1:5" x14ac:dyDescent="0.25">
      <c r="A22" s="1640" t="s">
        <v>3072</v>
      </c>
      <c r="B22" s="1639"/>
      <c r="C22" s="1639"/>
      <c r="D22" s="1639"/>
      <c r="E22" s="72"/>
    </row>
    <row r="23" spans="1:5" x14ac:dyDescent="0.25">
      <c r="A23" s="1766" t="s">
        <v>3766</v>
      </c>
      <c r="B23" s="1757"/>
      <c r="C23" s="1757"/>
      <c r="D23" s="1757"/>
      <c r="E23" s="1752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1637" t="s">
        <v>379</v>
      </c>
      <c r="C28" s="1744" t="s">
        <v>16</v>
      </c>
      <c r="D28" s="1745"/>
      <c r="E28" s="1730"/>
    </row>
    <row r="29" spans="1:5" x14ac:dyDescent="0.25">
      <c r="A29" s="25" t="s">
        <v>9</v>
      </c>
      <c r="B29" s="1638" t="s">
        <v>10</v>
      </c>
      <c r="C29" s="1746" t="s">
        <v>2370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/>
  <drawing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workbookViewId="0">
      <selection activeCell="I30" sqref="I30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3752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3751</v>
      </c>
      <c r="D12" s="1735"/>
      <c r="E12" s="1736"/>
    </row>
    <row r="13" spans="1:5" x14ac:dyDescent="0.25">
      <c r="A13" s="1763" t="s">
        <v>3755</v>
      </c>
      <c r="B13" s="1764"/>
      <c r="C13" s="1737" t="s">
        <v>3758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29" t="s">
        <v>3756</v>
      </c>
      <c r="B15" s="8"/>
      <c r="C15" s="1753" t="s">
        <v>3757</v>
      </c>
      <c r="D15" s="1749"/>
      <c r="E15" s="1749"/>
    </row>
    <row r="16" spans="1:5" x14ac:dyDescent="0.25">
      <c r="A16" s="13"/>
      <c r="C16" s="1748" t="s">
        <v>625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94" t="s">
        <v>3759</v>
      </c>
      <c r="B18" s="404"/>
      <c r="C18" s="404">
        <v>5</v>
      </c>
      <c r="D18" s="440">
        <v>640</v>
      </c>
      <c r="E18" s="1351">
        <f>D18*C18</f>
        <v>3200</v>
      </c>
    </row>
    <row r="19" spans="1:5" x14ac:dyDescent="0.25">
      <c r="A19" s="95" t="s">
        <v>3762</v>
      </c>
      <c r="B19" s="406"/>
      <c r="C19" s="406"/>
      <c r="D19" s="442"/>
      <c r="E19" s="1350"/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3200</v>
      </c>
    </row>
    <row r="21" spans="1:5" x14ac:dyDescent="0.25">
      <c r="A21" s="1640" t="s">
        <v>3760</v>
      </c>
      <c r="B21" s="1639"/>
      <c r="C21" s="1639"/>
      <c r="D21" s="1639"/>
      <c r="E21" s="72"/>
    </row>
    <row r="22" spans="1:5" x14ac:dyDescent="0.25">
      <c r="A22" s="1766" t="s">
        <v>3761</v>
      </c>
      <c r="B22" s="1757"/>
      <c r="C22" s="1757"/>
      <c r="D22" s="1757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3765</v>
      </c>
      <c r="B25" s="22" t="s">
        <v>18</v>
      </c>
      <c r="C25" s="1641"/>
      <c r="D25" s="1741" t="s">
        <v>17</v>
      </c>
      <c r="E25" s="1730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1646" t="s">
        <v>7</v>
      </c>
      <c r="B27" s="2009" t="s">
        <v>3763</v>
      </c>
      <c r="C27" s="2006"/>
      <c r="D27" s="2008" t="s">
        <v>3764</v>
      </c>
      <c r="E27" s="1730"/>
    </row>
    <row r="28" spans="1:5" x14ac:dyDescent="0.25">
      <c r="A28" s="25" t="s">
        <v>9</v>
      </c>
      <c r="B28" s="1746" t="s">
        <v>10</v>
      </c>
      <c r="C28" s="1747"/>
      <c r="D28" s="2006" t="s">
        <v>670</v>
      </c>
      <c r="E28" s="2007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8">
    <mergeCell ref="D28:E28"/>
    <mergeCell ref="D27:E27"/>
    <mergeCell ref="D25:E25"/>
    <mergeCell ref="B28:C28"/>
    <mergeCell ref="B27:C27"/>
    <mergeCell ref="C26:D26"/>
    <mergeCell ref="A22:E22"/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0:D20"/>
  </mergeCells>
  <pageMargins left="0.7" right="0.7" top="0.75" bottom="0.75" header="0.3" footer="0.3"/>
  <pageSetup orientation="portrait"/>
  <drawing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J32" sqref="J32"/>
    </sheetView>
  </sheetViews>
  <sheetFormatPr defaultRowHeight="15" x14ac:dyDescent="0.25"/>
  <cols>
    <col min="1" max="1" width="22.85546875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3767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3768</v>
      </c>
      <c r="D12" s="1735"/>
      <c r="E12" s="1736"/>
    </row>
    <row r="13" spans="1:5" x14ac:dyDescent="0.25">
      <c r="A13" s="1737" t="s">
        <v>3172</v>
      </c>
      <c r="B13" s="1738"/>
      <c r="C13" s="1737" t="s">
        <v>3170</v>
      </c>
      <c r="D13" s="1739"/>
      <c r="E13" s="1738"/>
    </row>
    <row r="14" spans="1:5" x14ac:dyDescent="0.25">
      <c r="A14" s="1737" t="s">
        <v>2868</v>
      </c>
      <c r="B14" s="1738"/>
      <c r="C14" s="1737" t="s">
        <v>12</v>
      </c>
      <c r="D14" s="1739"/>
      <c r="E14" s="1738"/>
    </row>
    <row r="15" spans="1:5" x14ac:dyDescent="0.25">
      <c r="A15" s="29" t="s">
        <v>3173</v>
      </c>
      <c r="B15" s="8"/>
      <c r="C15" s="1753" t="s">
        <v>3171</v>
      </c>
      <c r="D15" s="1749"/>
      <c r="E15" s="1749"/>
    </row>
    <row r="16" spans="1:5" x14ac:dyDescent="0.25">
      <c r="A16" s="13"/>
      <c r="C16" s="1748" t="s">
        <v>1775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12" t="s">
        <v>3176</v>
      </c>
      <c r="B18" s="2" t="s">
        <v>3177</v>
      </c>
      <c r="C18" s="47">
        <v>1</v>
      </c>
      <c r="D18" s="1382">
        <v>1250</v>
      </c>
      <c r="E18" s="45">
        <f>D18*C18</f>
        <v>1250</v>
      </c>
    </row>
    <row r="19" spans="1:5" x14ac:dyDescent="0.25">
      <c r="A19" s="1381"/>
      <c r="B19" s="7" t="s">
        <v>3178</v>
      </c>
      <c r="C19" s="13"/>
      <c r="D19" s="13"/>
      <c r="E19" s="1385" t="s">
        <v>179</v>
      </c>
    </row>
    <row r="20" spans="1:5" ht="24" thickBot="1" x14ac:dyDescent="0.4">
      <c r="A20" s="1760" t="s">
        <v>15</v>
      </c>
      <c r="B20" s="1757"/>
      <c r="C20" s="1757"/>
      <c r="D20" s="1757"/>
      <c r="E20" s="1384">
        <f>SUM(E18:E19)</f>
        <v>1250</v>
      </c>
    </row>
    <row r="21" spans="1:5" x14ac:dyDescent="0.25">
      <c r="A21" s="1751" t="s">
        <v>3174</v>
      </c>
      <c r="B21" s="1739"/>
      <c r="C21" s="1739"/>
      <c r="D21" s="1739"/>
      <c r="E21" s="1752"/>
    </row>
    <row r="22" spans="1:5" x14ac:dyDescent="0.25">
      <c r="A22" s="681" t="s">
        <v>3769</v>
      </c>
      <c r="B22" s="544"/>
      <c r="C22" s="544"/>
      <c r="D22" s="544"/>
      <c r="E22" s="682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1642" t="s">
        <v>3175</v>
      </c>
      <c r="C26" s="1744" t="s">
        <v>16</v>
      </c>
      <c r="D26" s="1745"/>
      <c r="E26" s="1730"/>
    </row>
    <row r="27" spans="1:5" x14ac:dyDescent="0.25">
      <c r="A27" s="25" t="s">
        <v>9</v>
      </c>
      <c r="B27" s="1643" t="s">
        <v>10</v>
      </c>
      <c r="C27" s="1746" t="s">
        <v>669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A1:E7"/>
    <mergeCell ref="D10:E10"/>
    <mergeCell ref="A11:E11"/>
    <mergeCell ref="C12:E12"/>
    <mergeCell ref="A13:B13"/>
    <mergeCell ref="C13:E13"/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</mergeCells>
  <pageMargins left="0.7" right="0.7" top="0.75" bottom="0.75" header="0.3" footer="0.3"/>
  <pageSetup orientation="portrait"/>
  <drawing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I20" sqref="I19:I20"/>
    </sheetView>
  </sheetViews>
  <sheetFormatPr defaultRowHeight="15" x14ac:dyDescent="0.25"/>
  <cols>
    <col min="1" max="1" width="24.42578125" customWidth="1"/>
    <col min="2" max="2" width="27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3771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3781</v>
      </c>
      <c r="D12" s="1735"/>
      <c r="E12" s="1736"/>
    </row>
    <row r="13" spans="1:5" x14ac:dyDescent="0.25">
      <c r="A13" s="1737" t="s">
        <v>3780</v>
      </c>
      <c r="B13" s="1738"/>
      <c r="C13" s="1737" t="s">
        <v>3772</v>
      </c>
      <c r="D13" s="1739"/>
      <c r="E13" s="1738"/>
    </row>
    <row r="14" spans="1:5" x14ac:dyDescent="0.25">
      <c r="A14" s="1737" t="s">
        <v>2868</v>
      </c>
      <c r="B14" s="1738"/>
      <c r="C14" s="1737" t="s">
        <v>12</v>
      </c>
      <c r="D14" s="1739"/>
      <c r="E14" s="1738"/>
    </row>
    <row r="15" spans="1:5" ht="15.75" x14ac:dyDescent="0.25">
      <c r="A15" s="29" t="s">
        <v>3774</v>
      </c>
      <c r="B15" s="8"/>
      <c r="C15" s="1753" t="s">
        <v>3782</v>
      </c>
      <c r="D15" s="1749"/>
      <c r="E15" s="1749"/>
    </row>
    <row r="16" spans="1:5" x14ac:dyDescent="0.25">
      <c r="A16" s="13" t="s">
        <v>3775</v>
      </c>
      <c r="C16" s="1748" t="s">
        <v>3773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12" t="s">
        <v>3776</v>
      </c>
      <c r="B18" s="2" t="s">
        <v>3777</v>
      </c>
      <c r="C18" s="47">
        <v>500</v>
      </c>
      <c r="D18" s="1382">
        <v>23</v>
      </c>
      <c r="E18" s="45">
        <f>D18*C18</f>
        <v>11500</v>
      </c>
    </row>
    <row r="19" spans="1:5" x14ac:dyDescent="0.25">
      <c r="A19" s="1381"/>
      <c r="B19" s="7" t="s">
        <v>3778</v>
      </c>
      <c r="C19" s="13"/>
      <c r="D19" s="13"/>
      <c r="E19" s="1385" t="s">
        <v>179</v>
      </c>
    </row>
    <row r="20" spans="1:5" ht="24" thickBot="1" x14ac:dyDescent="0.4">
      <c r="A20" s="1760" t="s">
        <v>15</v>
      </c>
      <c r="B20" s="1757"/>
      <c r="C20" s="1757"/>
      <c r="D20" s="1757"/>
      <c r="E20" s="1384">
        <f>SUM(E18:E19)</f>
        <v>11500</v>
      </c>
    </row>
    <row r="21" spans="1:5" x14ac:dyDescent="0.25">
      <c r="A21" s="1751" t="s">
        <v>1838</v>
      </c>
      <c r="B21" s="1739"/>
      <c r="C21" s="1739"/>
      <c r="D21" s="1739"/>
      <c r="E21" s="1752"/>
    </row>
    <row r="22" spans="1:5" x14ac:dyDescent="0.25">
      <c r="A22" s="681" t="s">
        <v>3779</v>
      </c>
      <c r="B22" s="544"/>
      <c r="C22" s="544"/>
      <c r="D22" s="544"/>
      <c r="E22" s="682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1644" t="s">
        <v>3175</v>
      </c>
      <c r="C26" s="1744" t="s">
        <v>16</v>
      </c>
      <c r="D26" s="1745"/>
      <c r="E26" s="1730"/>
    </row>
    <row r="27" spans="1:5" x14ac:dyDescent="0.25">
      <c r="A27" s="25" t="s">
        <v>9</v>
      </c>
      <c r="B27" s="1645" t="s">
        <v>10</v>
      </c>
      <c r="C27" s="1746" t="s">
        <v>669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/>
  <drawing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4" workbookViewId="0">
      <selection activeCell="C14" sqref="C14:E14"/>
    </sheetView>
  </sheetViews>
  <sheetFormatPr defaultRowHeight="15" x14ac:dyDescent="0.25"/>
  <cols>
    <col min="1" max="1" width="27.140625" customWidth="1"/>
    <col min="2" max="2" width="27" customWidth="1"/>
    <col min="3" max="3" width="9.85546875" customWidth="1"/>
    <col min="4" max="4" width="10.14062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3790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3783</v>
      </c>
      <c r="D12" s="1735"/>
      <c r="E12" s="1736"/>
    </row>
    <row r="13" spans="1:5" x14ac:dyDescent="0.25">
      <c r="A13" s="1737" t="s">
        <v>3785</v>
      </c>
      <c r="B13" s="1738"/>
      <c r="C13" s="1737" t="s">
        <v>3798</v>
      </c>
      <c r="D13" s="1739"/>
      <c r="E13" s="1738"/>
    </row>
    <row r="14" spans="1:5" x14ac:dyDescent="0.25">
      <c r="A14" s="1737" t="s">
        <v>2868</v>
      </c>
      <c r="B14" s="1738"/>
      <c r="C14" s="1737" t="s">
        <v>12</v>
      </c>
      <c r="D14" s="1739"/>
      <c r="E14" s="1738"/>
    </row>
    <row r="15" spans="1:5" x14ac:dyDescent="0.25">
      <c r="A15" s="29" t="s">
        <v>3786</v>
      </c>
      <c r="B15" s="8"/>
      <c r="C15" s="1753" t="s">
        <v>3784</v>
      </c>
      <c r="D15" s="1749"/>
      <c r="E15" s="1749"/>
    </row>
    <row r="16" spans="1:5" x14ac:dyDescent="0.25">
      <c r="A16" s="13" t="s">
        <v>3787</v>
      </c>
      <c r="C16" s="1748" t="s">
        <v>757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01" t="s">
        <v>14</v>
      </c>
      <c r="E17" s="401" t="s">
        <v>5</v>
      </c>
    </row>
    <row r="18" spans="1:5" x14ac:dyDescent="0.25">
      <c r="A18" s="12" t="s">
        <v>3788</v>
      </c>
      <c r="B18" s="2" t="s">
        <v>3789</v>
      </c>
      <c r="C18" s="47">
        <v>510</v>
      </c>
      <c r="D18" s="1382">
        <v>2.6</v>
      </c>
      <c r="E18" s="45">
        <f>D18*C18</f>
        <v>1326</v>
      </c>
    </row>
    <row r="19" spans="1:5" x14ac:dyDescent="0.25">
      <c r="A19" s="1381"/>
      <c r="B19" s="7"/>
      <c r="C19" s="13"/>
      <c r="D19" s="13"/>
      <c r="E19" s="1385" t="s">
        <v>179</v>
      </c>
    </row>
    <row r="20" spans="1:5" ht="24" thickBot="1" x14ac:dyDescent="0.4">
      <c r="A20" s="1760" t="s">
        <v>15</v>
      </c>
      <c r="B20" s="1757"/>
      <c r="C20" s="1757"/>
      <c r="D20" s="1757"/>
      <c r="E20" s="1384">
        <f>SUM(E18:E19)</f>
        <v>1326</v>
      </c>
    </row>
    <row r="21" spans="1:5" x14ac:dyDescent="0.25">
      <c r="A21" s="1751" t="s">
        <v>1838</v>
      </c>
      <c r="B21" s="1739"/>
      <c r="C21" s="1739"/>
      <c r="D21" s="1739"/>
      <c r="E21" s="1752"/>
    </row>
    <row r="22" spans="1:5" x14ac:dyDescent="0.25">
      <c r="A22" s="681" t="s">
        <v>3779</v>
      </c>
      <c r="B22" s="544"/>
      <c r="C22" s="544"/>
      <c r="D22" s="544"/>
      <c r="E22" s="682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1647" t="s">
        <v>3175</v>
      </c>
      <c r="C26" s="1744" t="s">
        <v>16</v>
      </c>
      <c r="D26" s="1745"/>
      <c r="E26" s="1730"/>
    </row>
    <row r="27" spans="1:5" x14ac:dyDescent="0.25">
      <c r="A27" s="25" t="s">
        <v>9</v>
      </c>
      <c r="B27" s="1648" t="s">
        <v>10</v>
      </c>
      <c r="C27" s="1746" t="s">
        <v>669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/>
  <drawing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4" workbookViewId="0">
      <selection activeCell="F34" sqref="F34"/>
    </sheetView>
  </sheetViews>
  <sheetFormatPr defaultRowHeight="15" x14ac:dyDescent="0.25"/>
  <cols>
    <col min="1" max="1" width="26.5703125" style="1651" customWidth="1"/>
    <col min="2" max="2" width="27.42578125" customWidth="1"/>
    <col min="3" max="3" width="7.28515625" style="1649" customWidth="1"/>
    <col min="4" max="4" width="9.85546875" style="87" customWidth="1"/>
    <col min="5" max="5" width="23.42578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288"/>
      <c r="D8" s="88"/>
      <c r="E8" s="18"/>
    </row>
    <row r="9" spans="1:5" x14ac:dyDescent="0.25">
      <c r="A9" s="92"/>
      <c r="B9" s="17"/>
      <c r="C9" s="288"/>
      <c r="D9" s="88"/>
      <c r="E9" s="18"/>
    </row>
    <row r="10" spans="1:5" x14ac:dyDescent="0.25">
      <c r="A10" s="92"/>
      <c r="B10" s="17"/>
      <c r="C10" s="288"/>
      <c r="D10" s="1729" t="s">
        <v>3791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3792</v>
      </c>
      <c r="D12" s="1735"/>
      <c r="E12" s="1736"/>
    </row>
    <row r="13" spans="1:5" x14ac:dyDescent="0.25">
      <c r="A13" s="1737" t="s">
        <v>891</v>
      </c>
      <c r="B13" s="1816"/>
      <c r="C13" s="1737" t="s">
        <v>889</v>
      </c>
      <c r="D13" s="1739"/>
      <c r="E13" s="1738"/>
    </row>
    <row r="14" spans="1:5" x14ac:dyDescent="0.25">
      <c r="A14" s="1737" t="s">
        <v>892</v>
      </c>
      <c r="B14" s="1816"/>
      <c r="C14" s="1737" t="s">
        <v>12</v>
      </c>
      <c r="D14" s="1739"/>
      <c r="E14" s="1738"/>
    </row>
    <row r="15" spans="1:5" x14ac:dyDescent="0.25">
      <c r="A15" s="94"/>
      <c r="B15" s="8"/>
      <c r="C15" s="1753" t="s">
        <v>890</v>
      </c>
      <c r="D15" s="1749"/>
      <c r="E15" s="1749"/>
    </row>
    <row r="16" spans="1:5" x14ac:dyDescent="0.25">
      <c r="A16" s="93"/>
      <c r="C16" s="1748" t="s">
        <v>893</v>
      </c>
      <c r="D16" s="1749"/>
      <c r="E16" s="1749"/>
    </row>
    <row r="17" spans="1:5" x14ac:dyDescent="0.25">
      <c r="A17" s="621" t="s">
        <v>3</v>
      </c>
      <c r="B17" s="401" t="s">
        <v>4</v>
      </c>
      <c r="C17" s="401" t="s">
        <v>272</v>
      </c>
      <c r="D17" s="746" t="s">
        <v>14</v>
      </c>
      <c r="E17" s="401" t="s">
        <v>5</v>
      </c>
    </row>
    <row r="18" spans="1:5" s="81" customFormat="1" x14ac:dyDescent="0.25">
      <c r="A18" s="1652" t="s">
        <v>3794</v>
      </c>
      <c r="B18" s="1657" t="s">
        <v>3795</v>
      </c>
      <c r="C18" s="745">
        <v>1</v>
      </c>
      <c r="D18" s="1653">
        <v>600</v>
      </c>
      <c r="E18" s="1654">
        <f>D18*C18</f>
        <v>600</v>
      </c>
    </row>
    <row r="19" spans="1:5" s="81" customFormat="1" x14ac:dyDescent="0.25">
      <c r="A19" s="95" t="s">
        <v>3793</v>
      </c>
      <c r="B19" s="95" t="s">
        <v>3796</v>
      </c>
      <c r="C19" s="406"/>
      <c r="D19" s="747"/>
      <c r="E19" s="655">
        <f>D19*C19</f>
        <v>0</v>
      </c>
    </row>
    <row r="20" spans="1:5" ht="23.25" x14ac:dyDescent="0.35">
      <c r="A20" s="1760" t="s">
        <v>86</v>
      </c>
      <c r="B20" s="1757"/>
      <c r="C20" s="1757"/>
      <c r="D20" s="1757"/>
      <c r="E20" s="748">
        <f>SUM(E18:E19)</f>
        <v>600</v>
      </c>
    </row>
    <row r="21" spans="1:5" ht="15.75" customHeight="1" x14ac:dyDescent="0.25">
      <c r="A21" s="293" t="s">
        <v>894</v>
      </c>
      <c r="B21" s="1650"/>
      <c r="C21" s="1650"/>
      <c r="D21" s="89"/>
      <c r="E21" s="72"/>
    </row>
    <row r="22" spans="1:5" ht="15.75" customHeight="1" x14ac:dyDescent="0.25">
      <c r="A22" s="293" t="s">
        <v>3746</v>
      </c>
      <c r="B22" s="1650"/>
      <c r="C22" s="1650"/>
      <c r="D22" s="89"/>
      <c r="E22" s="72"/>
    </row>
    <row r="23" spans="1:5" ht="15.75" customHeight="1" x14ac:dyDescent="0.25">
      <c r="A23" s="293" t="s">
        <v>3797</v>
      </c>
      <c r="B23" s="1650"/>
      <c r="C23" s="1650"/>
      <c r="D23" s="89"/>
      <c r="E23" s="72"/>
    </row>
    <row r="24" spans="1:5" x14ac:dyDescent="0.25">
      <c r="A24" s="1751"/>
      <c r="B24" s="1739"/>
      <c r="C24" s="1739"/>
      <c r="D24" s="1739"/>
      <c r="E24" s="1752"/>
    </row>
    <row r="25" spans="1:5" x14ac:dyDescent="0.25">
      <c r="A25" s="96"/>
      <c r="B25" s="2"/>
      <c r="C25" s="1655"/>
      <c r="D25" s="90"/>
      <c r="E25" s="3"/>
    </row>
    <row r="26" spans="1:5" x14ac:dyDescent="0.25">
      <c r="A26" s="92"/>
      <c r="B26" s="17"/>
      <c r="C26" s="288"/>
      <c r="D26" s="88"/>
      <c r="E26" s="18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92"/>
      <c r="B28" s="17"/>
      <c r="C28" s="1742"/>
      <c r="D28" s="1743"/>
      <c r="E28" s="18"/>
    </row>
    <row r="29" spans="1:5" x14ac:dyDescent="0.25">
      <c r="A29" s="98" t="s">
        <v>7</v>
      </c>
      <c r="B29" s="1647" t="s">
        <v>671</v>
      </c>
      <c r="C29" s="1744" t="s">
        <v>16</v>
      </c>
      <c r="D29" s="1745"/>
      <c r="E29" s="1730"/>
    </row>
    <row r="30" spans="1:5" x14ac:dyDescent="0.25">
      <c r="A30" s="99" t="s">
        <v>9</v>
      </c>
      <c r="B30" s="1648" t="s">
        <v>10</v>
      </c>
      <c r="C30" s="1746" t="s">
        <v>670</v>
      </c>
      <c r="D30" s="1747"/>
      <c r="E30" s="1730"/>
    </row>
    <row r="31" spans="1:5" x14ac:dyDescent="0.25">
      <c r="A31" s="92"/>
      <c r="B31" s="17"/>
      <c r="C31" s="288"/>
      <c r="D31" s="88"/>
      <c r="E31" s="18"/>
    </row>
    <row r="32" spans="1:5" x14ac:dyDescent="0.25">
      <c r="A32" s="93"/>
      <c r="B32" s="7"/>
      <c r="C32" s="1656"/>
      <c r="D32" s="91"/>
      <c r="E32" s="11"/>
    </row>
  </sheetData>
  <mergeCells count="16">
    <mergeCell ref="C27:D27"/>
    <mergeCell ref="C28:D28"/>
    <mergeCell ref="C29:E29"/>
    <mergeCell ref="C30:E30"/>
    <mergeCell ref="A14:B14"/>
    <mergeCell ref="C14:E14"/>
    <mergeCell ref="C15:E15"/>
    <mergeCell ref="C16:E16"/>
    <mergeCell ref="A20:D20"/>
    <mergeCell ref="A24:E24"/>
    <mergeCell ref="A1:E7"/>
    <mergeCell ref="D10:E10"/>
    <mergeCell ref="A11:E11"/>
    <mergeCell ref="C12:E12"/>
    <mergeCell ref="A13:B13"/>
    <mergeCell ref="C13:E13"/>
  </mergeCells>
  <pageMargins left="0.25" right="0.25" top="0.75" bottom="0.75" header="0.3" footer="0.3"/>
  <pageSetup orientation="portrait"/>
  <drawing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32" sqref="C32"/>
    </sheetView>
  </sheetViews>
  <sheetFormatPr defaultRowHeight="15" x14ac:dyDescent="0.25"/>
  <cols>
    <col min="1" max="1" width="24.28515625" customWidth="1"/>
    <col min="2" max="2" width="29" customWidth="1"/>
    <col min="3" max="3" width="6.7109375" customWidth="1"/>
    <col min="4" max="4" width="14.14062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3799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3800</v>
      </c>
      <c r="E12" s="1757"/>
      <c r="F12" s="1757"/>
      <c r="G12" s="1752"/>
    </row>
    <row r="13" spans="1:9" ht="15" customHeight="1" x14ac:dyDescent="0.25">
      <c r="A13" s="1763" t="s">
        <v>2526</v>
      </c>
      <c r="B13" s="1764"/>
      <c r="C13" s="1737" t="s">
        <v>2056</v>
      </c>
      <c r="D13" s="1739"/>
      <c r="E13" s="1739"/>
      <c r="F13" s="1739"/>
      <c r="G13" s="1738"/>
      <c r="I13" t="s">
        <v>713</v>
      </c>
    </row>
    <row r="14" spans="1:9" x14ac:dyDescent="0.25">
      <c r="A14" s="1658" t="s">
        <v>1797</v>
      </c>
      <c r="B14" s="1671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1792</v>
      </c>
      <c r="B15" s="1664"/>
      <c r="C15" s="1665" t="s">
        <v>3801</v>
      </c>
      <c r="D15" s="1660"/>
      <c r="E15" s="1660"/>
      <c r="F15" s="1660"/>
      <c r="G15" s="1659"/>
    </row>
    <row r="16" spans="1:9" x14ac:dyDescent="0.25">
      <c r="A16" s="343"/>
      <c r="B16" s="344"/>
      <c r="C16" s="1737" t="s">
        <v>113</v>
      </c>
      <c r="D16" s="1739"/>
      <c r="E16" s="1739"/>
      <c r="F16" s="1739"/>
      <c r="G16" s="1738"/>
    </row>
    <row r="17" spans="1:12" x14ac:dyDescent="0.25">
      <c r="A17" s="10" t="s">
        <v>3</v>
      </c>
      <c r="B17" s="1667" t="s">
        <v>4</v>
      </c>
      <c r="C17" s="1667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1038" t="s">
        <v>3802</v>
      </c>
      <c r="B18" s="856" t="s">
        <v>3803</v>
      </c>
      <c r="C18" s="893">
        <v>1</v>
      </c>
      <c r="D18" s="1039">
        <v>250</v>
      </c>
      <c r="E18" s="1668"/>
      <c r="F18" s="1669"/>
      <c r="G18" s="1040">
        <f>D18*C18</f>
        <v>250</v>
      </c>
    </row>
    <row r="19" spans="1:12" x14ac:dyDescent="0.25">
      <c r="A19" s="1038" t="s">
        <v>3804</v>
      </c>
      <c r="B19" s="856" t="s">
        <v>3805</v>
      </c>
      <c r="C19" s="893">
        <v>50</v>
      </c>
      <c r="D19" s="1039">
        <v>5</v>
      </c>
      <c r="E19" s="1668"/>
      <c r="F19" s="1669"/>
      <c r="G19" s="1040">
        <f>D19*C19</f>
        <v>250</v>
      </c>
    </row>
    <row r="20" spans="1:12" x14ac:dyDescent="0.25">
      <c r="A20" s="1038" t="s">
        <v>3806</v>
      </c>
      <c r="B20" s="856"/>
      <c r="C20" s="893">
        <v>1</v>
      </c>
      <c r="D20" s="1039">
        <v>130</v>
      </c>
      <c r="E20" s="1668"/>
      <c r="F20" s="1669"/>
      <c r="G20" s="1040">
        <f>D20*C20</f>
        <v>130</v>
      </c>
    </row>
    <row r="21" spans="1:12" x14ac:dyDescent="0.25">
      <c r="A21" s="1038" t="s">
        <v>3807</v>
      </c>
      <c r="B21" s="856"/>
      <c r="C21" s="893">
        <v>2</v>
      </c>
      <c r="D21" s="1039">
        <v>45</v>
      </c>
      <c r="E21" s="1668"/>
      <c r="F21" s="1669"/>
      <c r="G21" s="1040">
        <f>D21*C21</f>
        <v>90</v>
      </c>
    </row>
    <row r="22" spans="1:12" x14ac:dyDescent="0.25">
      <c r="A22" s="56" t="s">
        <v>339</v>
      </c>
      <c r="B22" s="1670"/>
      <c r="C22" s="1667">
        <v>2</v>
      </c>
      <c r="D22" s="447">
        <v>20</v>
      </c>
      <c r="E22" s="664"/>
      <c r="F22" s="665"/>
      <c r="G22" s="57">
        <f>D22*C22</f>
        <v>40</v>
      </c>
    </row>
    <row r="23" spans="1:12" ht="23.25" x14ac:dyDescent="0.35">
      <c r="A23" s="1762" t="s">
        <v>781</v>
      </c>
      <c r="B23" s="1762"/>
      <c r="C23" s="1762"/>
      <c r="D23" s="1749"/>
      <c r="E23" s="1749"/>
      <c r="F23" s="1749"/>
      <c r="G23" s="666">
        <f>SUM(G18:G22)</f>
        <v>760</v>
      </c>
      <c r="L23" t="s">
        <v>762</v>
      </c>
    </row>
    <row r="24" spans="1:12" ht="19.5" customHeight="1" x14ac:dyDescent="0.35">
      <c r="A24" s="295" t="s">
        <v>3808</v>
      </c>
      <c r="B24" s="346"/>
      <c r="C24" s="346"/>
      <c r="D24" s="1663"/>
      <c r="E24" s="1663"/>
      <c r="F24" s="1663"/>
      <c r="G24" s="347"/>
    </row>
    <row r="25" spans="1:12" ht="19.5" customHeight="1" x14ac:dyDescent="0.35">
      <c r="A25" s="295" t="s">
        <v>863</v>
      </c>
      <c r="B25" s="346"/>
      <c r="C25" s="346"/>
      <c r="D25" s="1663"/>
      <c r="E25" s="1663"/>
      <c r="F25" s="1663"/>
      <c r="G25" s="347"/>
    </row>
    <row r="26" spans="1:12" x14ac:dyDescent="0.25">
      <c r="A26" s="1751"/>
      <c r="B26" s="1739"/>
      <c r="C26" s="1739"/>
      <c r="D26" s="1739"/>
      <c r="E26" s="1739"/>
      <c r="F26" s="1739"/>
      <c r="G26" s="1738"/>
    </row>
    <row r="27" spans="1:12" x14ac:dyDescent="0.25">
      <c r="A27" s="16"/>
      <c r="B27" s="17"/>
      <c r="C27" s="17"/>
      <c r="D27" s="321"/>
      <c r="E27" s="17"/>
      <c r="F27" s="17"/>
      <c r="G27" s="18"/>
    </row>
    <row r="28" spans="1:12" x14ac:dyDescent="0.25">
      <c r="A28" s="21" t="s">
        <v>6</v>
      </c>
      <c r="B28" s="323" t="s">
        <v>18</v>
      </c>
      <c r="C28" s="1662"/>
      <c r="D28" s="1661" t="s">
        <v>17</v>
      </c>
      <c r="E28" s="1740" t="s">
        <v>17</v>
      </c>
      <c r="F28" s="1740"/>
      <c r="G28" s="18"/>
    </row>
    <row r="29" spans="1:12" ht="15.75" x14ac:dyDescent="0.3">
      <c r="A29" s="16"/>
      <c r="B29" s="17"/>
      <c r="C29" s="17"/>
      <c r="D29" s="330"/>
      <c r="E29" s="1742"/>
      <c r="F29" s="1742"/>
      <c r="G29" s="18"/>
    </row>
    <row r="30" spans="1:12" x14ac:dyDescent="0.25">
      <c r="A30" s="24" t="s">
        <v>7</v>
      </c>
      <c r="B30" s="488" t="s">
        <v>3809</v>
      </c>
      <c r="C30" s="1666"/>
      <c r="D30" s="1831" t="s">
        <v>716</v>
      </c>
      <c r="E30" s="1832"/>
      <c r="F30" s="1832"/>
      <c r="G30" s="1833"/>
    </row>
    <row r="31" spans="1:12" x14ac:dyDescent="0.25">
      <c r="A31" s="25" t="s">
        <v>9</v>
      </c>
      <c r="B31" s="489" t="s">
        <v>714</v>
      </c>
      <c r="C31" s="1666"/>
      <c r="D31" s="1834" t="s">
        <v>717</v>
      </c>
      <c r="E31" s="1832"/>
      <c r="F31" s="1832"/>
      <c r="G31" s="1833"/>
    </row>
    <row r="32" spans="1:12" x14ac:dyDescent="0.25">
      <c r="A32" s="16"/>
      <c r="B32" s="17"/>
      <c r="C32" s="17"/>
      <c r="D32" s="321"/>
      <c r="E32" s="17"/>
      <c r="F32" s="17"/>
      <c r="G32" s="18"/>
    </row>
    <row r="33" spans="1:7" x14ac:dyDescent="0.25">
      <c r="A33" s="13"/>
      <c r="B33" s="7"/>
      <c r="C33" s="7"/>
      <c r="D33" s="322"/>
      <c r="E33" s="7"/>
      <c r="F33" s="7"/>
      <c r="G33" s="11"/>
    </row>
  </sheetData>
  <mergeCells count="15">
    <mergeCell ref="A1:G7"/>
    <mergeCell ref="D10:G10"/>
    <mergeCell ref="A11:G11"/>
    <mergeCell ref="D12:G12"/>
    <mergeCell ref="A13:B13"/>
    <mergeCell ref="C13:G13"/>
    <mergeCell ref="E29:F29"/>
    <mergeCell ref="D30:G30"/>
    <mergeCell ref="D31:G31"/>
    <mergeCell ref="C14:G14"/>
    <mergeCell ref="C16:G16"/>
    <mergeCell ref="D17:F17"/>
    <mergeCell ref="A23:F23"/>
    <mergeCell ref="A26:G26"/>
    <mergeCell ref="E28:F28"/>
  </mergeCells>
  <pageMargins left="0.7" right="0.7" top="0.75" bottom="0.75" header="0.3" footer="0.3"/>
  <pageSetup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32"/>
  <sheetViews>
    <sheetView topLeftCell="A7" workbookViewId="0">
      <selection activeCell="K24" sqref="K24"/>
    </sheetView>
  </sheetViews>
  <sheetFormatPr defaultRowHeight="15" x14ac:dyDescent="0.25"/>
  <cols>
    <col min="1" max="1" width="22.7109375" style="100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61"/>
    </row>
    <row r="9" spans="1:5" x14ac:dyDescent="0.25">
      <c r="A9" s="92"/>
      <c r="B9" s="17"/>
      <c r="C9" s="17"/>
      <c r="D9" s="126"/>
      <c r="E9" s="161"/>
    </row>
    <row r="10" spans="1:5" x14ac:dyDescent="0.25">
      <c r="A10" s="92"/>
      <c r="B10" s="17"/>
      <c r="C10" s="17"/>
      <c r="D10" s="1729" t="s">
        <v>549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537</v>
      </c>
      <c r="D12" s="1735"/>
      <c r="E12" s="1736"/>
    </row>
    <row r="13" spans="1:5" x14ac:dyDescent="0.25">
      <c r="A13" s="1763" t="s">
        <v>538</v>
      </c>
      <c r="B13" s="1764"/>
      <c r="C13" s="1737" t="s">
        <v>539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542</v>
      </c>
      <c r="B15" s="8"/>
      <c r="C15" s="1753" t="s">
        <v>540</v>
      </c>
      <c r="D15" s="1749"/>
      <c r="E15" s="1749"/>
    </row>
    <row r="16" spans="1:5" x14ac:dyDescent="0.25">
      <c r="A16" s="93"/>
      <c r="C16" s="1748" t="s">
        <v>541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543</v>
      </c>
      <c r="B18" s="56" t="s">
        <v>544</v>
      </c>
      <c r="C18" s="55">
        <v>81</v>
      </c>
      <c r="D18" s="57">
        <v>20</v>
      </c>
      <c r="E18" s="57">
        <f>D18*C18</f>
        <v>1620</v>
      </c>
    </row>
    <row r="19" spans="1:5" x14ac:dyDescent="0.25">
      <c r="A19" s="56"/>
      <c r="B19" s="56" t="s">
        <v>545</v>
      </c>
      <c r="C19" s="55"/>
      <c r="D19" s="154"/>
      <c r="E19" s="154" t="s">
        <v>179</v>
      </c>
    </row>
    <row r="20" spans="1:5" x14ac:dyDescent="0.25">
      <c r="A20" s="56"/>
      <c r="B20" s="56" t="s">
        <v>546</v>
      </c>
      <c r="C20" s="55"/>
      <c r="D20" s="154"/>
      <c r="E20" s="154" t="s">
        <v>179</v>
      </c>
    </row>
    <row r="21" spans="1:5" ht="23.25" x14ac:dyDescent="0.35">
      <c r="A21" s="1762" t="s">
        <v>183</v>
      </c>
      <c r="B21" s="1749"/>
      <c r="C21" s="1749"/>
      <c r="D21" s="1749"/>
      <c r="E21" s="134">
        <f>SUM(E18:E20)</f>
        <v>1620</v>
      </c>
    </row>
    <row r="22" spans="1:5" x14ac:dyDescent="0.25">
      <c r="A22" s="95" t="s">
        <v>547</v>
      </c>
      <c r="B22" s="160"/>
      <c r="C22" s="160"/>
      <c r="D22" s="128"/>
      <c r="E22" s="129"/>
    </row>
    <row r="23" spans="1:5" x14ac:dyDescent="0.25">
      <c r="A23" s="95"/>
      <c r="B23" s="160"/>
      <c r="C23" s="160"/>
      <c r="D23" s="128"/>
      <c r="E23" s="129"/>
    </row>
    <row r="24" spans="1:5" x14ac:dyDescent="0.25">
      <c r="A24" s="1776"/>
      <c r="B24" s="1777"/>
      <c r="C24" s="1777"/>
      <c r="D24" s="1777"/>
      <c r="E24" s="1778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161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161"/>
    </row>
    <row r="28" spans="1:5" x14ac:dyDescent="0.25">
      <c r="A28" s="92"/>
      <c r="B28" s="17"/>
      <c r="C28" s="1742"/>
      <c r="D28" s="1743"/>
      <c r="E28" s="161"/>
    </row>
    <row r="29" spans="1:5" x14ac:dyDescent="0.25">
      <c r="A29" s="98" t="s">
        <v>7</v>
      </c>
      <c r="B29" s="158" t="s">
        <v>548</v>
      </c>
      <c r="C29" s="1744" t="s">
        <v>16</v>
      </c>
      <c r="D29" s="1745"/>
      <c r="E29" s="1730"/>
    </row>
    <row r="30" spans="1:5" x14ac:dyDescent="0.25">
      <c r="A30" s="99" t="s">
        <v>9</v>
      </c>
      <c r="B30" s="159" t="s">
        <v>10</v>
      </c>
      <c r="C30" s="1746" t="s">
        <v>10</v>
      </c>
      <c r="D30" s="1747"/>
      <c r="E30" s="1730"/>
    </row>
    <row r="31" spans="1:5" x14ac:dyDescent="0.25">
      <c r="A31" s="92"/>
      <c r="B31" s="17"/>
      <c r="C31" s="17"/>
      <c r="D31" s="126"/>
      <c r="E31" s="161"/>
    </row>
    <row r="32" spans="1:5" x14ac:dyDescent="0.25">
      <c r="A32" s="93"/>
      <c r="B32" s="7"/>
      <c r="C32" s="7"/>
      <c r="D32" s="128"/>
      <c r="E32" s="132"/>
    </row>
  </sheetData>
  <mergeCells count="16">
    <mergeCell ref="C27:D27"/>
    <mergeCell ref="C28:D28"/>
    <mergeCell ref="C29:E29"/>
    <mergeCell ref="C30:E30"/>
    <mergeCell ref="A14:B14"/>
    <mergeCell ref="C14:E14"/>
    <mergeCell ref="C15:E15"/>
    <mergeCell ref="C16:E16"/>
    <mergeCell ref="A21:D21"/>
    <mergeCell ref="A24:E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J10" sqref="J10"/>
    </sheetView>
  </sheetViews>
  <sheetFormatPr defaultRowHeight="15" x14ac:dyDescent="0.25"/>
  <cols>
    <col min="1" max="1" width="23" customWidth="1"/>
    <col min="2" max="2" width="32" customWidth="1"/>
    <col min="3" max="3" width="7.28515625" customWidth="1"/>
    <col min="4" max="4" width="11.42578125" style="324" customWidth="1"/>
    <col min="5" max="5" width="12.28515625" hidden="1" customWidth="1"/>
    <col min="6" max="6" width="2.5703125" hidden="1" customWidth="1"/>
    <col min="7" max="7" width="13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3810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3811</v>
      </c>
      <c r="E12" s="1757"/>
      <c r="F12" s="1757"/>
      <c r="G12" s="1752"/>
    </row>
    <row r="13" spans="1:9" ht="15" customHeight="1" x14ac:dyDescent="0.25">
      <c r="A13" s="1763" t="s">
        <v>3812</v>
      </c>
      <c r="B13" s="1764"/>
      <c r="C13" s="1737" t="s">
        <v>776</v>
      </c>
      <c r="D13" s="1739"/>
      <c r="E13" s="1739"/>
      <c r="F13" s="1739"/>
      <c r="G13" s="1738"/>
      <c r="I13" t="s">
        <v>713</v>
      </c>
    </row>
    <row r="14" spans="1:9" x14ac:dyDescent="0.25">
      <c r="A14" s="1675" t="s">
        <v>778</v>
      </c>
      <c r="B14" s="1685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779</v>
      </c>
      <c r="B15" s="1679"/>
      <c r="C15" s="1680" t="s">
        <v>775</v>
      </c>
      <c r="D15" s="1677"/>
      <c r="E15" s="1677"/>
      <c r="F15" s="1677"/>
      <c r="G15" s="1676"/>
    </row>
    <row r="16" spans="1:9" x14ac:dyDescent="0.25">
      <c r="A16" s="343"/>
      <c r="B16" s="344"/>
      <c r="C16" s="1737" t="s">
        <v>740</v>
      </c>
      <c r="D16" s="1739"/>
      <c r="E16" s="1739"/>
      <c r="F16" s="1739"/>
      <c r="G16" s="1738"/>
    </row>
    <row r="17" spans="1:12" x14ac:dyDescent="0.25">
      <c r="A17" s="10" t="s">
        <v>3</v>
      </c>
      <c r="B17" s="1682" t="s">
        <v>4</v>
      </c>
      <c r="C17" s="1682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3815</v>
      </c>
      <c r="B18" s="1683" t="s">
        <v>3816</v>
      </c>
      <c r="C18" s="1684">
        <v>2</v>
      </c>
      <c r="D18" s="1699" t="s">
        <v>3817</v>
      </c>
      <c r="E18" s="361"/>
      <c r="F18" s="362"/>
      <c r="G18" s="57">
        <v>10800</v>
      </c>
    </row>
    <row r="19" spans="1:12" x14ac:dyDescent="0.25">
      <c r="A19" s="56"/>
      <c r="B19" s="56"/>
      <c r="C19" s="1684"/>
      <c r="D19" s="360"/>
      <c r="E19" s="361"/>
      <c r="F19" s="362"/>
      <c r="G19" s="371" t="s">
        <v>179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58">
        <v>10800</v>
      </c>
      <c r="L20" t="s">
        <v>762</v>
      </c>
    </row>
    <row r="21" spans="1:12" ht="19.5" customHeight="1" x14ac:dyDescent="0.35">
      <c r="A21" s="295" t="s">
        <v>2399</v>
      </c>
      <c r="B21" s="346"/>
      <c r="C21" s="346"/>
      <c r="D21" s="1678"/>
      <c r="E21" s="1678"/>
      <c r="F21" s="1678"/>
      <c r="G21" s="347"/>
    </row>
    <row r="22" spans="1:12" ht="19.5" customHeight="1" x14ac:dyDescent="0.35">
      <c r="A22" s="295" t="s">
        <v>3813</v>
      </c>
      <c r="B22" s="346"/>
      <c r="C22" s="346"/>
      <c r="D22" s="1678"/>
      <c r="E22" s="1678"/>
      <c r="F22" s="1678"/>
      <c r="G22" s="347"/>
    </row>
    <row r="23" spans="1:12" ht="19.5" customHeight="1" x14ac:dyDescent="0.35">
      <c r="A23" s="295" t="s">
        <v>3061</v>
      </c>
      <c r="B23" s="346"/>
      <c r="C23" s="346"/>
      <c r="D23" s="1678"/>
      <c r="E23" s="1678"/>
      <c r="F23" s="1678"/>
      <c r="G23" s="347"/>
    </row>
    <row r="24" spans="1:12" x14ac:dyDescent="0.25">
      <c r="A24" s="1751" t="s">
        <v>2319</v>
      </c>
      <c r="B24" s="1739"/>
      <c r="C24" s="1739"/>
      <c r="D24" s="1739"/>
      <c r="E24" s="1739"/>
      <c r="F24" s="1739"/>
      <c r="G24" s="1738"/>
    </row>
    <row r="25" spans="1:12" x14ac:dyDescent="0.25">
      <c r="A25" s="16"/>
      <c r="B25" s="17"/>
      <c r="C25" s="17"/>
      <c r="D25" s="321"/>
      <c r="E25" s="17"/>
      <c r="F25" s="17"/>
      <c r="G25" s="18"/>
    </row>
    <row r="26" spans="1:12" x14ac:dyDescent="0.25">
      <c r="A26" s="21" t="s">
        <v>6</v>
      </c>
      <c r="B26" s="323" t="s">
        <v>18</v>
      </c>
      <c r="C26" s="1673"/>
      <c r="D26" s="1672" t="s">
        <v>17</v>
      </c>
      <c r="E26" s="1740" t="s">
        <v>17</v>
      </c>
      <c r="F26" s="1740"/>
      <c r="G26" s="18"/>
      <c r="L26" s="1674"/>
    </row>
    <row r="27" spans="1:12" ht="15.75" x14ac:dyDescent="0.3">
      <c r="A27" s="16"/>
      <c r="B27" s="17"/>
      <c r="C27" s="17"/>
      <c r="D27" s="330"/>
      <c r="E27" s="1742"/>
      <c r="F27" s="1742"/>
      <c r="G27" s="18"/>
    </row>
    <row r="28" spans="1:12" x14ac:dyDescent="0.25">
      <c r="A28" s="24" t="s">
        <v>7</v>
      </c>
      <c r="B28" s="1344" t="s">
        <v>3814</v>
      </c>
      <c r="C28" s="1681"/>
      <c r="D28" s="1831" t="s">
        <v>716</v>
      </c>
      <c r="E28" s="1832"/>
      <c r="F28" s="1832"/>
      <c r="G28" s="1833"/>
    </row>
    <row r="29" spans="1:12" x14ac:dyDescent="0.25">
      <c r="A29" s="25" t="s">
        <v>9</v>
      </c>
      <c r="B29" s="366" t="s">
        <v>714</v>
      </c>
      <c r="C29" s="1681"/>
      <c r="D29" s="1834" t="s">
        <v>717</v>
      </c>
      <c r="E29" s="1832"/>
      <c r="F29" s="1832"/>
      <c r="G29" s="1833"/>
    </row>
    <row r="30" spans="1:12" x14ac:dyDescent="0.25">
      <c r="A30" s="16"/>
      <c r="B30" s="17"/>
      <c r="C30" s="17"/>
      <c r="D30" s="321"/>
      <c r="E30" s="17"/>
      <c r="F30" s="17"/>
      <c r="G30" s="18"/>
    </row>
    <row r="31" spans="1:12" x14ac:dyDescent="0.25">
      <c r="A31" s="13"/>
      <c r="B31" s="7"/>
      <c r="C31" s="7"/>
      <c r="D31" s="322"/>
      <c r="E31" s="7"/>
      <c r="F31" s="7"/>
      <c r="G31" s="11"/>
    </row>
  </sheetData>
  <mergeCells count="15">
    <mergeCell ref="E27:F27"/>
    <mergeCell ref="D28:G28"/>
    <mergeCell ref="D29:G29"/>
    <mergeCell ref="C14:G14"/>
    <mergeCell ref="C16:G16"/>
    <mergeCell ref="D17:F17"/>
    <mergeCell ref="A20:F20"/>
    <mergeCell ref="A24:G24"/>
    <mergeCell ref="E26:F26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K30" sqref="K30"/>
    </sheetView>
  </sheetViews>
  <sheetFormatPr defaultRowHeight="15" x14ac:dyDescent="0.25"/>
  <cols>
    <col min="1" max="1" width="28.85546875" customWidth="1"/>
    <col min="2" max="2" width="25" customWidth="1"/>
    <col min="3" max="3" width="7.28515625" customWidth="1"/>
    <col min="4" max="4" width="11.42578125" style="324" customWidth="1"/>
    <col min="5" max="5" width="12.28515625" hidden="1" customWidth="1"/>
    <col min="6" max="6" width="2.5703125" hidden="1" customWidth="1"/>
    <col min="7" max="7" width="13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3818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3819</v>
      </c>
      <c r="E12" s="1757"/>
      <c r="F12" s="1757"/>
      <c r="G12" s="1752"/>
    </row>
    <row r="13" spans="1:9" ht="15" customHeight="1" x14ac:dyDescent="0.25">
      <c r="A13" s="1763" t="s">
        <v>3820</v>
      </c>
      <c r="B13" s="1764"/>
      <c r="C13" s="1737" t="s">
        <v>3822</v>
      </c>
      <c r="D13" s="1739"/>
      <c r="E13" s="1739"/>
      <c r="F13" s="1739"/>
      <c r="G13" s="1738"/>
      <c r="I13" t="s">
        <v>713</v>
      </c>
    </row>
    <row r="14" spans="1:9" x14ac:dyDescent="0.25">
      <c r="A14" s="1686" t="s">
        <v>3821</v>
      </c>
      <c r="B14" s="1698"/>
      <c r="C14" s="1737" t="s">
        <v>12</v>
      </c>
      <c r="D14" s="1739"/>
      <c r="E14" s="1739"/>
      <c r="F14" s="1739"/>
      <c r="G14" s="1738"/>
    </row>
    <row r="15" spans="1:9" x14ac:dyDescent="0.25">
      <c r="A15" s="345"/>
      <c r="B15" s="1693"/>
      <c r="C15" s="1695" t="s">
        <v>3823</v>
      </c>
      <c r="D15" s="1688"/>
      <c r="E15" s="1688"/>
      <c r="F15" s="1688"/>
      <c r="G15" s="1687"/>
    </row>
    <row r="16" spans="1:9" x14ac:dyDescent="0.25">
      <c r="A16" s="343"/>
      <c r="B16" s="344"/>
      <c r="C16" s="1737" t="s">
        <v>757</v>
      </c>
      <c r="D16" s="1739"/>
      <c r="E16" s="1739"/>
      <c r="F16" s="1739"/>
      <c r="G16" s="1738"/>
    </row>
    <row r="17" spans="1:12" x14ac:dyDescent="0.25">
      <c r="A17" s="10" t="s">
        <v>3</v>
      </c>
      <c r="B17" s="1694" t="s">
        <v>4</v>
      </c>
      <c r="C17" s="1694" t="s">
        <v>272</v>
      </c>
      <c r="D17" s="1987" t="s">
        <v>708</v>
      </c>
      <c r="E17" s="1818"/>
      <c r="F17" s="1815"/>
      <c r="G17" s="1700" t="s">
        <v>5</v>
      </c>
    </row>
    <row r="18" spans="1:12" x14ac:dyDescent="0.25">
      <c r="A18" s="56" t="s">
        <v>3825</v>
      </c>
      <c r="B18" s="1697" t="s">
        <v>3826</v>
      </c>
      <c r="C18" s="1697">
        <v>7</v>
      </c>
      <c r="D18" s="1699">
        <v>65.5</v>
      </c>
      <c r="E18" s="1701"/>
      <c r="F18" s="1702"/>
      <c r="G18" s="58">
        <f>D18*C18</f>
        <v>458.5</v>
      </c>
    </row>
    <row r="19" spans="1:12" x14ac:dyDescent="0.25">
      <c r="A19" s="56" t="s">
        <v>3827</v>
      </c>
      <c r="B19" s="1697" t="s">
        <v>3828</v>
      </c>
      <c r="C19" s="1697">
        <v>7</v>
      </c>
      <c r="D19" s="1699">
        <v>41.25</v>
      </c>
      <c r="E19" s="1701"/>
      <c r="F19" s="1702"/>
      <c r="G19" s="58">
        <f t="shared" ref="G19:G27" si="0">D19*C19</f>
        <v>288.75</v>
      </c>
    </row>
    <row r="20" spans="1:12" x14ac:dyDescent="0.25">
      <c r="A20" s="56" t="s">
        <v>3829</v>
      </c>
      <c r="B20" s="1697" t="s">
        <v>3830</v>
      </c>
      <c r="C20" s="1697">
        <v>110</v>
      </c>
      <c r="D20" s="1699">
        <v>41.95</v>
      </c>
      <c r="E20" s="1701"/>
      <c r="F20" s="1702"/>
      <c r="G20" s="58">
        <f t="shared" si="0"/>
        <v>4614.5</v>
      </c>
    </row>
    <row r="21" spans="1:12" x14ac:dyDescent="0.25">
      <c r="A21" s="56" t="s">
        <v>3831</v>
      </c>
      <c r="B21" s="1697" t="s">
        <v>3832</v>
      </c>
      <c r="C21" s="1697">
        <v>55</v>
      </c>
      <c r="D21" s="1699">
        <v>95.75</v>
      </c>
      <c r="E21" s="1701"/>
      <c r="F21" s="1702"/>
      <c r="G21" s="58">
        <f t="shared" si="0"/>
        <v>5266.25</v>
      </c>
    </row>
    <row r="22" spans="1:12" ht="30" x14ac:dyDescent="0.25">
      <c r="A22" s="297" t="s">
        <v>3833</v>
      </c>
      <c r="B22" s="1697" t="s">
        <v>3834</v>
      </c>
      <c r="C22" s="1697">
        <v>1</v>
      </c>
      <c r="D22" s="1699">
        <v>149.5</v>
      </c>
      <c r="E22" s="1701"/>
      <c r="F22" s="1702"/>
      <c r="G22" s="58">
        <f t="shared" si="0"/>
        <v>149.5</v>
      </c>
    </row>
    <row r="23" spans="1:12" x14ac:dyDescent="0.25">
      <c r="A23" s="56" t="s">
        <v>3835</v>
      </c>
      <c r="B23" s="1697" t="s">
        <v>3836</v>
      </c>
      <c r="C23" s="1697">
        <v>55</v>
      </c>
      <c r="D23" s="1699">
        <v>42.5</v>
      </c>
      <c r="E23" s="1701"/>
      <c r="F23" s="1702"/>
      <c r="G23" s="58">
        <f t="shared" si="0"/>
        <v>2337.5</v>
      </c>
    </row>
    <row r="24" spans="1:12" x14ac:dyDescent="0.25">
      <c r="A24" s="56" t="s">
        <v>3837</v>
      </c>
      <c r="B24" s="1697" t="s">
        <v>3838</v>
      </c>
      <c r="C24" s="1697">
        <v>25</v>
      </c>
      <c r="D24" s="1699">
        <v>31.25</v>
      </c>
      <c r="E24" s="1701"/>
      <c r="F24" s="1702"/>
      <c r="G24" s="58">
        <f t="shared" si="0"/>
        <v>781.25</v>
      </c>
    </row>
    <row r="25" spans="1:12" x14ac:dyDescent="0.25">
      <c r="A25" s="56" t="s">
        <v>3839</v>
      </c>
      <c r="B25" s="1697" t="s">
        <v>254</v>
      </c>
      <c r="C25" s="1697">
        <v>1</v>
      </c>
      <c r="D25" s="1699">
        <v>67.5</v>
      </c>
      <c r="E25" s="1701"/>
      <c r="F25" s="1702"/>
      <c r="G25" s="58">
        <f t="shared" si="0"/>
        <v>67.5</v>
      </c>
    </row>
    <row r="26" spans="1:12" ht="30" x14ac:dyDescent="0.25">
      <c r="A26" s="56" t="s">
        <v>3840</v>
      </c>
      <c r="B26" s="856" t="s">
        <v>3841</v>
      </c>
      <c r="C26" s="1697">
        <v>55</v>
      </c>
      <c r="D26" s="1699">
        <v>96.45</v>
      </c>
      <c r="E26" s="1701"/>
      <c r="F26" s="1702"/>
      <c r="G26" s="58">
        <f t="shared" si="0"/>
        <v>5304.75</v>
      </c>
    </row>
    <row r="27" spans="1:12" x14ac:dyDescent="0.25">
      <c r="A27" s="56" t="s">
        <v>3842</v>
      </c>
      <c r="B27" s="1697" t="s">
        <v>3843</v>
      </c>
      <c r="C27" s="1697">
        <v>14</v>
      </c>
      <c r="D27" s="1699">
        <v>64.5</v>
      </c>
      <c r="E27" s="1701"/>
      <c r="F27" s="1702"/>
      <c r="G27" s="58">
        <f t="shared" si="0"/>
        <v>903</v>
      </c>
    </row>
    <row r="28" spans="1:12" ht="23.25" x14ac:dyDescent="0.35">
      <c r="A28" s="1762" t="s">
        <v>781</v>
      </c>
      <c r="B28" s="1762"/>
      <c r="C28" s="1762"/>
      <c r="D28" s="1749"/>
      <c r="E28" s="1749"/>
      <c r="F28" s="1749"/>
      <c r="G28" s="1703">
        <f>SUM(G18:G27)</f>
        <v>20171.5</v>
      </c>
      <c r="L28" t="s">
        <v>762</v>
      </c>
    </row>
    <row r="29" spans="1:12" ht="19.5" customHeight="1" x14ac:dyDescent="0.35">
      <c r="A29" s="295" t="s">
        <v>2399</v>
      </c>
      <c r="B29" s="346"/>
      <c r="C29" s="346"/>
      <c r="D29" s="1692"/>
      <c r="E29" s="1692"/>
      <c r="F29" s="1692"/>
      <c r="G29" s="347"/>
    </row>
    <row r="30" spans="1:12" ht="19.5" customHeight="1" x14ac:dyDescent="0.35">
      <c r="A30" s="295" t="s">
        <v>3824</v>
      </c>
      <c r="B30" s="346"/>
      <c r="C30" s="346"/>
      <c r="D30" s="1692"/>
      <c r="E30" s="1692"/>
      <c r="F30" s="1692"/>
      <c r="G30" s="347"/>
    </row>
    <row r="31" spans="1:12" ht="19.5" customHeight="1" x14ac:dyDescent="0.35">
      <c r="A31" s="295" t="s">
        <v>2319</v>
      </c>
      <c r="B31" s="346"/>
      <c r="C31" s="346"/>
      <c r="D31" s="1692"/>
      <c r="E31" s="1692"/>
      <c r="F31" s="1692"/>
      <c r="G31" s="347"/>
    </row>
    <row r="32" spans="1:12" x14ac:dyDescent="0.25">
      <c r="A32" s="1751"/>
      <c r="B32" s="1739"/>
      <c r="C32" s="1739"/>
      <c r="D32" s="1739"/>
      <c r="E32" s="1739"/>
      <c r="F32" s="1739"/>
      <c r="G32" s="1738"/>
    </row>
    <row r="33" spans="1:12" x14ac:dyDescent="0.25">
      <c r="A33" s="16"/>
      <c r="B33" s="17"/>
      <c r="C33" s="17"/>
      <c r="D33" s="321"/>
      <c r="E33" s="17"/>
      <c r="F33" s="17"/>
      <c r="G33" s="18"/>
    </row>
    <row r="34" spans="1:12" x14ac:dyDescent="0.25">
      <c r="A34" s="21" t="s">
        <v>6</v>
      </c>
      <c r="B34" s="323" t="s">
        <v>18</v>
      </c>
      <c r="C34" s="1690"/>
      <c r="D34" s="1689" t="s">
        <v>17</v>
      </c>
      <c r="E34" s="1740" t="s">
        <v>17</v>
      </c>
      <c r="F34" s="1740"/>
      <c r="G34" s="18"/>
      <c r="L34" s="1691"/>
    </row>
    <row r="35" spans="1:12" ht="15.75" x14ac:dyDescent="0.3">
      <c r="A35" s="16"/>
      <c r="B35" s="17"/>
      <c r="C35" s="17"/>
      <c r="D35" s="330"/>
      <c r="E35" s="1742"/>
      <c r="F35" s="1742"/>
      <c r="G35" s="18"/>
    </row>
    <row r="36" spans="1:12" x14ac:dyDescent="0.25">
      <c r="A36" s="24" t="s">
        <v>7</v>
      </c>
      <c r="B36" s="1704" t="s">
        <v>3844</v>
      </c>
      <c r="C36" s="1696"/>
      <c r="D36" s="1831" t="s">
        <v>716</v>
      </c>
      <c r="E36" s="1832"/>
      <c r="F36" s="1832"/>
      <c r="G36" s="1833"/>
    </row>
    <row r="37" spans="1:12" x14ac:dyDescent="0.25">
      <c r="A37" s="25" t="s">
        <v>9</v>
      </c>
      <c r="B37" s="366" t="s">
        <v>714</v>
      </c>
      <c r="C37" s="1696"/>
      <c r="D37" s="1834" t="s">
        <v>717</v>
      </c>
      <c r="E37" s="1832"/>
      <c r="F37" s="1832"/>
      <c r="G37" s="1833"/>
    </row>
    <row r="38" spans="1:12" x14ac:dyDescent="0.25">
      <c r="A38" s="16"/>
      <c r="B38" s="17"/>
      <c r="C38" s="17"/>
      <c r="D38" s="321"/>
      <c r="E38" s="17"/>
      <c r="F38" s="17"/>
      <c r="G38" s="18"/>
    </row>
    <row r="39" spans="1:12" x14ac:dyDescent="0.25">
      <c r="A39" s="13"/>
      <c r="B39" s="7"/>
      <c r="C39" s="7"/>
      <c r="D39" s="322"/>
      <c r="E39" s="7"/>
      <c r="F39" s="7"/>
      <c r="G39" s="11"/>
    </row>
  </sheetData>
  <mergeCells count="15">
    <mergeCell ref="A1:G7"/>
    <mergeCell ref="D10:G10"/>
    <mergeCell ref="A11:G11"/>
    <mergeCell ref="D12:G12"/>
    <mergeCell ref="A13:B13"/>
    <mergeCell ref="C13:G13"/>
    <mergeCell ref="E35:F35"/>
    <mergeCell ref="D36:G36"/>
    <mergeCell ref="D37:G37"/>
    <mergeCell ref="C14:G14"/>
    <mergeCell ref="C16:G16"/>
    <mergeCell ref="D17:F17"/>
    <mergeCell ref="A28:F28"/>
    <mergeCell ref="A32:G32"/>
    <mergeCell ref="E34:F34"/>
  </mergeCells>
  <pageMargins left="0.7" right="0.7" top="0.75" bottom="0.75" header="0.3" footer="0.3"/>
  <pageSetup orientation="portrait" horizontalDpi="0" verticalDpi="0"/>
  <drawing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J16" sqref="J16"/>
    </sheetView>
  </sheetViews>
  <sheetFormatPr defaultRowHeight="15" x14ac:dyDescent="0.25"/>
  <cols>
    <col min="1" max="1" width="28.85546875" customWidth="1"/>
    <col min="2" max="2" width="25" customWidth="1"/>
    <col min="3" max="3" width="7.28515625" customWidth="1"/>
    <col min="4" max="4" width="11.42578125" style="324" customWidth="1"/>
    <col min="5" max="5" width="12.28515625" hidden="1" customWidth="1"/>
    <col min="6" max="6" width="2.5703125" hidden="1" customWidth="1"/>
    <col min="7" max="7" width="13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3845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3819</v>
      </c>
      <c r="E12" s="1757"/>
      <c r="F12" s="1757"/>
      <c r="G12" s="1752"/>
    </row>
    <row r="13" spans="1:9" ht="15" customHeight="1" x14ac:dyDescent="0.25">
      <c r="A13" s="1763" t="s">
        <v>3847</v>
      </c>
      <c r="B13" s="1764"/>
      <c r="C13" s="1737" t="s">
        <v>3822</v>
      </c>
      <c r="D13" s="1739"/>
      <c r="E13" s="1739"/>
      <c r="F13" s="1739"/>
      <c r="G13" s="1738"/>
      <c r="I13" t="s">
        <v>713</v>
      </c>
    </row>
    <row r="14" spans="1:9" x14ac:dyDescent="0.25">
      <c r="A14" s="1686" t="s">
        <v>3848</v>
      </c>
      <c r="B14" s="169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206</v>
      </c>
      <c r="B15" s="1693"/>
      <c r="C15" s="1695" t="s">
        <v>3846</v>
      </c>
      <c r="D15" s="1688"/>
      <c r="E15" s="1688"/>
      <c r="F15" s="1688"/>
      <c r="G15" s="1687"/>
    </row>
    <row r="16" spans="1:9" x14ac:dyDescent="0.25">
      <c r="A16" s="343"/>
      <c r="B16" s="344"/>
      <c r="C16" s="1737" t="s">
        <v>3855</v>
      </c>
      <c r="D16" s="1739"/>
      <c r="E16" s="1739"/>
      <c r="F16" s="1739"/>
      <c r="G16" s="1738"/>
    </row>
    <row r="17" spans="1:12" x14ac:dyDescent="0.25">
      <c r="A17" s="10" t="s">
        <v>3</v>
      </c>
      <c r="B17" s="1694" t="s">
        <v>4</v>
      </c>
      <c r="C17" s="1694" t="s">
        <v>272</v>
      </c>
      <c r="D17" s="1987" t="s">
        <v>708</v>
      </c>
      <c r="E17" s="1818"/>
      <c r="F17" s="1815"/>
      <c r="G17" s="1700" t="s">
        <v>5</v>
      </c>
    </row>
    <row r="18" spans="1:12" x14ac:dyDescent="0.25">
      <c r="A18" s="56" t="s">
        <v>3825</v>
      </c>
      <c r="B18" s="1697" t="s">
        <v>3849</v>
      </c>
      <c r="C18" s="1697">
        <v>2</v>
      </c>
      <c r="D18" s="1699">
        <v>1540.05</v>
      </c>
      <c r="E18" s="1701"/>
      <c r="F18" s="1702"/>
      <c r="G18" s="58">
        <f>D18*C18</f>
        <v>3080.1</v>
      </c>
    </row>
    <row r="19" spans="1:12" x14ac:dyDescent="0.25">
      <c r="A19" s="56" t="s">
        <v>3827</v>
      </c>
      <c r="B19" s="1697" t="s">
        <v>3850</v>
      </c>
      <c r="C19" s="1697">
        <v>1</v>
      </c>
      <c r="D19" s="1699">
        <v>1900.25</v>
      </c>
      <c r="E19" s="1701"/>
      <c r="F19" s="1702"/>
      <c r="G19" s="58">
        <f t="shared" ref="G19:G23" si="0">D19*C19</f>
        <v>1900.25</v>
      </c>
    </row>
    <row r="20" spans="1:12" ht="30" x14ac:dyDescent="0.25">
      <c r="A20" s="297" t="s">
        <v>3833</v>
      </c>
      <c r="B20" s="1697" t="s">
        <v>3851</v>
      </c>
      <c r="C20" s="1697">
        <v>9</v>
      </c>
      <c r="D20" s="1699">
        <v>837.5</v>
      </c>
      <c r="E20" s="1701"/>
      <c r="F20" s="1702"/>
      <c r="G20" s="58">
        <f t="shared" si="0"/>
        <v>7537.5</v>
      </c>
    </row>
    <row r="21" spans="1:12" x14ac:dyDescent="0.25">
      <c r="A21" s="56" t="s">
        <v>3837</v>
      </c>
      <c r="B21" s="1697" t="s">
        <v>3852</v>
      </c>
      <c r="C21" s="1697">
        <v>1</v>
      </c>
      <c r="D21" s="1699">
        <v>919.15</v>
      </c>
      <c r="E21" s="1701"/>
      <c r="F21" s="1702"/>
      <c r="G21" s="58">
        <f t="shared" si="0"/>
        <v>919.15</v>
      </c>
    </row>
    <row r="22" spans="1:12" x14ac:dyDescent="0.25">
      <c r="A22" s="56" t="s">
        <v>3839</v>
      </c>
      <c r="B22" s="1697" t="s">
        <v>3853</v>
      </c>
      <c r="C22" s="1697">
        <v>6</v>
      </c>
      <c r="D22" s="1699">
        <v>547.45000000000005</v>
      </c>
      <c r="E22" s="1701"/>
      <c r="F22" s="1702"/>
      <c r="G22" s="58">
        <f t="shared" si="0"/>
        <v>3284.7000000000003</v>
      </c>
    </row>
    <row r="23" spans="1:12" x14ac:dyDescent="0.25">
      <c r="A23" s="56" t="s">
        <v>3842</v>
      </c>
      <c r="B23" s="1697" t="s">
        <v>3854</v>
      </c>
      <c r="C23" s="1697">
        <v>2</v>
      </c>
      <c r="D23" s="1699">
        <v>2976.4</v>
      </c>
      <c r="E23" s="1701"/>
      <c r="F23" s="1702"/>
      <c r="G23" s="58">
        <f t="shared" si="0"/>
        <v>5952.8</v>
      </c>
    </row>
    <row r="24" spans="1:12" ht="23.25" x14ac:dyDescent="0.35">
      <c r="A24" s="1762" t="s">
        <v>781</v>
      </c>
      <c r="B24" s="1762"/>
      <c r="C24" s="1762"/>
      <c r="D24" s="1749"/>
      <c r="E24" s="1749"/>
      <c r="F24" s="1749"/>
      <c r="G24" s="1703">
        <f>SUM(G18:G23)</f>
        <v>22674.5</v>
      </c>
      <c r="L24" t="s">
        <v>762</v>
      </c>
    </row>
    <row r="25" spans="1:12" ht="19.5" customHeight="1" x14ac:dyDescent="0.35">
      <c r="A25" s="295" t="s">
        <v>2399</v>
      </c>
      <c r="B25" s="346"/>
      <c r="C25" s="346"/>
      <c r="D25" s="1692"/>
      <c r="E25" s="1692"/>
      <c r="F25" s="1692"/>
      <c r="G25" s="347"/>
    </row>
    <row r="26" spans="1:12" ht="19.5" customHeight="1" x14ac:dyDescent="0.35">
      <c r="A26" s="295" t="s">
        <v>3824</v>
      </c>
      <c r="B26" s="346"/>
      <c r="C26" s="346"/>
      <c r="D26" s="1692"/>
      <c r="E26" s="1692"/>
      <c r="F26" s="1692"/>
      <c r="G26" s="347"/>
    </row>
    <row r="27" spans="1:12" ht="19.5" customHeight="1" x14ac:dyDescent="0.35">
      <c r="A27" s="295" t="s">
        <v>2098</v>
      </c>
      <c r="B27" s="346"/>
      <c r="C27" s="346"/>
      <c r="D27" s="1692"/>
      <c r="E27" s="1692"/>
      <c r="F27" s="1692"/>
      <c r="G27" s="347"/>
    </row>
    <row r="28" spans="1:12" x14ac:dyDescent="0.25">
      <c r="A28" s="1751"/>
      <c r="B28" s="1739"/>
      <c r="C28" s="1739"/>
      <c r="D28" s="1739"/>
      <c r="E28" s="1739"/>
      <c r="F28" s="1739"/>
      <c r="G28" s="1738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21" t="s">
        <v>6</v>
      </c>
      <c r="B30" s="323" t="s">
        <v>18</v>
      </c>
      <c r="C30" s="1690"/>
      <c r="D30" s="1689" t="s">
        <v>17</v>
      </c>
      <c r="E30" s="1740" t="s">
        <v>17</v>
      </c>
      <c r="F30" s="1740"/>
      <c r="G30" s="18"/>
      <c r="L30" s="1691"/>
    </row>
    <row r="31" spans="1:12" ht="15.75" x14ac:dyDescent="0.3">
      <c r="A31" s="16"/>
      <c r="B31" s="17"/>
      <c r="C31" s="17"/>
      <c r="D31" s="330"/>
      <c r="E31" s="1742"/>
      <c r="F31" s="1742"/>
      <c r="G31" s="18"/>
    </row>
    <row r="32" spans="1:12" x14ac:dyDescent="0.25">
      <c r="A32" s="24" t="s">
        <v>7</v>
      </c>
      <c r="B32" s="1704" t="s">
        <v>3844</v>
      </c>
      <c r="C32" s="1696"/>
      <c r="D32" s="1831" t="s">
        <v>716</v>
      </c>
      <c r="E32" s="1832"/>
      <c r="F32" s="1832"/>
      <c r="G32" s="1833"/>
    </row>
    <row r="33" spans="1:7" x14ac:dyDescent="0.25">
      <c r="A33" s="25" t="s">
        <v>9</v>
      </c>
      <c r="B33" s="366" t="s">
        <v>714</v>
      </c>
      <c r="C33" s="1696"/>
      <c r="D33" s="1834" t="s">
        <v>717</v>
      </c>
      <c r="E33" s="1832"/>
      <c r="F33" s="1832"/>
      <c r="G33" s="1833"/>
    </row>
    <row r="34" spans="1:7" x14ac:dyDescent="0.25">
      <c r="A34" s="16"/>
      <c r="B34" s="17"/>
      <c r="C34" s="17"/>
      <c r="D34" s="321"/>
      <c r="E34" s="17"/>
      <c r="F34" s="17"/>
      <c r="G34" s="18"/>
    </row>
    <row r="35" spans="1:7" x14ac:dyDescent="0.25">
      <c r="A35" s="13"/>
      <c r="B35" s="7"/>
      <c r="C35" s="7"/>
      <c r="D35" s="322"/>
      <c r="E35" s="7"/>
      <c r="F35" s="7"/>
      <c r="G35" s="11"/>
    </row>
  </sheetData>
  <mergeCells count="15">
    <mergeCell ref="A1:G7"/>
    <mergeCell ref="D10:G10"/>
    <mergeCell ref="A11:G11"/>
    <mergeCell ref="D12:G12"/>
    <mergeCell ref="A13:B13"/>
    <mergeCell ref="C13:G13"/>
    <mergeCell ref="E31:F31"/>
    <mergeCell ref="D32:G32"/>
    <mergeCell ref="D33:G33"/>
    <mergeCell ref="C14:G14"/>
    <mergeCell ref="C16:G16"/>
    <mergeCell ref="D17:F17"/>
    <mergeCell ref="A24:F24"/>
    <mergeCell ref="A28:G28"/>
    <mergeCell ref="E30:F30"/>
  </mergeCells>
  <pageMargins left="0.7" right="0.7" top="0.75" bottom="0.75" header="0.3" footer="0.3"/>
  <pageSetup orientation="portrait" horizontalDpi="0" verticalDpi="0"/>
  <drawing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H23" sqref="H23"/>
    </sheetView>
  </sheetViews>
  <sheetFormatPr defaultRowHeight="15" x14ac:dyDescent="0.25"/>
  <cols>
    <col min="1" max="1" width="23.7109375" style="1709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707"/>
    </row>
    <row r="9" spans="1:5" x14ac:dyDescent="0.25">
      <c r="A9" s="92"/>
      <c r="B9" s="17"/>
      <c r="C9" s="17"/>
      <c r="D9" s="126"/>
      <c r="E9" s="1707"/>
    </row>
    <row r="10" spans="1:5" x14ac:dyDescent="0.25">
      <c r="A10" s="92"/>
      <c r="B10" s="17"/>
      <c r="C10" s="17"/>
      <c r="D10" s="1729" t="s">
        <v>3856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3857</v>
      </c>
      <c r="D12" s="1735"/>
      <c r="E12" s="1736"/>
    </row>
    <row r="13" spans="1:5" x14ac:dyDescent="0.25">
      <c r="A13" s="1763" t="s">
        <v>1429</v>
      </c>
      <c r="B13" s="1764"/>
      <c r="C13" s="1737" t="s">
        <v>1430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1432</v>
      </c>
      <c r="B15" s="8"/>
      <c r="C15" s="1753" t="s">
        <v>1431</v>
      </c>
      <c r="D15" s="1749"/>
      <c r="E15" s="1749"/>
    </row>
    <row r="16" spans="1:5" ht="18.75" x14ac:dyDescent="0.3">
      <c r="A16" s="93" t="s">
        <v>206</v>
      </c>
      <c r="C16" s="1748" t="s">
        <v>1433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3860</v>
      </c>
      <c r="B18" s="56" t="s">
        <v>3861</v>
      </c>
      <c r="C18" s="562">
        <v>1</v>
      </c>
      <c r="D18" s="57">
        <v>560</v>
      </c>
      <c r="E18" s="57">
        <f>D18*C18</f>
        <v>560</v>
      </c>
    </row>
    <row r="19" spans="1:5" x14ac:dyDescent="0.25">
      <c r="A19" s="56" t="s">
        <v>3862</v>
      </c>
      <c r="B19" s="56" t="s">
        <v>3863</v>
      </c>
      <c r="C19" s="562">
        <v>1</v>
      </c>
      <c r="D19" s="57">
        <v>535</v>
      </c>
      <c r="E19" s="154">
        <v>535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1095</v>
      </c>
    </row>
    <row r="21" spans="1:5" s="8" customFormat="1" x14ac:dyDescent="0.25">
      <c r="A21" s="263" t="s">
        <v>3859</v>
      </c>
      <c r="B21" s="1708"/>
      <c r="C21" s="1708"/>
      <c r="D21" s="264"/>
      <c r="E21" s="129"/>
    </row>
    <row r="22" spans="1:5" s="8" customFormat="1" x14ac:dyDescent="0.25">
      <c r="A22" s="563"/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1707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1707"/>
    </row>
    <row r="25" spans="1:5" x14ac:dyDescent="0.25">
      <c r="A25" s="92"/>
      <c r="B25" s="17"/>
      <c r="C25" s="1742"/>
      <c r="D25" s="1743"/>
      <c r="E25" s="1707"/>
    </row>
    <row r="26" spans="1:5" x14ac:dyDescent="0.25">
      <c r="A26" s="98" t="s">
        <v>7</v>
      </c>
      <c r="B26" s="1705" t="s">
        <v>3858</v>
      </c>
      <c r="C26" s="1744" t="s">
        <v>16</v>
      </c>
      <c r="D26" s="1745"/>
      <c r="E26" s="1730"/>
    </row>
    <row r="27" spans="1:5" x14ac:dyDescent="0.25">
      <c r="A27" s="99" t="s">
        <v>9</v>
      </c>
      <c r="B27" s="1706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1707"/>
    </row>
    <row r="29" spans="1:5" x14ac:dyDescent="0.25">
      <c r="A29" s="93"/>
      <c r="B29" s="7"/>
      <c r="C29" s="7"/>
      <c r="D29" s="128"/>
      <c r="E29" s="132"/>
    </row>
  </sheetData>
  <mergeCells count="15">
    <mergeCell ref="A1:E7"/>
    <mergeCell ref="D10:E10"/>
    <mergeCell ref="A11:E11"/>
    <mergeCell ref="C12:E12"/>
    <mergeCell ref="A13:B13"/>
    <mergeCell ref="C13:E13"/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</mergeCells>
  <pageMargins left="0.7" right="0.7" top="0.75" bottom="0.75" header="0.3" footer="0.3"/>
  <pageSetup orientation="portrait" horizontalDpi="0" verticalDpi="0"/>
  <drawing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2" sqref="A22"/>
    </sheetView>
  </sheetViews>
  <sheetFormatPr defaultRowHeight="15" x14ac:dyDescent="0.25"/>
  <cols>
    <col min="1" max="1" width="23.7109375" style="1715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713"/>
    </row>
    <row r="9" spans="1:5" x14ac:dyDescent="0.25">
      <c r="A9" s="92"/>
      <c r="B9" s="17"/>
      <c r="C9" s="17"/>
      <c r="D9" s="126"/>
      <c r="E9" s="1713"/>
    </row>
    <row r="10" spans="1:5" x14ac:dyDescent="0.25">
      <c r="A10" s="92"/>
      <c r="B10" s="17"/>
      <c r="C10" s="17"/>
      <c r="D10" s="1729" t="s">
        <v>3965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3966</v>
      </c>
      <c r="D12" s="1735"/>
      <c r="E12" s="1736"/>
    </row>
    <row r="13" spans="1:5" x14ac:dyDescent="0.25">
      <c r="A13" s="1763" t="s">
        <v>3967</v>
      </c>
      <c r="B13" s="1764"/>
      <c r="C13" s="1737" t="s">
        <v>3968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3970</v>
      </c>
      <c r="B15" s="8"/>
      <c r="C15" s="1753" t="s">
        <v>3969</v>
      </c>
      <c r="D15" s="1749"/>
      <c r="E15" s="1749"/>
    </row>
    <row r="16" spans="1:5" ht="18.75" x14ac:dyDescent="0.3">
      <c r="A16" s="93"/>
      <c r="C16" s="1748" t="s">
        <v>1444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3971</v>
      </c>
      <c r="B18" s="56" t="s">
        <v>241</v>
      </c>
      <c r="C18" s="562">
        <v>14</v>
      </c>
      <c r="D18" s="57">
        <v>100</v>
      </c>
      <c r="E18" s="57">
        <f>D18*C18</f>
        <v>1400</v>
      </c>
    </row>
    <row r="19" spans="1:5" x14ac:dyDescent="0.25">
      <c r="A19" s="56"/>
      <c r="B19" s="56"/>
      <c r="C19" s="562"/>
      <c r="D19" s="57"/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1400</v>
      </c>
    </row>
    <row r="21" spans="1:5" s="8" customFormat="1" x14ac:dyDescent="0.25">
      <c r="A21" s="263" t="s">
        <v>3974</v>
      </c>
      <c r="B21" s="1714"/>
      <c r="C21" s="1714"/>
      <c r="D21" s="264"/>
      <c r="E21" s="129"/>
    </row>
    <row r="22" spans="1:5" s="8" customFormat="1" x14ac:dyDescent="0.25">
      <c r="A22" s="563" t="s">
        <v>3973</v>
      </c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1713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1713"/>
    </row>
    <row r="25" spans="1:5" x14ac:dyDescent="0.25">
      <c r="A25" s="92"/>
      <c r="B25" s="17"/>
      <c r="C25" s="1742"/>
      <c r="D25" s="1743"/>
      <c r="E25" s="1713"/>
    </row>
    <row r="26" spans="1:5" x14ac:dyDescent="0.25">
      <c r="A26" s="98" t="s">
        <v>7</v>
      </c>
      <c r="B26" s="1711" t="s">
        <v>3972</v>
      </c>
      <c r="C26" s="1744" t="s">
        <v>16</v>
      </c>
      <c r="D26" s="1745"/>
      <c r="E26" s="1730"/>
    </row>
    <row r="27" spans="1:5" x14ac:dyDescent="0.25">
      <c r="A27" s="99" t="s">
        <v>9</v>
      </c>
      <c r="B27" s="1712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1713"/>
    </row>
    <row r="29" spans="1:5" x14ac:dyDescent="0.25">
      <c r="A29" s="93"/>
      <c r="B29" s="7"/>
      <c r="C29" s="7"/>
      <c r="D29" s="128"/>
      <c r="E29" s="132"/>
    </row>
  </sheetData>
  <mergeCells count="15"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3" workbookViewId="0">
      <selection activeCell="E23" sqref="E23"/>
    </sheetView>
  </sheetViews>
  <sheetFormatPr defaultRowHeight="15" x14ac:dyDescent="0.25"/>
  <cols>
    <col min="1" max="1" width="27.28515625" style="1721" customWidth="1"/>
    <col min="2" max="2" width="26.140625" customWidth="1"/>
    <col min="3" max="3" width="9.85546875" customWidth="1"/>
    <col min="4" max="4" width="11.85546875" style="133" customWidth="1"/>
    <col min="5" max="5" width="1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719"/>
    </row>
    <row r="9" spans="1:5" x14ac:dyDescent="0.25">
      <c r="A9" s="92"/>
      <c r="B9" s="17"/>
      <c r="C9" s="17"/>
      <c r="D9" s="126"/>
      <c r="E9" s="1719"/>
    </row>
    <row r="10" spans="1:5" x14ac:dyDescent="0.25">
      <c r="A10" s="92"/>
      <c r="B10" s="17"/>
      <c r="C10" s="17"/>
      <c r="D10" s="1729" t="s">
        <v>3975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3976</v>
      </c>
      <c r="D12" s="1735"/>
      <c r="E12" s="1736"/>
    </row>
    <row r="13" spans="1:5" x14ac:dyDescent="0.25">
      <c r="A13" s="1763" t="s">
        <v>1429</v>
      </c>
      <c r="B13" s="1764"/>
      <c r="C13" s="1737" t="s">
        <v>1430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1432</v>
      </c>
      <c r="B15" s="8"/>
      <c r="C15" s="1753" t="s">
        <v>1431</v>
      </c>
      <c r="D15" s="1749"/>
      <c r="E15" s="1749"/>
    </row>
    <row r="16" spans="1:5" ht="18.75" x14ac:dyDescent="0.3">
      <c r="A16" s="93" t="s">
        <v>206</v>
      </c>
      <c r="C16" s="1748" t="s">
        <v>1433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3977</v>
      </c>
      <c r="B18" s="55" t="s">
        <v>3978</v>
      </c>
      <c r="C18" s="562">
        <v>1</v>
      </c>
      <c r="D18" s="57">
        <v>1220</v>
      </c>
      <c r="E18" s="57">
        <f>D18*C18</f>
        <v>1220</v>
      </c>
    </row>
    <row r="19" spans="1:5" x14ac:dyDescent="0.25">
      <c r="A19" s="56" t="s">
        <v>3979</v>
      </c>
      <c r="B19" s="55" t="s">
        <v>3980</v>
      </c>
      <c r="C19" s="562">
        <v>1</v>
      </c>
      <c r="D19" s="57">
        <v>2000</v>
      </c>
      <c r="E19" s="154">
        <f>D19*C19</f>
        <v>2000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3220</v>
      </c>
    </row>
    <row r="21" spans="1:5" s="8" customFormat="1" x14ac:dyDescent="0.25">
      <c r="A21" s="263" t="s">
        <v>3982</v>
      </c>
      <c r="B21" s="1720"/>
      <c r="C21" s="1720"/>
      <c r="D21" s="264"/>
      <c r="E21" s="129"/>
    </row>
    <row r="22" spans="1:5" s="8" customFormat="1" x14ac:dyDescent="0.25">
      <c r="A22" s="563" t="s">
        <v>3990</v>
      </c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1719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1719"/>
    </row>
    <row r="25" spans="1:5" x14ac:dyDescent="0.25">
      <c r="A25" s="92"/>
      <c r="B25" s="17"/>
      <c r="C25" s="1742"/>
      <c r="D25" s="1743"/>
      <c r="E25" s="1719"/>
    </row>
    <row r="26" spans="1:5" x14ac:dyDescent="0.25">
      <c r="A26" s="98" t="s">
        <v>7</v>
      </c>
      <c r="B26" s="1716" t="s">
        <v>3981</v>
      </c>
      <c r="C26" s="1744" t="s">
        <v>16</v>
      </c>
      <c r="D26" s="1745"/>
      <c r="E26" s="1730"/>
    </row>
    <row r="27" spans="1:5" x14ac:dyDescent="0.25">
      <c r="A27" s="99" t="s">
        <v>9</v>
      </c>
      <c r="B27" s="1717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1719"/>
    </row>
    <row r="29" spans="1:5" x14ac:dyDescent="0.25">
      <c r="A29" s="93"/>
      <c r="B29" s="7"/>
      <c r="C29" s="7"/>
      <c r="D29" s="128"/>
      <c r="E29" s="132"/>
    </row>
  </sheetData>
  <mergeCells count="15">
    <mergeCell ref="A1:E7"/>
    <mergeCell ref="D10:E10"/>
    <mergeCell ref="A11:E11"/>
    <mergeCell ref="C12:E12"/>
    <mergeCell ref="A13:B13"/>
    <mergeCell ref="C13:E13"/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</mergeCells>
  <pageMargins left="0.7" right="0.7" top="0.75" bottom="0.75" header="0.3" footer="0.3"/>
  <pageSetup orientation="portrait" horizontalDpi="0" verticalDpi="0"/>
  <drawing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I28" sqref="I28"/>
    </sheetView>
  </sheetViews>
  <sheetFormatPr defaultRowHeight="15" x14ac:dyDescent="0.25"/>
  <cols>
    <col min="1" max="1" width="27.28515625" style="1721" customWidth="1"/>
    <col min="2" max="2" width="26.140625" customWidth="1"/>
    <col min="3" max="3" width="9.85546875" customWidth="1"/>
    <col min="4" max="4" width="11.85546875" style="133" customWidth="1"/>
    <col min="5" max="5" width="1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1719"/>
    </row>
    <row r="9" spans="1:5" x14ac:dyDescent="0.25">
      <c r="A9" s="92"/>
      <c r="B9" s="17"/>
      <c r="C9" s="17"/>
      <c r="D9" s="126"/>
      <c r="E9" s="1719"/>
    </row>
    <row r="10" spans="1:5" x14ac:dyDescent="0.25">
      <c r="A10" s="92"/>
      <c r="B10" s="17"/>
      <c r="C10" s="17"/>
      <c r="D10" s="1729" t="s">
        <v>3983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3976</v>
      </c>
      <c r="D12" s="1735"/>
      <c r="E12" s="1736"/>
    </row>
    <row r="13" spans="1:5" x14ac:dyDescent="0.25">
      <c r="A13" s="1763" t="s">
        <v>3986</v>
      </c>
      <c r="B13" s="1764"/>
      <c r="C13" s="1737" t="s">
        <v>3984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3991</v>
      </c>
      <c r="B15" s="8"/>
      <c r="C15" s="1753" t="s">
        <v>3985</v>
      </c>
      <c r="D15" s="1749"/>
      <c r="E15" s="1749"/>
    </row>
    <row r="16" spans="1:5" x14ac:dyDescent="0.25">
      <c r="A16" s="93" t="s">
        <v>3987</v>
      </c>
      <c r="C16" s="1748" t="s">
        <v>625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3988</v>
      </c>
      <c r="B18" s="55" t="s">
        <v>3989</v>
      </c>
      <c r="C18" s="562">
        <v>2</v>
      </c>
      <c r="D18" s="57">
        <v>999</v>
      </c>
      <c r="E18" s="57">
        <f>D18*C18</f>
        <v>1998</v>
      </c>
    </row>
    <row r="19" spans="1:5" x14ac:dyDescent="0.25">
      <c r="A19" s="56"/>
      <c r="B19" s="55"/>
      <c r="C19" s="562"/>
      <c r="D19" s="57"/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1998</v>
      </c>
    </row>
    <row r="21" spans="1:5" s="8" customFormat="1" x14ac:dyDescent="0.25">
      <c r="A21" s="263" t="s">
        <v>3982</v>
      </c>
      <c r="B21" s="1720"/>
      <c r="C21" s="1720"/>
      <c r="D21" s="264"/>
      <c r="E21" s="129"/>
    </row>
    <row r="22" spans="1:5" s="8" customFormat="1" x14ac:dyDescent="0.25">
      <c r="A22" s="1722" t="s">
        <v>3992</v>
      </c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1719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1719"/>
    </row>
    <row r="25" spans="1:5" x14ac:dyDescent="0.25">
      <c r="A25" s="92"/>
      <c r="B25" s="17"/>
      <c r="C25" s="1742"/>
      <c r="D25" s="1743"/>
      <c r="E25" s="1719"/>
    </row>
    <row r="26" spans="1:5" x14ac:dyDescent="0.25">
      <c r="A26" s="98" t="s">
        <v>7</v>
      </c>
      <c r="B26" s="1716" t="s">
        <v>3981</v>
      </c>
      <c r="C26" s="1744" t="s">
        <v>16</v>
      </c>
      <c r="D26" s="1745"/>
      <c r="E26" s="1730"/>
    </row>
    <row r="27" spans="1:5" x14ac:dyDescent="0.25">
      <c r="A27" s="99" t="s">
        <v>9</v>
      </c>
      <c r="B27" s="1717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1719"/>
    </row>
    <row r="29" spans="1:5" x14ac:dyDescent="0.25">
      <c r="A29" s="93"/>
      <c r="B29" s="7"/>
      <c r="C29" s="7"/>
      <c r="D29" s="128"/>
      <c r="E29" s="132"/>
    </row>
  </sheetData>
  <mergeCells count="15">
    <mergeCell ref="A1:E7"/>
    <mergeCell ref="D10:E10"/>
    <mergeCell ref="A11:E11"/>
    <mergeCell ref="C12:E12"/>
    <mergeCell ref="A13:B13"/>
    <mergeCell ref="C13:E13"/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</mergeCells>
  <pageMargins left="0.7" right="0.7" top="0.75" bottom="0.75" header="0.3" footer="0.3"/>
  <pageSetup orientation="portrait" horizontalDpi="0" verticalDpi="0"/>
  <drawing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I17" sqref="I17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3993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3976</v>
      </c>
      <c r="D12" s="1735"/>
      <c r="E12" s="1736"/>
    </row>
    <row r="13" spans="1:5" x14ac:dyDescent="0.25">
      <c r="A13" s="1763" t="s">
        <v>316</v>
      </c>
      <c r="B13" s="1764"/>
      <c r="C13" s="1737" t="s">
        <v>1331</v>
      </c>
      <c r="D13" s="1739"/>
      <c r="E13" s="1738"/>
    </row>
    <row r="14" spans="1:5" x14ac:dyDescent="0.25">
      <c r="A14" s="1737" t="s">
        <v>317</v>
      </c>
      <c r="B14" s="1738"/>
      <c r="C14" s="1737" t="s">
        <v>12</v>
      </c>
      <c r="D14" s="1739"/>
      <c r="E14" s="1738"/>
    </row>
    <row r="15" spans="1:5" x14ac:dyDescent="0.25">
      <c r="A15" s="29" t="s">
        <v>318</v>
      </c>
      <c r="B15" s="8"/>
      <c r="C15" s="1753" t="s">
        <v>1330</v>
      </c>
      <c r="D15" s="1749"/>
      <c r="E15" s="1749"/>
    </row>
    <row r="16" spans="1:5" x14ac:dyDescent="0.25">
      <c r="A16" s="13"/>
      <c r="C16" s="1748" t="s">
        <v>3996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322</v>
      </c>
      <c r="B18" s="35" t="s">
        <v>3994</v>
      </c>
      <c r="C18" s="35">
        <v>1</v>
      </c>
      <c r="D18" s="30">
        <v>600</v>
      </c>
      <c r="E18" s="30">
        <f>D18*C18</f>
        <v>600</v>
      </c>
    </row>
    <row r="19" spans="1:5" x14ac:dyDescent="0.25">
      <c r="A19" s="9"/>
      <c r="B19" s="71"/>
      <c r="C19" s="35"/>
      <c r="D19" s="30"/>
      <c r="E19" s="65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600</v>
      </c>
    </row>
    <row r="21" spans="1:5" x14ac:dyDescent="0.25">
      <c r="A21" s="73" t="s">
        <v>3995</v>
      </c>
      <c r="B21" s="1718"/>
      <c r="C21" s="1718"/>
      <c r="D21" s="1718"/>
      <c r="E21" s="72"/>
    </row>
    <row r="22" spans="1:5" x14ac:dyDescent="0.25">
      <c r="A22" s="1761" t="s">
        <v>863</v>
      </c>
      <c r="B22" s="1757"/>
      <c r="C22" s="1757"/>
      <c r="D22" s="1757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1716" t="s">
        <v>3997</v>
      </c>
      <c r="C27" s="1744" t="s">
        <v>16</v>
      </c>
      <c r="D27" s="1745"/>
      <c r="E27" s="1730"/>
    </row>
    <row r="28" spans="1:5" x14ac:dyDescent="0.25">
      <c r="A28" s="25" t="s">
        <v>9</v>
      </c>
      <c r="B28" s="1717" t="s">
        <v>10</v>
      </c>
      <c r="C28" s="1746" t="s">
        <v>669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FF0000"/>
  </sheetPr>
  <dimension ref="A1:L284"/>
  <sheetViews>
    <sheetView zoomScaleNormal="100" workbookViewId="0">
      <pane ySplit="1" topLeftCell="A145" activePane="bottomLeft" state="frozen"/>
      <selection pane="bottomLeft" activeCell="A151" sqref="A151"/>
    </sheetView>
  </sheetViews>
  <sheetFormatPr defaultRowHeight="15" x14ac:dyDescent="0.25"/>
  <cols>
    <col min="1" max="1" width="12.28515625" style="35" customWidth="1"/>
    <col min="2" max="2" width="10.85546875" style="38" customWidth="1"/>
    <col min="3" max="3" width="36.28515625" style="36" customWidth="1"/>
    <col min="4" max="4" width="39.5703125" style="32" customWidth="1"/>
    <col min="5" max="5" width="15.5703125" style="9" customWidth="1"/>
    <col min="6" max="6" width="21.42578125" style="35" customWidth="1"/>
    <col min="7" max="7" width="36.7109375" style="36" customWidth="1"/>
    <col min="8" max="8" width="20.5703125" style="9" customWidth="1"/>
    <col min="9" max="9" width="20.140625" style="853" customWidth="1"/>
    <col min="10" max="10" width="18.140625" style="35" customWidth="1"/>
    <col min="11" max="11" width="16" style="62" customWidth="1"/>
    <col min="12" max="16384" width="9.140625" style="9"/>
  </cols>
  <sheetData>
    <row r="1" spans="1:11" s="124" customFormat="1" ht="31.5" x14ac:dyDescent="0.25">
      <c r="A1" s="121" t="s">
        <v>30</v>
      </c>
      <c r="B1" s="122" t="s">
        <v>31</v>
      </c>
      <c r="C1" s="121" t="s">
        <v>32</v>
      </c>
      <c r="D1" s="121" t="s">
        <v>33</v>
      </c>
      <c r="E1" s="121" t="s">
        <v>34</v>
      </c>
      <c r="F1" s="121" t="s">
        <v>35</v>
      </c>
      <c r="G1" s="121" t="s">
        <v>36</v>
      </c>
      <c r="H1" s="121" t="s">
        <v>37</v>
      </c>
      <c r="I1" s="121" t="s">
        <v>38</v>
      </c>
      <c r="J1" s="121" t="s">
        <v>39</v>
      </c>
      <c r="K1" s="123" t="s">
        <v>5</v>
      </c>
    </row>
    <row r="2" spans="1:11" s="37" customFormat="1" x14ac:dyDescent="0.25">
      <c r="A2" s="115">
        <v>1</v>
      </c>
      <c r="B2" s="116">
        <v>41276</v>
      </c>
      <c r="C2" s="34" t="s">
        <v>138</v>
      </c>
      <c r="D2" s="33" t="s">
        <v>139</v>
      </c>
      <c r="E2" s="34"/>
      <c r="F2" s="115" t="s">
        <v>140</v>
      </c>
      <c r="G2" s="34" t="s">
        <v>141</v>
      </c>
      <c r="H2" s="34" t="s">
        <v>142</v>
      </c>
      <c r="I2" s="852" t="s">
        <v>143</v>
      </c>
      <c r="J2" s="115" t="s">
        <v>144</v>
      </c>
      <c r="K2" s="77">
        <v>10540</v>
      </c>
    </row>
    <row r="3" spans="1:11" s="37" customFormat="1" ht="30" x14ac:dyDescent="0.25">
      <c r="A3" s="115">
        <v>2</v>
      </c>
      <c r="B3" s="116">
        <v>41276</v>
      </c>
      <c r="C3" s="34" t="s">
        <v>154</v>
      </c>
      <c r="D3" s="33" t="s">
        <v>155</v>
      </c>
      <c r="E3" s="34"/>
      <c r="F3" s="115" t="s">
        <v>147</v>
      </c>
      <c r="G3" s="34" t="s">
        <v>156</v>
      </c>
      <c r="H3" s="34" t="s">
        <v>157</v>
      </c>
      <c r="I3" s="852" t="s">
        <v>158</v>
      </c>
      <c r="J3" s="115" t="s">
        <v>153</v>
      </c>
      <c r="K3" s="77">
        <v>3360</v>
      </c>
    </row>
    <row r="4" spans="1:11" s="37" customFormat="1" ht="30" x14ac:dyDescent="0.25">
      <c r="A4" s="115">
        <v>3</v>
      </c>
      <c r="B4" s="116">
        <v>41276</v>
      </c>
      <c r="C4" s="34" t="s">
        <v>145</v>
      </c>
      <c r="D4" s="33" t="s">
        <v>146</v>
      </c>
      <c r="E4" s="34"/>
      <c r="F4" s="115" t="s">
        <v>147</v>
      </c>
      <c r="G4" s="34"/>
      <c r="H4" s="34" t="s">
        <v>43</v>
      </c>
      <c r="I4" s="852" t="s">
        <v>148</v>
      </c>
      <c r="J4" s="115" t="s">
        <v>47</v>
      </c>
      <c r="K4" s="77">
        <v>3000</v>
      </c>
    </row>
    <row r="5" spans="1:11" s="37" customFormat="1" ht="30" x14ac:dyDescent="0.25">
      <c r="A5" s="115">
        <v>4</v>
      </c>
      <c r="B5" s="116">
        <v>41276</v>
      </c>
      <c r="C5" s="34" t="s">
        <v>159</v>
      </c>
      <c r="D5" s="33" t="s">
        <v>160</v>
      </c>
      <c r="E5" s="34"/>
      <c r="F5" s="115" t="s">
        <v>140</v>
      </c>
      <c r="G5" s="34" t="s">
        <v>161</v>
      </c>
      <c r="H5" s="34" t="s">
        <v>162</v>
      </c>
      <c r="I5" s="852">
        <v>3631209</v>
      </c>
      <c r="J5" s="115" t="s">
        <v>144</v>
      </c>
      <c r="K5" s="77">
        <v>1030</v>
      </c>
    </row>
    <row r="6" spans="1:11" s="37" customFormat="1" ht="28.5" customHeight="1" x14ac:dyDescent="0.25">
      <c r="A6" s="115">
        <v>5</v>
      </c>
      <c r="B6" s="116">
        <v>41278</v>
      </c>
      <c r="C6" s="34" t="s">
        <v>40</v>
      </c>
      <c r="D6" s="33" t="s">
        <v>163</v>
      </c>
      <c r="E6" s="34"/>
      <c r="F6" s="115" t="s">
        <v>140</v>
      </c>
      <c r="G6" s="34" t="s">
        <v>164</v>
      </c>
      <c r="H6" s="34" t="s">
        <v>165</v>
      </c>
      <c r="I6" s="852" t="s">
        <v>166</v>
      </c>
      <c r="J6" s="115" t="s">
        <v>167</v>
      </c>
      <c r="K6" s="77">
        <v>4342.5</v>
      </c>
    </row>
    <row r="7" spans="1:11" ht="30" x14ac:dyDescent="0.25">
      <c r="A7" s="117">
        <v>6</v>
      </c>
      <c r="B7" s="118">
        <v>41278</v>
      </c>
      <c r="C7" s="36" t="s">
        <v>40</v>
      </c>
      <c r="D7" s="33" t="s">
        <v>168</v>
      </c>
      <c r="E7" s="36"/>
      <c r="F7" s="117" t="s">
        <v>44</v>
      </c>
      <c r="G7" s="36" t="s">
        <v>169</v>
      </c>
      <c r="H7" s="36" t="s">
        <v>112</v>
      </c>
      <c r="I7" s="853" t="s">
        <v>170</v>
      </c>
      <c r="J7" s="117" t="s">
        <v>167</v>
      </c>
      <c r="K7" s="78">
        <v>9511</v>
      </c>
    </row>
    <row r="8" spans="1:11" ht="45" x14ac:dyDescent="0.25">
      <c r="A8" s="117">
        <v>7</v>
      </c>
      <c r="B8" s="118">
        <v>41278</v>
      </c>
      <c r="C8" s="36" t="s">
        <v>26</v>
      </c>
      <c r="D8" s="33" t="s">
        <v>41</v>
      </c>
      <c r="E8" s="36"/>
      <c r="F8" s="117" t="s">
        <v>44</v>
      </c>
      <c r="G8" s="36" t="s">
        <v>45</v>
      </c>
      <c r="H8" s="36" t="s">
        <v>46</v>
      </c>
      <c r="I8" s="853" t="s">
        <v>42</v>
      </c>
      <c r="J8" s="117" t="s">
        <v>47</v>
      </c>
      <c r="K8" s="78">
        <v>5200</v>
      </c>
    </row>
    <row r="9" spans="1:11" ht="30" x14ac:dyDescent="0.25">
      <c r="A9" s="117">
        <v>8</v>
      </c>
      <c r="B9" s="118">
        <v>41281</v>
      </c>
      <c r="C9" s="36" t="s">
        <v>149</v>
      </c>
      <c r="D9" s="33" t="s">
        <v>150</v>
      </c>
      <c r="E9" s="36"/>
      <c r="F9" s="117" t="s">
        <v>44</v>
      </c>
      <c r="G9" s="36" t="s">
        <v>151</v>
      </c>
      <c r="H9" s="36" t="s">
        <v>152</v>
      </c>
      <c r="I9" s="853">
        <v>4172373</v>
      </c>
      <c r="J9" s="117" t="s">
        <v>153</v>
      </c>
      <c r="K9" s="78">
        <v>1995</v>
      </c>
    </row>
    <row r="10" spans="1:11" x14ac:dyDescent="0.25">
      <c r="A10" s="117">
        <v>9</v>
      </c>
      <c r="B10" s="118">
        <v>41284</v>
      </c>
      <c r="C10" s="36" t="s">
        <v>221</v>
      </c>
      <c r="D10" s="33" t="s">
        <v>222</v>
      </c>
      <c r="E10" s="36"/>
      <c r="F10" s="117" t="s">
        <v>223</v>
      </c>
      <c r="G10" s="36" t="s">
        <v>224</v>
      </c>
      <c r="H10" s="36" t="s">
        <v>173</v>
      </c>
      <c r="I10" s="853" t="s">
        <v>225</v>
      </c>
      <c r="J10" s="117" t="s">
        <v>144</v>
      </c>
      <c r="K10" s="78">
        <v>1830</v>
      </c>
    </row>
    <row r="11" spans="1:11" ht="30" x14ac:dyDescent="0.25">
      <c r="A11" s="117">
        <v>10</v>
      </c>
      <c r="B11" s="118">
        <v>41288</v>
      </c>
      <c r="C11" s="36" t="s">
        <v>226</v>
      </c>
      <c r="D11" s="33" t="s">
        <v>227</v>
      </c>
      <c r="E11" s="36"/>
      <c r="F11" s="117" t="s">
        <v>44</v>
      </c>
      <c r="G11" s="36" t="s">
        <v>228</v>
      </c>
      <c r="H11" s="36" t="s">
        <v>185</v>
      </c>
      <c r="I11" s="853" t="s">
        <v>229</v>
      </c>
      <c r="J11" s="117" t="s">
        <v>153</v>
      </c>
      <c r="K11" s="78">
        <v>5763.84</v>
      </c>
    </row>
    <row r="12" spans="1:11" x14ac:dyDescent="0.25">
      <c r="A12" s="35">
        <v>11</v>
      </c>
      <c r="B12" s="119">
        <v>41289</v>
      </c>
      <c r="C12" s="9" t="s">
        <v>214</v>
      </c>
      <c r="D12" s="32" t="s">
        <v>230</v>
      </c>
      <c r="F12" s="35" t="s">
        <v>147</v>
      </c>
      <c r="G12" s="36" t="s">
        <v>231</v>
      </c>
      <c r="H12" s="9" t="s">
        <v>212</v>
      </c>
      <c r="I12" s="854" t="s">
        <v>232</v>
      </c>
      <c r="J12" s="35" t="s">
        <v>153</v>
      </c>
      <c r="K12" s="41">
        <v>46800</v>
      </c>
    </row>
    <row r="13" spans="1:11" ht="30" x14ac:dyDescent="0.25">
      <c r="A13" s="35">
        <v>12</v>
      </c>
      <c r="B13" s="119">
        <v>41292</v>
      </c>
      <c r="C13" s="9" t="s">
        <v>285</v>
      </c>
      <c r="D13" s="32" t="s">
        <v>286</v>
      </c>
      <c r="F13" s="35" t="s">
        <v>140</v>
      </c>
      <c r="G13" s="36" t="s">
        <v>287</v>
      </c>
      <c r="H13" s="9" t="s">
        <v>236</v>
      </c>
      <c r="I13" s="854">
        <v>4422181</v>
      </c>
      <c r="J13" s="35" t="s">
        <v>167</v>
      </c>
      <c r="K13" s="41">
        <v>450</v>
      </c>
    </row>
    <row r="14" spans="1:11" ht="30" x14ac:dyDescent="0.25">
      <c r="A14" s="35">
        <v>13</v>
      </c>
      <c r="B14" s="119">
        <v>41292</v>
      </c>
      <c r="C14" s="9" t="s">
        <v>40</v>
      </c>
      <c r="D14" s="32" t="s">
        <v>307</v>
      </c>
      <c r="F14" s="35" t="s">
        <v>147</v>
      </c>
      <c r="G14" s="36" t="s">
        <v>288</v>
      </c>
      <c r="H14" s="9" t="s">
        <v>246</v>
      </c>
      <c r="I14" s="854" t="s">
        <v>1093</v>
      </c>
      <c r="J14" s="35" t="s">
        <v>167</v>
      </c>
      <c r="K14" s="41">
        <v>6197</v>
      </c>
    </row>
    <row r="15" spans="1:11" x14ac:dyDescent="0.25">
      <c r="A15" s="35">
        <v>14</v>
      </c>
      <c r="B15" s="119">
        <v>41295</v>
      </c>
      <c r="C15" s="9" t="s">
        <v>289</v>
      </c>
      <c r="D15" s="32" t="s">
        <v>222</v>
      </c>
      <c r="F15" s="35" t="s">
        <v>223</v>
      </c>
      <c r="G15" s="36" t="s">
        <v>224</v>
      </c>
      <c r="H15" s="9" t="s">
        <v>290</v>
      </c>
      <c r="I15" s="854" t="s">
        <v>225</v>
      </c>
      <c r="J15" s="35" t="s">
        <v>144</v>
      </c>
      <c r="K15" s="41">
        <v>6300</v>
      </c>
    </row>
    <row r="16" spans="1:11" x14ac:dyDescent="0.25">
      <c r="A16" s="35">
        <v>15</v>
      </c>
      <c r="B16" s="119">
        <v>41298</v>
      </c>
      <c r="C16" s="9" t="s">
        <v>303</v>
      </c>
      <c r="D16" s="32" t="s">
        <v>304</v>
      </c>
      <c r="F16" s="35" t="s">
        <v>140</v>
      </c>
      <c r="G16" s="36" t="s">
        <v>305</v>
      </c>
      <c r="H16" s="9" t="s">
        <v>296</v>
      </c>
      <c r="I16" s="854">
        <v>8062921</v>
      </c>
      <c r="J16" s="35" t="s">
        <v>167</v>
      </c>
      <c r="K16" s="41">
        <v>400</v>
      </c>
    </row>
    <row r="17" spans="1:11" ht="30" x14ac:dyDescent="0.25">
      <c r="A17" s="35">
        <v>16</v>
      </c>
      <c r="B17" s="119">
        <v>41305</v>
      </c>
      <c r="C17" s="9" t="s">
        <v>477</v>
      </c>
      <c r="D17" s="32" t="s">
        <v>478</v>
      </c>
      <c r="F17" s="35" t="s">
        <v>140</v>
      </c>
      <c r="G17" s="36" t="s">
        <v>479</v>
      </c>
      <c r="H17" s="9" t="s">
        <v>320</v>
      </c>
      <c r="I17" s="854" t="s">
        <v>480</v>
      </c>
      <c r="J17" s="35" t="s">
        <v>481</v>
      </c>
      <c r="K17" s="41">
        <v>252</v>
      </c>
    </row>
    <row r="18" spans="1:11" ht="30" x14ac:dyDescent="0.25">
      <c r="A18" s="35">
        <v>17</v>
      </c>
      <c r="B18" s="119">
        <v>41306</v>
      </c>
      <c r="C18" s="9" t="s">
        <v>482</v>
      </c>
      <c r="D18" s="32" t="s">
        <v>483</v>
      </c>
      <c r="F18" s="35" t="s">
        <v>223</v>
      </c>
      <c r="G18" s="36" t="s">
        <v>312</v>
      </c>
      <c r="H18" s="9" t="s">
        <v>484</v>
      </c>
      <c r="I18" s="854">
        <v>3617277</v>
      </c>
      <c r="J18" s="35" t="s">
        <v>144</v>
      </c>
      <c r="K18" s="41">
        <v>3745</v>
      </c>
    </row>
    <row r="19" spans="1:11" ht="30" x14ac:dyDescent="0.25">
      <c r="A19" s="35">
        <v>18</v>
      </c>
      <c r="B19" s="119">
        <v>41310</v>
      </c>
      <c r="C19" s="9" t="s">
        <v>485</v>
      </c>
      <c r="D19" s="32" t="s">
        <v>483</v>
      </c>
      <c r="F19" s="35" t="s">
        <v>223</v>
      </c>
      <c r="G19" s="36" t="s">
        <v>312</v>
      </c>
      <c r="H19" s="9" t="s">
        <v>486</v>
      </c>
      <c r="I19" s="854">
        <v>3617277</v>
      </c>
      <c r="J19" s="35" t="s">
        <v>167</v>
      </c>
      <c r="K19" s="41">
        <v>7125</v>
      </c>
    </row>
    <row r="20" spans="1:11" x14ac:dyDescent="0.25">
      <c r="A20" s="35">
        <v>19</v>
      </c>
      <c r="B20" s="119">
        <v>41310</v>
      </c>
      <c r="C20" s="9" t="s">
        <v>374</v>
      </c>
      <c r="D20" s="32" t="s">
        <v>996</v>
      </c>
      <c r="G20" s="36" t="s">
        <v>997</v>
      </c>
      <c r="H20" s="9" t="s">
        <v>296</v>
      </c>
      <c r="I20" s="854">
        <v>9295458</v>
      </c>
      <c r="J20" s="35" t="s">
        <v>153</v>
      </c>
      <c r="K20" s="41">
        <v>1620</v>
      </c>
    </row>
    <row r="21" spans="1:11" x14ac:dyDescent="0.25">
      <c r="A21" s="35">
        <v>20</v>
      </c>
      <c r="B21" s="119">
        <v>41311</v>
      </c>
      <c r="C21" s="9" t="s">
        <v>998</v>
      </c>
      <c r="D21" s="32" t="s">
        <v>222</v>
      </c>
      <c r="F21" s="35" t="s">
        <v>223</v>
      </c>
      <c r="G21" s="36" t="s">
        <v>224</v>
      </c>
      <c r="H21" s="9" t="s">
        <v>173</v>
      </c>
      <c r="I21" s="854" t="s">
        <v>225</v>
      </c>
      <c r="J21" s="35" t="s">
        <v>144</v>
      </c>
      <c r="K21" s="41">
        <v>10410</v>
      </c>
    </row>
    <row r="22" spans="1:11" ht="30" x14ac:dyDescent="0.25">
      <c r="A22" s="35">
        <v>21</v>
      </c>
      <c r="B22" s="119">
        <v>41317</v>
      </c>
      <c r="C22" s="9" t="s">
        <v>999</v>
      </c>
      <c r="D22" s="32" t="s">
        <v>1000</v>
      </c>
      <c r="F22" s="35" t="s">
        <v>44</v>
      </c>
      <c r="G22" s="36" t="s">
        <v>1001</v>
      </c>
      <c r="H22" s="9" t="s">
        <v>386</v>
      </c>
      <c r="I22" s="854" t="s">
        <v>1002</v>
      </c>
      <c r="J22" s="35" t="s">
        <v>144</v>
      </c>
      <c r="K22" s="41">
        <v>6100</v>
      </c>
    </row>
    <row r="23" spans="1:11" ht="30" x14ac:dyDescent="0.25">
      <c r="A23" s="35">
        <v>22</v>
      </c>
      <c r="B23" s="119">
        <v>41325</v>
      </c>
      <c r="C23" s="9" t="s">
        <v>1003</v>
      </c>
      <c r="D23" s="32" t="s">
        <v>1004</v>
      </c>
      <c r="F23" s="35" t="s">
        <v>44</v>
      </c>
      <c r="G23" s="36" t="s">
        <v>1005</v>
      </c>
      <c r="H23" s="9" t="s">
        <v>1006</v>
      </c>
      <c r="I23" s="854" t="s">
        <v>1007</v>
      </c>
      <c r="J23" s="35" t="s">
        <v>47</v>
      </c>
      <c r="K23" s="41">
        <v>2500</v>
      </c>
    </row>
    <row r="24" spans="1:11" ht="30" x14ac:dyDescent="0.25">
      <c r="A24" s="35">
        <v>23</v>
      </c>
      <c r="B24" s="119">
        <v>41317</v>
      </c>
      <c r="C24" s="9" t="s">
        <v>1008</v>
      </c>
      <c r="D24" s="32" t="s">
        <v>483</v>
      </c>
      <c r="F24" s="35" t="s">
        <v>223</v>
      </c>
      <c r="G24" s="36" t="s">
        <v>312</v>
      </c>
      <c r="H24" s="9" t="s">
        <v>880</v>
      </c>
      <c r="I24" s="854">
        <v>3617277</v>
      </c>
      <c r="J24" s="35" t="s">
        <v>144</v>
      </c>
      <c r="K24" s="41">
        <v>10152</v>
      </c>
    </row>
    <row r="25" spans="1:11" ht="45" x14ac:dyDescent="0.25">
      <c r="A25" s="35">
        <v>24</v>
      </c>
      <c r="B25" s="119">
        <v>41317</v>
      </c>
      <c r="C25" s="9" t="s">
        <v>1009</v>
      </c>
      <c r="D25" s="32" t="s">
        <v>1010</v>
      </c>
      <c r="F25" s="35" t="s">
        <v>140</v>
      </c>
      <c r="G25" s="36" t="s">
        <v>1011</v>
      </c>
      <c r="H25" s="9" t="s">
        <v>430</v>
      </c>
      <c r="I25" s="854">
        <v>7882078</v>
      </c>
      <c r="J25" s="35" t="s">
        <v>481</v>
      </c>
      <c r="K25" s="41">
        <v>3465</v>
      </c>
    </row>
    <row r="26" spans="1:11" ht="12" customHeight="1" x14ac:dyDescent="0.25">
      <c r="A26" s="35">
        <v>25</v>
      </c>
      <c r="B26" s="119">
        <v>41317</v>
      </c>
      <c r="C26" s="9" t="s">
        <v>1012</v>
      </c>
      <c r="D26" s="32" t="s">
        <v>1013</v>
      </c>
      <c r="F26" s="35" t="s">
        <v>1014</v>
      </c>
      <c r="G26" s="36" t="s">
        <v>1015</v>
      </c>
      <c r="H26" s="9" t="s">
        <v>444</v>
      </c>
      <c r="I26" s="854" t="s">
        <v>1016</v>
      </c>
      <c r="J26" s="35" t="s">
        <v>481</v>
      </c>
      <c r="K26" s="41">
        <v>2000</v>
      </c>
    </row>
    <row r="27" spans="1:11" ht="30" x14ac:dyDescent="0.25">
      <c r="A27" s="35">
        <v>26</v>
      </c>
      <c r="B27" s="119">
        <v>41317</v>
      </c>
      <c r="C27" s="9" t="s">
        <v>145</v>
      </c>
      <c r="D27" s="32" t="s">
        <v>146</v>
      </c>
      <c r="F27" s="35" t="s">
        <v>147</v>
      </c>
      <c r="G27" s="36" t="s">
        <v>1017</v>
      </c>
      <c r="H27" s="9" t="s">
        <v>453</v>
      </c>
      <c r="I27" s="854" t="s">
        <v>1018</v>
      </c>
      <c r="J27" s="35" t="s">
        <v>47</v>
      </c>
      <c r="K27" s="41">
        <v>3000</v>
      </c>
    </row>
    <row r="28" spans="1:11" ht="30" x14ac:dyDescent="0.25">
      <c r="A28" s="35">
        <v>27</v>
      </c>
      <c r="B28" s="119">
        <v>41323</v>
      </c>
      <c r="C28" s="9" t="s">
        <v>1019</v>
      </c>
      <c r="D28" s="32" t="s">
        <v>1020</v>
      </c>
      <c r="F28" s="35" t="s">
        <v>140</v>
      </c>
      <c r="G28" s="36" t="s">
        <v>1021</v>
      </c>
      <c r="I28" s="854"/>
      <c r="K28" s="41"/>
    </row>
    <row r="29" spans="1:11" ht="30" x14ac:dyDescent="0.25">
      <c r="A29" s="35">
        <v>28</v>
      </c>
      <c r="B29" s="119">
        <v>41323</v>
      </c>
      <c r="C29" s="9" t="s">
        <v>1022</v>
      </c>
      <c r="D29" s="32" t="s">
        <v>1023</v>
      </c>
      <c r="F29" s="35" t="s">
        <v>1014</v>
      </c>
      <c r="G29" s="36" t="s">
        <v>1024</v>
      </c>
      <c r="H29" s="9" t="s">
        <v>1025</v>
      </c>
      <c r="I29" s="854" t="s">
        <v>1026</v>
      </c>
      <c r="J29" s="35" t="s">
        <v>167</v>
      </c>
      <c r="K29" s="41">
        <v>1620</v>
      </c>
    </row>
    <row r="30" spans="1:11" x14ac:dyDescent="0.25">
      <c r="A30" s="35">
        <v>29</v>
      </c>
      <c r="B30" s="119">
        <v>41324</v>
      </c>
      <c r="C30" s="9" t="s">
        <v>557</v>
      </c>
      <c r="D30" s="32" t="s">
        <v>1027</v>
      </c>
      <c r="F30" s="35" t="s">
        <v>1028</v>
      </c>
      <c r="G30" s="459" t="s">
        <v>553</v>
      </c>
      <c r="H30" s="9" t="s">
        <v>555</v>
      </c>
      <c r="I30" s="854" t="s">
        <v>1029</v>
      </c>
      <c r="J30" s="35" t="s">
        <v>1030</v>
      </c>
      <c r="K30" s="41">
        <v>9576</v>
      </c>
    </row>
    <row r="31" spans="1:11" ht="30" x14ac:dyDescent="0.25">
      <c r="A31" s="35">
        <v>30</v>
      </c>
      <c r="B31" s="119">
        <v>41324</v>
      </c>
      <c r="C31" s="9" t="s">
        <v>557</v>
      </c>
      <c r="D31" s="32" t="s">
        <v>1031</v>
      </c>
      <c r="F31" s="35" t="s">
        <v>1028</v>
      </c>
      <c r="G31" s="36" t="s">
        <v>1032</v>
      </c>
      <c r="H31" s="9" t="s">
        <v>567</v>
      </c>
      <c r="I31" s="854" t="s">
        <v>1033</v>
      </c>
      <c r="J31" s="35" t="s">
        <v>1030</v>
      </c>
      <c r="K31" s="41">
        <v>10080</v>
      </c>
    </row>
    <row r="32" spans="1:11" ht="30" x14ac:dyDescent="0.25">
      <c r="A32" s="35">
        <v>31</v>
      </c>
      <c r="B32" s="119">
        <v>41326</v>
      </c>
      <c r="C32" s="9" t="s">
        <v>1034</v>
      </c>
      <c r="D32" s="32" t="s">
        <v>227</v>
      </c>
      <c r="F32" s="35" t="s">
        <v>44</v>
      </c>
      <c r="G32" s="36" t="s">
        <v>228</v>
      </c>
      <c r="H32" s="9" t="s">
        <v>185</v>
      </c>
      <c r="I32" s="854" t="s">
        <v>1035</v>
      </c>
      <c r="J32" s="35" t="s">
        <v>153</v>
      </c>
      <c r="K32" s="41">
        <v>36905.440000000002</v>
      </c>
    </row>
    <row r="33" spans="1:11" ht="30" x14ac:dyDescent="0.25">
      <c r="A33" s="35">
        <v>32</v>
      </c>
      <c r="B33" s="119">
        <v>41327</v>
      </c>
      <c r="C33" s="9" t="s">
        <v>607</v>
      </c>
      <c r="D33" s="32" t="s">
        <v>1036</v>
      </c>
      <c r="F33" s="35" t="s">
        <v>44</v>
      </c>
      <c r="G33" s="36" t="s">
        <v>1037</v>
      </c>
      <c r="H33" s="9" t="s">
        <v>605</v>
      </c>
      <c r="I33" s="854" t="s">
        <v>1038</v>
      </c>
      <c r="J33" s="35" t="s">
        <v>481</v>
      </c>
      <c r="K33" s="41">
        <v>54800</v>
      </c>
    </row>
    <row r="34" spans="1:11" x14ac:dyDescent="0.25">
      <c r="A34" s="35">
        <v>33</v>
      </c>
      <c r="B34" s="119">
        <v>41330</v>
      </c>
      <c r="C34" s="9" t="s">
        <v>1039</v>
      </c>
      <c r="D34" s="32" t="s">
        <v>222</v>
      </c>
      <c r="F34" s="35" t="s">
        <v>223</v>
      </c>
      <c r="G34" s="36" t="s">
        <v>224</v>
      </c>
      <c r="H34" s="9" t="s">
        <v>173</v>
      </c>
      <c r="I34" s="854" t="s">
        <v>225</v>
      </c>
      <c r="J34" s="35" t="s">
        <v>481</v>
      </c>
      <c r="K34" s="41">
        <v>490</v>
      </c>
    </row>
    <row r="35" spans="1:11" ht="30" x14ac:dyDescent="0.25">
      <c r="A35" s="35">
        <v>34</v>
      </c>
      <c r="B35" s="119">
        <v>41330</v>
      </c>
      <c r="C35" s="9" t="s">
        <v>1039</v>
      </c>
      <c r="D35" s="32" t="s">
        <v>1040</v>
      </c>
      <c r="F35" s="35" t="s">
        <v>140</v>
      </c>
      <c r="G35" s="36" t="s">
        <v>1041</v>
      </c>
      <c r="H35" s="9" t="s">
        <v>624</v>
      </c>
      <c r="I35" s="854">
        <v>7116543</v>
      </c>
      <c r="J35" s="35" t="s">
        <v>481</v>
      </c>
      <c r="K35" s="41">
        <v>1650</v>
      </c>
    </row>
    <row r="36" spans="1:11" ht="30" x14ac:dyDescent="0.25">
      <c r="A36" s="35">
        <v>35</v>
      </c>
      <c r="B36" s="119">
        <v>41330</v>
      </c>
      <c r="C36" s="9" t="s">
        <v>1034</v>
      </c>
      <c r="D36" s="32" t="s">
        <v>227</v>
      </c>
      <c r="F36" s="35" t="s">
        <v>44</v>
      </c>
      <c r="G36" s="36" t="s">
        <v>228</v>
      </c>
      <c r="H36" s="9" t="s">
        <v>185</v>
      </c>
      <c r="I36" s="854" t="s">
        <v>1042</v>
      </c>
      <c r="J36" s="35" t="s">
        <v>153</v>
      </c>
      <c r="K36" s="41">
        <v>35998.720000000001</v>
      </c>
    </row>
    <row r="37" spans="1:11" ht="30" x14ac:dyDescent="0.25">
      <c r="A37" s="35">
        <v>36</v>
      </c>
      <c r="B37" s="119">
        <v>41330</v>
      </c>
      <c r="C37" s="9" t="s">
        <v>1043</v>
      </c>
      <c r="D37" s="32" t="s">
        <v>1044</v>
      </c>
      <c r="F37" s="35" t="s">
        <v>1045</v>
      </c>
      <c r="G37" s="36" t="s">
        <v>1046</v>
      </c>
      <c r="H37" s="9" t="s">
        <v>642</v>
      </c>
      <c r="I37" s="854">
        <v>9290411</v>
      </c>
      <c r="J37" s="35" t="s">
        <v>47</v>
      </c>
      <c r="K37" s="41">
        <v>14400</v>
      </c>
    </row>
    <row r="38" spans="1:11" ht="30" x14ac:dyDescent="0.25">
      <c r="A38" s="35">
        <v>37</v>
      </c>
      <c r="B38" s="119">
        <v>41331</v>
      </c>
      <c r="C38" s="9" t="s">
        <v>1047</v>
      </c>
      <c r="D38" s="32" t="s">
        <v>1044</v>
      </c>
      <c r="F38" s="35" t="s">
        <v>140</v>
      </c>
      <c r="G38" s="36" t="s">
        <v>1048</v>
      </c>
      <c r="H38" s="9" t="s">
        <v>652</v>
      </c>
      <c r="I38" s="854" t="s">
        <v>1049</v>
      </c>
      <c r="J38" s="35" t="s">
        <v>167</v>
      </c>
      <c r="K38" s="41">
        <v>2500</v>
      </c>
    </row>
    <row r="39" spans="1:11" x14ac:dyDescent="0.25">
      <c r="A39" s="35">
        <v>38</v>
      </c>
      <c r="B39" s="119">
        <v>41331</v>
      </c>
      <c r="C39" s="9" t="s">
        <v>668</v>
      </c>
      <c r="D39" s="32" t="s">
        <v>1050</v>
      </c>
      <c r="F39" s="35" t="s">
        <v>140</v>
      </c>
      <c r="G39" s="36" t="s">
        <v>663</v>
      </c>
      <c r="H39" s="9" t="s">
        <v>1051</v>
      </c>
      <c r="I39" s="854" t="s">
        <v>1052</v>
      </c>
      <c r="J39" s="35" t="s">
        <v>167</v>
      </c>
      <c r="K39" s="41">
        <v>1980</v>
      </c>
    </row>
    <row r="40" spans="1:11" x14ac:dyDescent="0.25">
      <c r="A40" s="35">
        <v>39</v>
      </c>
      <c r="B40" s="119">
        <v>41347</v>
      </c>
      <c r="C40" s="9" t="s">
        <v>1053</v>
      </c>
      <c r="D40" s="32" t="s">
        <v>1054</v>
      </c>
      <c r="F40" s="35" t="s">
        <v>140</v>
      </c>
      <c r="G40" s="36" t="s">
        <v>1055</v>
      </c>
      <c r="H40" s="9" t="s">
        <v>1056</v>
      </c>
      <c r="I40" s="854" t="s">
        <v>1057</v>
      </c>
      <c r="J40" s="35" t="s">
        <v>167</v>
      </c>
      <c r="K40" s="41">
        <v>4800</v>
      </c>
    </row>
    <row r="41" spans="1:11" ht="30" x14ac:dyDescent="0.25">
      <c r="A41" s="35">
        <v>40</v>
      </c>
      <c r="B41" s="119">
        <v>41333</v>
      </c>
      <c r="C41" s="9" t="s">
        <v>1058</v>
      </c>
      <c r="D41" s="32" t="s">
        <v>1020</v>
      </c>
      <c r="F41" s="35" t="s">
        <v>140</v>
      </c>
      <c r="G41" s="36" t="s">
        <v>1021</v>
      </c>
      <c r="H41" s="9" t="s">
        <v>1059</v>
      </c>
      <c r="I41" s="854" t="s">
        <v>1060</v>
      </c>
      <c r="J41" s="35" t="s">
        <v>481</v>
      </c>
      <c r="K41" s="460">
        <v>1343</v>
      </c>
    </row>
    <row r="42" spans="1:11" x14ac:dyDescent="0.25">
      <c r="A42" s="35">
        <v>41</v>
      </c>
      <c r="B42" s="119">
        <v>41338</v>
      </c>
      <c r="C42" s="9" t="s">
        <v>1061</v>
      </c>
      <c r="D42" s="32" t="s">
        <v>155</v>
      </c>
      <c r="F42" s="35" t="s">
        <v>147</v>
      </c>
      <c r="G42" s="36" t="s">
        <v>1062</v>
      </c>
      <c r="H42" s="9" t="s">
        <v>157</v>
      </c>
      <c r="I42" s="854" t="s">
        <v>1063</v>
      </c>
      <c r="J42" s="35" t="s">
        <v>153</v>
      </c>
      <c r="K42" s="41">
        <v>3520</v>
      </c>
    </row>
    <row r="43" spans="1:11" x14ac:dyDescent="0.25">
      <c r="A43" s="35">
        <v>42</v>
      </c>
      <c r="B43" s="119">
        <v>41338</v>
      </c>
      <c r="C43" s="9" t="s">
        <v>1064</v>
      </c>
      <c r="D43" s="32" t="s">
        <v>1065</v>
      </c>
      <c r="F43" s="35" t="s">
        <v>140</v>
      </c>
      <c r="G43" s="36" t="s">
        <v>305</v>
      </c>
      <c r="H43" s="9" t="s">
        <v>296</v>
      </c>
      <c r="I43" s="854" t="s">
        <v>1066</v>
      </c>
      <c r="J43" s="35" t="s">
        <v>153</v>
      </c>
      <c r="K43" s="41">
        <v>735</v>
      </c>
    </row>
    <row r="44" spans="1:11" ht="45" x14ac:dyDescent="0.25">
      <c r="A44" s="35">
        <v>43</v>
      </c>
      <c r="B44" s="119">
        <v>41338</v>
      </c>
      <c r="C44" s="9" t="s">
        <v>1067</v>
      </c>
      <c r="D44" s="32" t="s">
        <v>1068</v>
      </c>
      <c r="F44" s="35" t="s">
        <v>44</v>
      </c>
      <c r="G44" s="36" t="s">
        <v>1069</v>
      </c>
      <c r="H44" s="9" t="s">
        <v>1070</v>
      </c>
      <c r="I44" s="853" t="s">
        <v>1071</v>
      </c>
      <c r="J44" s="35" t="s">
        <v>47</v>
      </c>
      <c r="K44" s="41">
        <v>1600</v>
      </c>
    </row>
    <row r="45" spans="1:11" ht="45" x14ac:dyDescent="0.25">
      <c r="A45" s="35">
        <v>44</v>
      </c>
      <c r="B45" s="119">
        <v>41339</v>
      </c>
      <c r="C45" s="9" t="s">
        <v>1072</v>
      </c>
      <c r="D45" s="32" t="s">
        <v>41</v>
      </c>
      <c r="F45" s="35" t="s">
        <v>44</v>
      </c>
      <c r="G45" s="36" t="s">
        <v>1073</v>
      </c>
      <c r="H45" s="9" t="s">
        <v>738</v>
      </c>
      <c r="I45" s="854" t="s">
        <v>1074</v>
      </c>
      <c r="J45" s="35" t="s">
        <v>47</v>
      </c>
      <c r="K45" s="41">
        <v>36950</v>
      </c>
    </row>
    <row r="46" spans="1:11" ht="30" x14ac:dyDescent="0.25">
      <c r="A46" s="35">
        <v>45</v>
      </c>
      <c r="B46" s="119">
        <v>41339</v>
      </c>
      <c r="C46" s="9" t="s">
        <v>1075</v>
      </c>
      <c r="D46" s="32" t="s">
        <v>1076</v>
      </c>
      <c r="F46" s="35" t="s">
        <v>140</v>
      </c>
      <c r="G46" s="36" t="s">
        <v>1077</v>
      </c>
      <c r="H46" s="9" t="s">
        <v>1078</v>
      </c>
      <c r="I46" s="854">
        <v>7213131</v>
      </c>
      <c r="J46" s="35" t="s">
        <v>47</v>
      </c>
      <c r="K46" s="41">
        <v>1080</v>
      </c>
    </row>
    <row r="47" spans="1:11" ht="30" x14ac:dyDescent="0.25">
      <c r="A47" s="35">
        <v>46</v>
      </c>
      <c r="B47" s="119">
        <v>41340</v>
      </c>
      <c r="C47" s="9" t="s">
        <v>1079</v>
      </c>
      <c r="D47" s="32" t="s">
        <v>1276</v>
      </c>
      <c r="F47" s="35" t="s">
        <v>140</v>
      </c>
      <c r="G47" s="36" t="s">
        <v>1080</v>
      </c>
      <c r="H47" s="9" t="s">
        <v>775</v>
      </c>
      <c r="I47" s="854" t="s">
        <v>1081</v>
      </c>
      <c r="J47" s="35" t="s">
        <v>1082</v>
      </c>
      <c r="K47" s="41">
        <v>11400</v>
      </c>
    </row>
    <row r="48" spans="1:11" ht="30" x14ac:dyDescent="0.25">
      <c r="A48" s="35">
        <v>47</v>
      </c>
      <c r="B48" s="35" t="s">
        <v>1094</v>
      </c>
      <c r="C48" s="9" t="s">
        <v>1095</v>
      </c>
      <c r="D48" s="32" t="s">
        <v>1096</v>
      </c>
      <c r="F48" s="35" t="s">
        <v>1014</v>
      </c>
      <c r="G48" s="36" t="s">
        <v>1097</v>
      </c>
      <c r="H48" s="9" t="s">
        <v>1098</v>
      </c>
      <c r="I48" s="854" t="s">
        <v>1099</v>
      </c>
      <c r="J48" s="35" t="s">
        <v>1100</v>
      </c>
      <c r="K48" s="41">
        <v>14400</v>
      </c>
    </row>
    <row r="49" spans="1:11" ht="30" x14ac:dyDescent="0.25">
      <c r="A49" s="35">
        <v>47</v>
      </c>
      <c r="B49" s="119">
        <v>41344</v>
      </c>
      <c r="C49" s="9" t="s">
        <v>811</v>
      </c>
      <c r="D49" s="32" t="s">
        <v>1083</v>
      </c>
      <c r="F49" s="35" t="s">
        <v>44</v>
      </c>
      <c r="G49" s="36" t="s">
        <v>1084</v>
      </c>
      <c r="H49" s="9" t="s">
        <v>1085</v>
      </c>
      <c r="I49" s="854" t="s">
        <v>1086</v>
      </c>
      <c r="J49" s="35" t="s">
        <v>144</v>
      </c>
      <c r="K49" s="41">
        <v>4662</v>
      </c>
    </row>
    <row r="50" spans="1:11" x14ac:dyDescent="0.25">
      <c r="A50" s="35">
        <v>49</v>
      </c>
      <c r="B50" s="119">
        <v>41344</v>
      </c>
      <c r="C50" s="9" t="s">
        <v>3739</v>
      </c>
      <c r="D50" s="32" t="s">
        <v>230</v>
      </c>
      <c r="F50" s="35" t="s">
        <v>147</v>
      </c>
      <c r="G50" s="36" t="s">
        <v>231</v>
      </c>
      <c r="H50" s="9" t="s">
        <v>212</v>
      </c>
      <c r="I50" s="854" t="s">
        <v>3740</v>
      </c>
      <c r="J50" s="35" t="s">
        <v>153</v>
      </c>
      <c r="K50" s="41">
        <v>14500</v>
      </c>
    </row>
    <row r="51" spans="1:11" ht="30" x14ac:dyDescent="0.25">
      <c r="A51" s="35">
        <v>50</v>
      </c>
      <c r="B51" s="119">
        <v>41346</v>
      </c>
      <c r="C51" s="9" t="s">
        <v>1087</v>
      </c>
      <c r="D51" s="32" t="s">
        <v>1088</v>
      </c>
      <c r="F51" s="35" t="s">
        <v>1045</v>
      </c>
      <c r="G51" s="36" t="s">
        <v>1089</v>
      </c>
      <c r="H51" s="9" t="s">
        <v>843</v>
      </c>
      <c r="I51" s="854" t="s">
        <v>1090</v>
      </c>
      <c r="J51" s="35" t="s">
        <v>481</v>
      </c>
      <c r="K51" s="41">
        <v>3200</v>
      </c>
    </row>
    <row r="52" spans="1:11" x14ac:dyDescent="0.25">
      <c r="A52" s="35">
        <v>51</v>
      </c>
      <c r="B52" s="119">
        <v>41347</v>
      </c>
      <c r="C52" s="9" t="s">
        <v>860</v>
      </c>
      <c r="D52" s="32" t="s">
        <v>1532</v>
      </c>
      <c r="F52" s="35" t="s">
        <v>1533</v>
      </c>
      <c r="G52" s="36" t="s">
        <v>1534</v>
      </c>
      <c r="H52" s="9" t="s">
        <v>1535</v>
      </c>
      <c r="I52" s="854" t="s">
        <v>1536</v>
      </c>
      <c r="J52" s="35" t="s">
        <v>481</v>
      </c>
      <c r="K52" s="41">
        <v>5950</v>
      </c>
    </row>
    <row r="53" spans="1:11" ht="30" x14ac:dyDescent="0.25">
      <c r="A53" s="35">
        <v>52</v>
      </c>
      <c r="B53" s="119">
        <v>41347</v>
      </c>
      <c r="C53" s="9" t="s">
        <v>1537</v>
      </c>
      <c r="D53" s="32" t="s">
        <v>1538</v>
      </c>
      <c r="F53" s="35" t="s">
        <v>140</v>
      </c>
      <c r="G53" s="36" t="s">
        <v>1539</v>
      </c>
      <c r="H53" s="9" t="s">
        <v>867</v>
      </c>
      <c r="I53" s="854" t="s">
        <v>1540</v>
      </c>
      <c r="J53" s="35" t="s">
        <v>47</v>
      </c>
      <c r="K53" s="41">
        <v>9630</v>
      </c>
    </row>
    <row r="54" spans="1:11" x14ac:dyDescent="0.25">
      <c r="A54" s="35">
        <v>53</v>
      </c>
      <c r="B54" s="119">
        <v>41347</v>
      </c>
      <c r="C54" s="9" t="s">
        <v>1541</v>
      </c>
      <c r="D54" s="32" t="s">
        <v>483</v>
      </c>
      <c r="F54" s="35" t="s">
        <v>223</v>
      </c>
      <c r="G54" s="36" t="s">
        <v>1542</v>
      </c>
      <c r="H54" s="9" t="s">
        <v>1543</v>
      </c>
      <c r="I54" s="854">
        <v>3617277</v>
      </c>
      <c r="J54" s="35" t="s">
        <v>47</v>
      </c>
      <c r="K54" s="41">
        <v>3800</v>
      </c>
    </row>
    <row r="55" spans="1:11" ht="30" x14ac:dyDescent="0.25">
      <c r="A55" s="35">
        <v>54</v>
      </c>
      <c r="B55" s="119">
        <v>41347</v>
      </c>
      <c r="C55" s="9" t="s">
        <v>1544</v>
      </c>
      <c r="D55" s="32" t="s">
        <v>1545</v>
      </c>
      <c r="F55" s="35" t="s">
        <v>1533</v>
      </c>
      <c r="G55" s="36" t="s">
        <v>1546</v>
      </c>
      <c r="H55" s="9" t="s">
        <v>1547</v>
      </c>
      <c r="I55" s="854" t="s">
        <v>1548</v>
      </c>
      <c r="J55" s="35" t="s">
        <v>167</v>
      </c>
      <c r="K55" s="41">
        <v>5594</v>
      </c>
    </row>
    <row r="56" spans="1:11" ht="30" x14ac:dyDescent="0.25">
      <c r="A56" s="35">
        <v>55</v>
      </c>
      <c r="B56" s="119">
        <v>41351</v>
      </c>
      <c r="C56" s="9" t="s">
        <v>1549</v>
      </c>
      <c r="D56" s="32" t="s">
        <v>1550</v>
      </c>
      <c r="F56" s="35" t="s">
        <v>140</v>
      </c>
      <c r="G56" s="36" t="s">
        <v>1551</v>
      </c>
      <c r="H56" s="9" t="s">
        <v>1552</v>
      </c>
      <c r="I56" s="854" t="s">
        <v>1548</v>
      </c>
      <c r="J56" s="35" t="s">
        <v>144</v>
      </c>
      <c r="K56" s="41">
        <v>1000</v>
      </c>
    </row>
    <row r="57" spans="1:11" x14ac:dyDescent="0.25">
      <c r="A57" s="35">
        <v>56</v>
      </c>
      <c r="B57" s="119">
        <v>41351</v>
      </c>
      <c r="C57" s="9" t="s">
        <v>1091</v>
      </c>
      <c r="D57" s="32" t="s">
        <v>222</v>
      </c>
      <c r="F57" s="35" t="s">
        <v>223</v>
      </c>
      <c r="G57" s="36" t="s">
        <v>224</v>
      </c>
      <c r="H57" s="9" t="s">
        <v>173</v>
      </c>
      <c r="I57" s="854" t="s">
        <v>225</v>
      </c>
      <c r="J57" s="35" t="s">
        <v>144</v>
      </c>
      <c r="K57" s="41">
        <v>1100</v>
      </c>
    </row>
    <row r="58" spans="1:11" x14ac:dyDescent="0.25">
      <c r="A58" s="35">
        <v>57</v>
      </c>
      <c r="B58" s="119">
        <v>41351</v>
      </c>
      <c r="C58" s="9" t="s">
        <v>1553</v>
      </c>
      <c r="D58" s="32" t="s">
        <v>1554</v>
      </c>
      <c r="F58" s="35" t="s">
        <v>140</v>
      </c>
      <c r="G58" s="36" t="s">
        <v>1555</v>
      </c>
      <c r="H58" s="9" t="s">
        <v>1556</v>
      </c>
      <c r="I58" s="854" t="s">
        <v>1557</v>
      </c>
      <c r="J58" s="35" t="s">
        <v>144</v>
      </c>
      <c r="K58" s="41">
        <v>68400</v>
      </c>
    </row>
    <row r="59" spans="1:11" x14ac:dyDescent="0.25">
      <c r="A59" s="35">
        <v>58</v>
      </c>
      <c r="B59" s="119">
        <v>41352</v>
      </c>
      <c r="C59" s="9" t="s">
        <v>1559</v>
      </c>
      <c r="D59" s="32" t="s">
        <v>1558</v>
      </c>
      <c r="F59" s="35" t="s">
        <v>140</v>
      </c>
      <c r="G59" s="36" t="s">
        <v>1560</v>
      </c>
      <c r="H59" s="9" t="s">
        <v>954</v>
      </c>
      <c r="I59" s="854" t="s">
        <v>1561</v>
      </c>
      <c r="J59" s="35" t="s">
        <v>1082</v>
      </c>
      <c r="K59" s="41">
        <v>1360</v>
      </c>
    </row>
    <row r="60" spans="1:11" ht="30" x14ac:dyDescent="0.25">
      <c r="A60" s="35">
        <v>59</v>
      </c>
      <c r="B60" s="119">
        <v>41352</v>
      </c>
      <c r="C60" s="9" t="s">
        <v>1562</v>
      </c>
      <c r="D60" s="32" t="s">
        <v>1563</v>
      </c>
      <c r="F60" s="35" t="s">
        <v>140</v>
      </c>
      <c r="G60" s="36" t="s">
        <v>1564</v>
      </c>
      <c r="H60" s="9" t="s">
        <v>1565</v>
      </c>
      <c r="I60" s="854" t="s">
        <v>1566</v>
      </c>
      <c r="J60" s="35" t="s">
        <v>1082</v>
      </c>
      <c r="K60" s="41">
        <v>1820</v>
      </c>
    </row>
    <row r="61" spans="1:11" ht="30" x14ac:dyDescent="0.25">
      <c r="A61" s="35">
        <v>60</v>
      </c>
      <c r="B61" s="119">
        <v>41353</v>
      </c>
      <c r="C61" s="9" t="s">
        <v>40</v>
      </c>
      <c r="D61" s="32" t="s">
        <v>163</v>
      </c>
      <c r="F61" s="35" t="s">
        <v>140</v>
      </c>
      <c r="G61" s="36" t="s">
        <v>1567</v>
      </c>
      <c r="H61" s="9" t="s">
        <v>1568</v>
      </c>
      <c r="I61" s="854" t="s">
        <v>1569</v>
      </c>
      <c r="J61" s="35" t="s">
        <v>167</v>
      </c>
      <c r="K61" s="41">
        <v>5346</v>
      </c>
    </row>
    <row r="62" spans="1:11" ht="30" x14ac:dyDescent="0.25">
      <c r="A62" s="35">
        <v>61</v>
      </c>
      <c r="B62" s="119">
        <v>41353</v>
      </c>
      <c r="C62" s="9" t="s">
        <v>40</v>
      </c>
      <c r="D62" s="32" t="s">
        <v>307</v>
      </c>
      <c r="F62" s="35" t="s">
        <v>147</v>
      </c>
      <c r="G62" s="36" t="s">
        <v>288</v>
      </c>
      <c r="H62" s="9" t="s">
        <v>246</v>
      </c>
      <c r="I62" s="854" t="s">
        <v>1570</v>
      </c>
      <c r="J62" s="35" t="s">
        <v>1571</v>
      </c>
      <c r="K62" s="41">
        <v>8080</v>
      </c>
    </row>
    <row r="63" spans="1:11" x14ac:dyDescent="0.25">
      <c r="A63" s="35">
        <v>62</v>
      </c>
      <c r="B63" s="119">
        <v>41372</v>
      </c>
      <c r="C63" s="9" t="s">
        <v>1572</v>
      </c>
      <c r="D63" s="32" t="s">
        <v>1573</v>
      </c>
      <c r="F63" s="35" t="s">
        <v>1574</v>
      </c>
      <c r="G63" s="36" t="s">
        <v>1575</v>
      </c>
      <c r="H63" s="9" t="s">
        <v>1576</v>
      </c>
      <c r="I63" s="854" t="s">
        <v>1577</v>
      </c>
      <c r="J63" s="35" t="s">
        <v>47</v>
      </c>
      <c r="K63" s="41">
        <v>46592</v>
      </c>
    </row>
    <row r="64" spans="1:11" x14ac:dyDescent="0.25">
      <c r="A64" s="35">
        <v>63</v>
      </c>
      <c r="B64" s="119">
        <v>41360</v>
      </c>
      <c r="C64" s="9" t="s">
        <v>1578</v>
      </c>
      <c r="D64" s="32" t="s">
        <v>483</v>
      </c>
      <c r="F64" s="35" t="s">
        <v>1579</v>
      </c>
      <c r="G64" s="36" t="s">
        <v>1542</v>
      </c>
      <c r="H64" s="9" t="s">
        <v>1543</v>
      </c>
      <c r="I64" s="854">
        <v>3617277</v>
      </c>
      <c r="J64" s="35" t="s">
        <v>167</v>
      </c>
      <c r="K64" s="41">
        <v>3400</v>
      </c>
    </row>
    <row r="65" spans="1:11" x14ac:dyDescent="0.25">
      <c r="A65" s="35">
        <v>64</v>
      </c>
      <c r="B65" s="119">
        <v>41365</v>
      </c>
      <c r="C65" s="9" t="s">
        <v>1580</v>
      </c>
      <c r="D65" s="32" t="s">
        <v>1000</v>
      </c>
      <c r="F65" s="35" t="s">
        <v>1574</v>
      </c>
      <c r="G65" s="36" t="s">
        <v>1581</v>
      </c>
      <c r="H65" s="9" t="s">
        <v>386</v>
      </c>
      <c r="I65" s="854" t="s">
        <v>1582</v>
      </c>
      <c r="J65" s="35" t="s">
        <v>1030</v>
      </c>
      <c r="K65" s="41">
        <v>6100</v>
      </c>
    </row>
    <row r="66" spans="1:11" x14ac:dyDescent="0.25">
      <c r="A66" s="35">
        <v>65</v>
      </c>
      <c r="B66" s="119">
        <v>41365</v>
      </c>
      <c r="C66" s="9" t="s">
        <v>1133</v>
      </c>
      <c r="D66" s="32" t="s">
        <v>1583</v>
      </c>
      <c r="F66" s="35" t="s">
        <v>1574</v>
      </c>
      <c r="G66" s="36" t="s">
        <v>1584</v>
      </c>
      <c r="H66" s="9" t="s">
        <v>1585</v>
      </c>
      <c r="I66" s="854" t="s">
        <v>1586</v>
      </c>
      <c r="J66" s="35" t="s">
        <v>153</v>
      </c>
      <c r="K66" s="41">
        <v>8000</v>
      </c>
    </row>
    <row r="67" spans="1:11" x14ac:dyDescent="0.25">
      <c r="A67" s="35">
        <v>66</v>
      </c>
      <c r="B67" s="119">
        <v>41365</v>
      </c>
      <c r="C67" s="9" t="s">
        <v>1587</v>
      </c>
      <c r="D67" s="32" t="s">
        <v>1588</v>
      </c>
      <c r="F67" s="35" t="s">
        <v>140</v>
      </c>
      <c r="G67" s="36" t="s">
        <v>1589</v>
      </c>
      <c r="H67" s="9" t="s">
        <v>1590</v>
      </c>
      <c r="I67" s="854">
        <v>9118316</v>
      </c>
      <c r="J67" s="35" t="s">
        <v>1082</v>
      </c>
      <c r="K67" s="41">
        <v>28400</v>
      </c>
    </row>
    <row r="68" spans="1:11" x14ac:dyDescent="0.25">
      <c r="A68" s="35">
        <v>67</v>
      </c>
      <c r="B68" s="119">
        <v>41366</v>
      </c>
      <c r="C68" s="9" t="s">
        <v>1591</v>
      </c>
      <c r="D68" s="32" t="s">
        <v>1592</v>
      </c>
      <c r="E68" s="9" t="s">
        <v>1593</v>
      </c>
      <c r="F68" s="35" t="s">
        <v>140</v>
      </c>
      <c r="G68" s="36" t="s">
        <v>1594</v>
      </c>
      <c r="H68" s="9" t="s">
        <v>1166</v>
      </c>
      <c r="I68" s="854" t="s">
        <v>1595</v>
      </c>
      <c r="J68" s="35" t="s">
        <v>144</v>
      </c>
      <c r="K68" s="41">
        <v>47900</v>
      </c>
    </row>
    <row r="69" spans="1:11" x14ac:dyDescent="0.25">
      <c r="A69" s="35">
        <v>68</v>
      </c>
      <c r="B69" s="119">
        <v>41368</v>
      </c>
      <c r="C69" s="9" t="s">
        <v>1596</v>
      </c>
      <c r="D69" s="32" t="s">
        <v>1597</v>
      </c>
      <c r="F69" s="35" t="s">
        <v>140</v>
      </c>
      <c r="G69" s="36" t="s">
        <v>1598</v>
      </c>
      <c r="H69" s="9" t="s">
        <v>1599</v>
      </c>
      <c r="I69" s="854">
        <v>4126308</v>
      </c>
      <c r="J69" s="35" t="s">
        <v>1600</v>
      </c>
      <c r="K69" s="41">
        <v>550</v>
      </c>
    </row>
    <row r="70" spans="1:11" ht="30" x14ac:dyDescent="0.25">
      <c r="A70" s="35">
        <v>69</v>
      </c>
      <c r="B70" s="119">
        <v>41369</v>
      </c>
      <c r="C70" s="9" t="s">
        <v>1601</v>
      </c>
      <c r="D70" s="32" t="s">
        <v>1602</v>
      </c>
      <c r="E70" s="9" t="s">
        <v>1603</v>
      </c>
      <c r="F70" s="35" t="s">
        <v>1045</v>
      </c>
      <c r="G70" s="36" t="s">
        <v>1604</v>
      </c>
      <c r="H70" s="9" t="s">
        <v>1188</v>
      </c>
      <c r="I70" s="854" t="s">
        <v>1605</v>
      </c>
      <c r="J70" s="35" t="s">
        <v>1372</v>
      </c>
      <c r="K70" s="41">
        <v>20900</v>
      </c>
    </row>
    <row r="71" spans="1:11" ht="30" x14ac:dyDescent="0.25">
      <c r="A71" s="35">
        <v>70</v>
      </c>
      <c r="B71" s="119">
        <v>41372</v>
      </c>
      <c r="C71" s="9" t="s">
        <v>1606</v>
      </c>
      <c r="D71" s="32" t="s">
        <v>1607</v>
      </c>
      <c r="F71" s="35" t="s">
        <v>44</v>
      </c>
      <c r="G71" s="36" t="s">
        <v>1608</v>
      </c>
      <c r="H71" s="9" t="s">
        <v>1207</v>
      </c>
      <c r="I71" s="854" t="s">
        <v>1609</v>
      </c>
      <c r="J71" s="35" t="s">
        <v>1372</v>
      </c>
      <c r="K71" s="41">
        <v>23000</v>
      </c>
    </row>
    <row r="72" spans="1:11" ht="30" x14ac:dyDescent="0.25">
      <c r="A72" s="35">
        <v>71</v>
      </c>
      <c r="B72" s="119">
        <v>41388</v>
      </c>
      <c r="C72" s="9" t="s">
        <v>2168</v>
      </c>
      <c r="D72" s="32" t="s">
        <v>2169</v>
      </c>
      <c r="F72" s="35" t="s">
        <v>1045</v>
      </c>
      <c r="G72" s="36" t="s">
        <v>2170</v>
      </c>
      <c r="H72" s="9" t="s">
        <v>1226</v>
      </c>
      <c r="I72" s="854" t="s">
        <v>3741</v>
      </c>
      <c r="J72" s="35" t="s">
        <v>1600</v>
      </c>
      <c r="K72" s="41">
        <v>5150</v>
      </c>
    </row>
    <row r="73" spans="1:11" x14ac:dyDescent="0.25">
      <c r="A73" s="35">
        <v>72</v>
      </c>
      <c r="B73" s="119">
        <v>41372</v>
      </c>
      <c r="C73" s="9" t="s">
        <v>1611</v>
      </c>
      <c r="D73" s="32" t="s">
        <v>41</v>
      </c>
      <c r="F73" s="35" t="s">
        <v>44</v>
      </c>
      <c r="G73" s="36" t="s">
        <v>1612</v>
      </c>
      <c r="H73" s="9" t="s">
        <v>1241</v>
      </c>
      <c r="I73" s="854" t="s">
        <v>1613</v>
      </c>
      <c r="J73" s="35" t="s">
        <v>1372</v>
      </c>
      <c r="K73" s="41">
        <v>16600</v>
      </c>
    </row>
    <row r="74" spans="1:11" ht="30" x14ac:dyDescent="0.25">
      <c r="A74" s="35">
        <v>73</v>
      </c>
      <c r="B74" s="119">
        <v>41374</v>
      </c>
      <c r="C74" s="9" t="s">
        <v>105</v>
      </c>
      <c r="D74" s="32" t="s">
        <v>146</v>
      </c>
      <c r="F74" s="35" t="s">
        <v>147</v>
      </c>
      <c r="G74" s="36" t="s">
        <v>1614</v>
      </c>
      <c r="H74" s="9" t="s">
        <v>453</v>
      </c>
      <c r="I74" s="854" t="s">
        <v>1615</v>
      </c>
      <c r="J74" s="35" t="s">
        <v>47</v>
      </c>
      <c r="K74" s="41">
        <v>3000</v>
      </c>
    </row>
    <row r="75" spans="1:11" x14ac:dyDescent="0.25">
      <c r="A75" s="35">
        <v>74</v>
      </c>
      <c r="B75" s="119">
        <v>41372</v>
      </c>
      <c r="C75" s="9" t="s">
        <v>1616</v>
      </c>
      <c r="D75" s="32" t="s">
        <v>1573</v>
      </c>
      <c r="F75" s="35" t="s">
        <v>44</v>
      </c>
      <c r="G75" s="36" t="s">
        <v>1617</v>
      </c>
      <c r="H75" s="9" t="s">
        <v>1104</v>
      </c>
      <c r="I75" s="854" t="s">
        <v>1618</v>
      </c>
      <c r="J75" s="35" t="s">
        <v>1372</v>
      </c>
      <c r="K75" s="41">
        <v>31842.400000000001</v>
      </c>
    </row>
    <row r="76" spans="1:11" ht="45" x14ac:dyDescent="0.25">
      <c r="A76" s="35">
        <v>75</v>
      </c>
      <c r="B76" s="119">
        <v>41374</v>
      </c>
      <c r="C76" s="9" t="s">
        <v>1647</v>
      </c>
      <c r="D76" s="32" t="s">
        <v>1648</v>
      </c>
      <c r="F76" s="35" t="s">
        <v>140</v>
      </c>
      <c r="G76" s="36" t="s">
        <v>1649</v>
      </c>
      <c r="H76" s="9" t="s">
        <v>1266</v>
      </c>
      <c r="I76" s="854">
        <v>7106388</v>
      </c>
      <c r="J76" s="35" t="s">
        <v>47</v>
      </c>
      <c r="K76" s="41">
        <v>1750</v>
      </c>
    </row>
    <row r="77" spans="1:11" ht="30" x14ac:dyDescent="0.25">
      <c r="A77" s="35">
        <v>76</v>
      </c>
      <c r="B77" s="119">
        <v>41386</v>
      </c>
      <c r="C77" s="9" t="s">
        <v>1662</v>
      </c>
      <c r="D77" s="32" t="s">
        <v>1663</v>
      </c>
      <c r="F77" s="35" t="s">
        <v>1533</v>
      </c>
      <c r="G77" s="36" t="s">
        <v>1664</v>
      </c>
      <c r="H77" s="9" t="s">
        <v>1283</v>
      </c>
      <c r="I77" s="854" t="s">
        <v>1665</v>
      </c>
      <c r="J77" s="35" t="s">
        <v>481</v>
      </c>
      <c r="K77" s="41">
        <v>40000</v>
      </c>
    </row>
    <row r="78" spans="1:11" ht="30" x14ac:dyDescent="0.25">
      <c r="A78" s="35">
        <v>77</v>
      </c>
      <c r="B78" s="119">
        <v>41386</v>
      </c>
      <c r="C78" s="9" t="s">
        <v>1619</v>
      </c>
      <c r="D78" s="32" t="s">
        <v>1620</v>
      </c>
      <c r="F78" s="35" t="s">
        <v>223</v>
      </c>
      <c r="G78" s="36" t="s">
        <v>1293</v>
      </c>
      <c r="H78" s="9" t="s">
        <v>1295</v>
      </c>
      <c r="I78" s="854" t="s">
        <v>1621</v>
      </c>
      <c r="J78" s="35" t="s">
        <v>144</v>
      </c>
      <c r="K78" s="41">
        <v>4000</v>
      </c>
    </row>
    <row r="79" spans="1:11" ht="30" x14ac:dyDescent="0.25">
      <c r="A79" s="35">
        <v>78</v>
      </c>
      <c r="B79" s="119">
        <v>41386</v>
      </c>
      <c r="C79" s="9" t="s">
        <v>1650</v>
      </c>
      <c r="D79" s="32" t="s">
        <v>1651</v>
      </c>
      <c r="F79" s="35" t="s">
        <v>140</v>
      </c>
      <c r="G79" s="36" t="s">
        <v>1652</v>
      </c>
      <c r="H79" s="9" t="s">
        <v>1304</v>
      </c>
      <c r="I79" s="854">
        <v>3301644</v>
      </c>
      <c r="J79" s="35" t="s">
        <v>144</v>
      </c>
      <c r="K79" s="41">
        <v>2010</v>
      </c>
    </row>
    <row r="80" spans="1:11" ht="45" x14ac:dyDescent="0.25">
      <c r="A80" s="35">
        <v>79</v>
      </c>
      <c r="B80" s="119">
        <v>41386</v>
      </c>
      <c r="C80" s="9" t="s">
        <v>1319</v>
      </c>
      <c r="D80" s="32" t="s">
        <v>1622</v>
      </c>
      <c r="E80" s="9" t="s">
        <v>1623</v>
      </c>
      <c r="F80" s="35" t="s">
        <v>223</v>
      </c>
      <c r="G80" s="36" t="s">
        <v>1624</v>
      </c>
      <c r="H80" s="9" t="s">
        <v>1318</v>
      </c>
      <c r="I80" s="854" t="s">
        <v>1717</v>
      </c>
      <c r="J80" s="35" t="s">
        <v>481</v>
      </c>
      <c r="K80" s="41">
        <v>9500</v>
      </c>
    </row>
    <row r="81" spans="1:11" ht="30" x14ac:dyDescent="0.25">
      <c r="A81" s="35">
        <v>80</v>
      </c>
      <c r="B81" s="119">
        <v>41386</v>
      </c>
      <c r="C81" s="9" t="s">
        <v>1660</v>
      </c>
      <c r="D81" s="32" t="s">
        <v>478</v>
      </c>
      <c r="F81" s="35" t="s">
        <v>140</v>
      </c>
      <c r="G81" s="36" t="s">
        <v>479</v>
      </c>
      <c r="H81" s="9" t="s">
        <v>1330</v>
      </c>
      <c r="I81" s="854" t="s">
        <v>1661</v>
      </c>
      <c r="J81" s="35" t="s">
        <v>481</v>
      </c>
      <c r="K81" s="41">
        <v>360</v>
      </c>
    </row>
    <row r="82" spans="1:11" ht="30" x14ac:dyDescent="0.25">
      <c r="A82" s="35">
        <v>81</v>
      </c>
      <c r="B82" s="119">
        <v>41388</v>
      </c>
      <c r="C82" s="9" t="s">
        <v>1625</v>
      </c>
      <c r="D82" s="32" t="s">
        <v>1044</v>
      </c>
      <c r="F82" s="35" t="s">
        <v>1574</v>
      </c>
      <c r="G82" s="36" t="s">
        <v>1626</v>
      </c>
      <c r="H82" s="9" t="s">
        <v>1627</v>
      </c>
      <c r="I82" s="854" t="s">
        <v>1628</v>
      </c>
      <c r="J82" s="35" t="s">
        <v>481</v>
      </c>
      <c r="K82" s="41">
        <v>45400</v>
      </c>
    </row>
    <row r="83" spans="1:11" ht="30" x14ac:dyDescent="0.25">
      <c r="A83" s="35">
        <v>82</v>
      </c>
      <c r="B83" s="119">
        <v>41388</v>
      </c>
      <c r="C83" s="9" t="s">
        <v>1670</v>
      </c>
      <c r="D83" s="32" t="s">
        <v>1671</v>
      </c>
      <c r="F83" s="35" t="s">
        <v>140</v>
      </c>
      <c r="G83" s="36" t="s">
        <v>1672</v>
      </c>
      <c r="H83" s="9" t="s">
        <v>1673</v>
      </c>
      <c r="I83" s="854" t="s">
        <v>1674</v>
      </c>
      <c r="J83" s="35" t="s">
        <v>481</v>
      </c>
      <c r="K83" s="41">
        <v>1500</v>
      </c>
    </row>
    <row r="84" spans="1:11" ht="30" x14ac:dyDescent="0.25">
      <c r="A84" s="35">
        <v>83</v>
      </c>
      <c r="B84" s="119">
        <v>41389</v>
      </c>
      <c r="C84" s="9" t="s">
        <v>1666</v>
      </c>
      <c r="D84" s="32" t="s">
        <v>1667</v>
      </c>
      <c r="F84" s="35" t="s">
        <v>223</v>
      </c>
      <c r="G84" s="36" t="s">
        <v>1668</v>
      </c>
      <c r="H84" s="9" t="s">
        <v>1399</v>
      </c>
      <c r="I84" s="854" t="s">
        <v>1669</v>
      </c>
      <c r="J84" s="35" t="s">
        <v>153</v>
      </c>
      <c r="K84" s="41">
        <v>7900</v>
      </c>
    </row>
    <row r="85" spans="1:11" x14ac:dyDescent="0.25">
      <c r="A85" s="35">
        <v>84</v>
      </c>
      <c r="B85" s="119">
        <v>41389</v>
      </c>
      <c r="C85" s="9" t="s">
        <v>1636</v>
      </c>
      <c r="D85" s="32" t="s">
        <v>1637</v>
      </c>
      <c r="F85" s="35" t="s">
        <v>140</v>
      </c>
      <c r="G85" s="36" t="s">
        <v>1638</v>
      </c>
      <c r="H85" s="9" t="s">
        <v>1638</v>
      </c>
      <c r="I85" s="854"/>
      <c r="J85" s="35" t="s">
        <v>1610</v>
      </c>
      <c r="K85" s="41">
        <v>995</v>
      </c>
    </row>
    <row r="86" spans="1:11" ht="30" x14ac:dyDescent="0.25">
      <c r="A86" s="35">
        <v>85</v>
      </c>
      <c r="B86" s="119">
        <v>41388</v>
      </c>
      <c r="C86" s="9" t="s">
        <v>1629</v>
      </c>
      <c r="D86" s="32" t="s">
        <v>1630</v>
      </c>
      <c r="E86" s="9" t="s">
        <v>1631</v>
      </c>
      <c r="F86" s="35" t="s">
        <v>147</v>
      </c>
      <c r="G86" s="36" t="s">
        <v>1632</v>
      </c>
      <c r="H86" s="9" t="s">
        <v>1353</v>
      </c>
      <c r="I86" s="854" t="s">
        <v>1633</v>
      </c>
      <c r="J86" s="35" t="s">
        <v>167</v>
      </c>
      <c r="K86" s="41">
        <v>9800</v>
      </c>
    </row>
    <row r="87" spans="1:11" ht="30" x14ac:dyDescent="0.25">
      <c r="A87" s="35">
        <v>86</v>
      </c>
      <c r="B87" s="119">
        <v>41390</v>
      </c>
      <c r="C87" s="9" t="s">
        <v>1653</v>
      </c>
      <c r="D87" s="32" t="s">
        <v>1654</v>
      </c>
      <c r="F87" s="35" t="s">
        <v>140</v>
      </c>
      <c r="G87" s="36" t="s">
        <v>1655</v>
      </c>
      <c r="H87" s="9" t="s">
        <v>1405</v>
      </c>
      <c r="I87" s="854" t="s">
        <v>1656</v>
      </c>
      <c r="J87" s="35" t="s">
        <v>167</v>
      </c>
      <c r="K87" s="41">
        <v>403</v>
      </c>
    </row>
    <row r="88" spans="1:11" x14ac:dyDescent="0.25">
      <c r="A88" s="35">
        <v>87</v>
      </c>
      <c r="B88" s="119">
        <v>41390</v>
      </c>
      <c r="C88" s="9" t="s">
        <v>1675</v>
      </c>
      <c r="D88" s="32" t="s">
        <v>1676</v>
      </c>
      <c r="F88" s="35" t="s">
        <v>140</v>
      </c>
      <c r="G88" s="36" t="s">
        <v>1677</v>
      </c>
      <c r="H88" s="9" t="s">
        <v>296</v>
      </c>
      <c r="I88" s="854"/>
      <c r="K88" s="41">
        <v>1185.0999999999999</v>
      </c>
    </row>
    <row r="89" spans="1:11" ht="30" x14ac:dyDescent="0.25">
      <c r="A89" s="35">
        <v>88</v>
      </c>
      <c r="B89" s="119">
        <v>41393</v>
      </c>
      <c r="C89" s="9" t="s">
        <v>1434</v>
      </c>
      <c r="D89" s="32" t="s">
        <v>1657</v>
      </c>
      <c r="F89" s="35" t="s">
        <v>147</v>
      </c>
      <c r="G89" s="36" t="s">
        <v>1658</v>
      </c>
      <c r="H89" s="9" t="s">
        <v>1431</v>
      </c>
      <c r="I89" s="854" t="s">
        <v>1659</v>
      </c>
      <c r="J89" s="35" t="s">
        <v>153</v>
      </c>
      <c r="K89" s="41">
        <v>925</v>
      </c>
    </row>
    <row r="90" spans="1:11" ht="30" x14ac:dyDescent="0.25">
      <c r="A90" s="35">
        <v>89</v>
      </c>
      <c r="B90" s="119">
        <v>41393</v>
      </c>
      <c r="C90" s="9" t="s">
        <v>1687</v>
      </c>
      <c r="D90" s="32" t="s">
        <v>227</v>
      </c>
      <c r="F90" s="35" t="s">
        <v>44</v>
      </c>
      <c r="G90" s="36" t="s">
        <v>228</v>
      </c>
      <c r="H90" s="9" t="s">
        <v>1688</v>
      </c>
      <c r="I90" s="854" t="s">
        <v>1035</v>
      </c>
      <c r="J90" s="35" t="s">
        <v>481</v>
      </c>
      <c r="K90" s="41">
        <v>22849.759999999998</v>
      </c>
    </row>
    <row r="91" spans="1:11" x14ac:dyDescent="0.25">
      <c r="A91" s="35">
        <v>90</v>
      </c>
      <c r="B91" s="119">
        <v>41393</v>
      </c>
      <c r="C91" s="9" t="s">
        <v>1639</v>
      </c>
      <c r="D91" s="32" t="s">
        <v>1640</v>
      </c>
      <c r="F91" s="35" t="s">
        <v>140</v>
      </c>
      <c r="G91" s="36" t="s">
        <v>1641</v>
      </c>
      <c r="H91" s="9" t="s">
        <v>1443</v>
      </c>
      <c r="I91" s="854" t="s">
        <v>1642</v>
      </c>
      <c r="J91" s="35" t="s">
        <v>1372</v>
      </c>
      <c r="K91" s="41">
        <v>14593.25</v>
      </c>
    </row>
    <row r="92" spans="1:11" x14ac:dyDescent="0.25">
      <c r="A92" s="35">
        <v>91</v>
      </c>
      <c r="B92" s="119">
        <v>41393</v>
      </c>
      <c r="C92" s="9" t="s">
        <v>1634</v>
      </c>
      <c r="D92" s="32" t="s">
        <v>1635</v>
      </c>
      <c r="F92" s="35" t="s">
        <v>140</v>
      </c>
      <c r="G92" s="36" t="s">
        <v>1452</v>
      </c>
      <c r="H92" s="9" t="s">
        <v>1453</v>
      </c>
      <c r="I92" s="854">
        <v>7120988</v>
      </c>
      <c r="J92" s="35" t="s">
        <v>144</v>
      </c>
      <c r="K92" s="41">
        <v>7560</v>
      </c>
    </row>
    <row r="93" spans="1:11" ht="30" x14ac:dyDescent="0.25">
      <c r="A93" s="35">
        <v>92</v>
      </c>
      <c r="B93" s="119">
        <v>41393</v>
      </c>
      <c r="C93" s="9" t="s">
        <v>1643</v>
      </c>
      <c r="D93" s="32" t="s">
        <v>1644</v>
      </c>
      <c r="F93" s="35" t="s">
        <v>140</v>
      </c>
      <c r="G93" s="36" t="s">
        <v>1645</v>
      </c>
      <c r="H93" s="9" t="s">
        <v>1464</v>
      </c>
      <c r="I93" s="854" t="s">
        <v>1646</v>
      </c>
      <c r="K93" s="41">
        <v>1350</v>
      </c>
    </row>
    <row r="94" spans="1:11" ht="30" x14ac:dyDescent="0.25">
      <c r="A94" s="35">
        <v>93</v>
      </c>
      <c r="B94" s="119">
        <v>41393</v>
      </c>
      <c r="C94" s="9" t="s">
        <v>1034</v>
      </c>
      <c r="D94" s="32" t="s">
        <v>227</v>
      </c>
      <c r="F94" s="35" t="s">
        <v>44</v>
      </c>
      <c r="G94" s="36" t="s">
        <v>228</v>
      </c>
      <c r="H94" s="9" t="s">
        <v>185</v>
      </c>
      <c r="I94" s="854" t="s">
        <v>1035</v>
      </c>
      <c r="K94" s="41">
        <v>1011.2</v>
      </c>
    </row>
    <row r="95" spans="1:11" ht="30" x14ac:dyDescent="0.25">
      <c r="A95" s="35">
        <v>94</v>
      </c>
      <c r="B95" s="119">
        <v>41393</v>
      </c>
      <c r="C95" s="9" t="s">
        <v>1678</v>
      </c>
      <c r="D95" s="32" t="s">
        <v>1679</v>
      </c>
      <c r="F95" s="35" t="s">
        <v>140</v>
      </c>
      <c r="G95" s="36" t="s">
        <v>1680</v>
      </c>
      <c r="H95" s="9" t="s">
        <v>1681</v>
      </c>
      <c r="I95" s="854">
        <v>4774575</v>
      </c>
      <c r="J95" s="35" t="s">
        <v>167</v>
      </c>
      <c r="K95" s="41">
        <v>1164</v>
      </c>
    </row>
    <row r="96" spans="1:11" x14ac:dyDescent="0.25">
      <c r="A96" s="35">
        <v>95</v>
      </c>
      <c r="B96" s="119">
        <v>41393</v>
      </c>
      <c r="C96" s="9" t="s">
        <v>1685</v>
      </c>
      <c r="D96" s="32" t="s">
        <v>1686</v>
      </c>
      <c r="F96" s="35" t="s">
        <v>140</v>
      </c>
      <c r="G96" s="36" t="s">
        <v>1502</v>
      </c>
      <c r="H96" s="9" t="s">
        <v>1504</v>
      </c>
      <c r="I96" s="854">
        <v>7404013</v>
      </c>
      <c r="J96" s="35" t="s">
        <v>1571</v>
      </c>
      <c r="K96" s="41">
        <v>3977.3</v>
      </c>
    </row>
    <row r="97" spans="1:12" ht="39" customHeight="1" x14ac:dyDescent="0.25">
      <c r="A97" s="35">
        <v>96</v>
      </c>
      <c r="B97" s="119">
        <v>41393</v>
      </c>
      <c r="C97" s="9" t="s">
        <v>1682</v>
      </c>
      <c r="D97" s="32" t="s">
        <v>1683</v>
      </c>
      <c r="F97" s="35" t="s">
        <v>1684</v>
      </c>
      <c r="I97" s="854"/>
      <c r="J97" s="35" t="s">
        <v>167</v>
      </c>
      <c r="K97" s="41">
        <v>1330</v>
      </c>
    </row>
    <row r="98" spans="1:12" ht="30" x14ac:dyDescent="0.25">
      <c r="A98" s="35">
        <v>97</v>
      </c>
      <c r="B98" s="119">
        <v>41396</v>
      </c>
      <c r="C98" s="9" t="s">
        <v>40</v>
      </c>
      <c r="D98" s="32" t="s">
        <v>307</v>
      </c>
      <c r="F98" s="35" t="s">
        <v>147</v>
      </c>
      <c r="G98" s="36" t="s">
        <v>288</v>
      </c>
      <c r="H98" s="9" t="s">
        <v>246</v>
      </c>
      <c r="I98" s="854" t="s">
        <v>2142</v>
      </c>
      <c r="J98" s="35" t="s">
        <v>1571</v>
      </c>
      <c r="K98" s="41">
        <v>5315</v>
      </c>
    </row>
    <row r="99" spans="1:12" ht="45" x14ac:dyDescent="0.25">
      <c r="A99" s="35">
        <v>98</v>
      </c>
      <c r="B99" s="119">
        <v>41396</v>
      </c>
      <c r="C99" s="9" t="s">
        <v>40</v>
      </c>
      <c r="D99" s="32" t="s">
        <v>1648</v>
      </c>
      <c r="F99" s="35" t="s">
        <v>140</v>
      </c>
      <c r="G99" s="36" t="s">
        <v>1649</v>
      </c>
      <c r="H99" s="9" t="s">
        <v>1266</v>
      </c>
      <c r="I99" s="854">
        <v>7106388</v>
      </c>
      <c r="J99" s="35" t="s">
        <v>167</v>
      </c>
      <c r="K99" s="41">
        <v>480</v>
      </c>
    </row>
    <row r="100" spans="1:12" ht="32.25" customHeight="1" x14ac:dyDescent="0.25">
      <c r="A100" s="35">
        <v>99</v>
      </c>
      <c r="B100" s="119">
        <v>41396</v>
      </c>
      <c r="C100" s="9" t="s">
        <v>1711</v>
      </c>
      <c r="D100" s="32" t="s">
        <v>2143</v>
      </c>
      <c r="F100" s="35" t="s">
        <v>223</v>
      </c>
      <c r="G100" s="36" t="s">
        <v>224</v>
      </c>
      <c r="H100" s="9" t="s">
        <v>173</v>
      </c>
      <c r="I100" s="854" t="s">
        <v>2167</v>
      </c>
      <c r="J100" s="35" t="s">
        <v>144</v>
      </c>
      <c r="K100" s="41">
        <v>1700</v>
      </c>
    </row>
    <row r="101" spans="1:12" ht="30" x14ac:dyDescent="0.25">
      <c r="A101" s="35">
        <v>100</v>
      </c>
      <c r="B101" s="119">
        <v>41397</v>
      </c>
      <c r="C101" s="9" t="s">
        <v>1725</v>
      </c>
      <c r="D101" s="32" t="s">
        <v>2144</v>
      </c>
      <c r="F101" s="35" t="s">
        <v>44</v>
      </c>
      <c r="G101" s="36" t="s">
        <v>2145</v>
      </c>
      <c r="H101" s="9" t="s">
        <v>1723</v>
      </c>
      <c r="I101" s="854" t="s">
        <v>2146</v>
      </c>
      <c r="J101" s="35" t="s">
        <v>481</v>
      </c>
      <c r="K101" s="41">
        <v>6625</v>
      </c>
    </row>
    <row r="102" spans="1:12" ht="45" x14ac:dyDescent="0.25">
      <c r="A102" s="35">
        <v>101</v>
      </c>
      <c r="B102" s="119">
        <v>41397</v>
      </c>
      <c r="C102" s="9" t="s">
        <v>2147</v>
      </c>
      <c r="D102" s="32" t="s">
        <v>2148</v>
      </c>
      <c r="F102" s="35" t="s">
        <v>140</v>
      </c>
      <c r="G102" s="36" t="s">
        <v>2149</v>
      </c>
      <c r="H102" s="9" t="s">
        <v>1753</v>
      </c>
      <c r="I102" s="854" t="s">
        <v>2150</v>
      </c>
      <c r="J102" s="35" t="s">
        <v>481</v>
      </c>
      <c r="K102" s="41">
        <v>3250</v>
      </c>
    </row>
    <row r="103" spans="1:12" ht="45" x14ac:dyDescent="0.25">
      <c r="A103" s="35">
        <v>102</v>
      </c>
      <c r="B103" s="119">
        <v>41397</v>
      </c>
      <c r="C103" s="9" t="s">
        <v>1740</v>
      </c>
      <c r="D103" s="32" t="s">
        <v>1622</v>
      </c>
      <c r="F103" s="35" t="s">
        <v>223</v>
      </c>
      <c r="G103" s="36" t="s">
        <v>1624</v>
      </c>
      <c r="H103" s="9" t="s">
        <v>1318</v>
      </c>
      <c r="I103" s="854" t="s">
        <v>2151</v>
      </c>
      <c r="J103" s="35" t="s">
        <v>481</v>
      </c>
      <c r="K103" s="41">
        <v>5250</v>
      </c>
    </row>
    <row r="104" spans="1:12" ht="30" x14ac:dyDescent="0.25">
      <c r="A104" s="35">
        <v>103</v>
      </c>
      <c r="B104" s="119">
        <v>41401</v>
      </c>
      <c r="C104" s="9" t="s">
        <v>2152</v>
      </c>
      <c r="D104" s="32" t="s">
        <v>1276</v>
      </c>
      <c r="F104" s="35" t="s">
        <v>140</v>
      </c>
      <c r="G104" s="36" t="s">
        <v>2153</v>
      </c>
      <c r="H104" s="9" t="s">
        <v>775</v>
      </c>
      <c r="I104" s="854" t="s">
        <v>1081</v>
      </c>
      <c r="J104" s="35" t="s">
        <v>481</v>
      </c>
      <c r="K104" s="41">
        <v>7700</v>
      </c>
    </row>
    <row r="105" spans="1:12" ht="45" x14ac:dyDescent="0.25">
      <c r="A105" s="35">
        <v>104</v>
      </c>
      <c r="B105" s="119">
        <v>41402</v>
      </c>
      <c r="C105" s="9" t="s">
        <v>2154</v>
      </c>
      <c r="D105" s="32" t="s">
        <v>2155</v>
      </c>
      <c r="F105" s="35" t="s">
        <v>140</v>
      </c>
      <c r="G105" s="36" t="s">
        <v>2156</v>
      </c>
      <c r="H105" s="9" t="s">
        <v>1762</v>
      </c>
      <c r="I105" s="854" t="s">
        <v>2157</v>
      </c>
      <c r="J105" s="35" t="s">
        <v>144</v>
      </c>
      <c r="K105" s="41">
        <v>500</v>
      </c>
    </row>
    <row r="106" spans="1:12" ht="30" x14ac:dyDescent="0.25">
      <c r="A106" s="35">
        <v>105</v>
      </c>
      <c r="B106" s="119">
        <v>41402</v>
      </c>
      <c r="C106" s="9" t="s">
        <v>1776</v>
      </c>
      <c r="D106" s="32" t="s">
        <v>2158</v>
      </c>
      <c r="F106" s="35" t="s">
        <v>44</v>
      </c>
      <c r="G106" s="36" t="s">
        <v>2159</v>
      </c>
      <c r="H106" s="9" t="s">
        <v>1772</v>
      </c>
      <c r="I106" s="854">
        <v>5604489</v>
      </c>
      <c r="J106" s="35" t="s">
        <v>481</v>
      </c>
      <c r="K106" s="41">
        <v>5700</v>
      </c>
    </row>
    <row r="107" spans="1:12" ht="30" x14ac:dyDescent="0.25">
      <c r="A107" s="35">
        <v>106</v>
      </c>
      <c r="B107" s="119">
        <v>41402</v>
      </c>
      <c r="C107" s="9" t="s">
        <v>2160</v>
      </c>
      <c r="D107" s="32" t="s">
        <v>1020</v>
      </c>
      <c r="F107" s="35" t="s">
        <v>140</v>
      </c>
      <c r="G107" s="36" t="s">
        <v>1021</v>
      </c>
      <c r="H107" s="9" t="s">
        <v>689</v>
      </c>
      <c r="I107" s="854" t="s">
        <v>1060</v>
      </c>
      <c r="J107" s="35" t="s">
        <v>481</v>
      </c>
      <c r="K107" s="460">
        <v>1094</v>
      </c>
    </row>
    <row r="108" spans="1:12" x14ac:dyDescent="0.25">
      <c r="A108" s="35">
        <v>107</v>
      </c>
      <c r="B108" s="119">
        <v>41438</v>
      </c>
      <c r="C108" s="9" t="s">
        <v>3671</v>
      </c>
      <c r="D108" s="32" t="s">
        <v>1000</v>
      </c>
      <c r="F108" s="35" t="s">
        <v>1574</v>
      </c>
      <c r="G108" s="36" t="s">
        <v>1581</v>
      </c>
      <c r="H108" s="9" t="s">
        <v>386</v>
      </c>
      <c r="I108" s="854" t="s">
        <v>3672</v>
      </c>
      <c r="J108" s="35" t="s">
        <v>144</v>
      </c>
      <c r="K108" s="41">
        <v>6100</v>
      </c>
    </row>
    <row r="109" spans="1:12" ht="30" x14ac:dyDescent="0.25">
      <c r="A109" s="35">
        <v>108</v>
      </c>
      <c r="B109" s="119">
        <v>41432</v>
      </c>
      <c r="C109" s="9" t="s">
        <v>2161</v>
      </c>
      <c r="D109" s="32" t="s">
        <v>2162</v>
      </c>
      <c r="F109" s="35" t="s">
        <v>44</v>
      </c>
      <c r="G109" s="36" t="s">
        <v>2163</v>
      </c>
      <c r="H109" s="9" t="s">
        <v>2081</v>
      </c>
      <c r="I109" s="854" t="s">
        <v>2164</v>
      </c>
      <c r="J109" s="35" t="s">
        <v>481</v>
      </c>
      <c r="K109" s="41">
        <v>7150</v>
      </c>
      <c r="L109" s="9" t="s">
        <v>2165</v>
      </c>
    </row>
    <row r="110" spans="1:12" x14ac:dyDescent="0.25">
      <c r="A110" s="35">
        <v>109</v>
      </c>
      <c r="B110" s="119">
        <v>41408</v>
      </c>
      <c r="C110" s="9" t="s">
        <v>2166</v>
      </c>
      <c r="D110" s="32" t="s">
        <v>2143</v>
      </c>
      <c r="F110" s="35" t="s">
        <v>223</v>
      </c>
      <c r="G110" s="36" t="s">
        <v>224</v>
      </c>
      <c r="H110" s="9" t="s">
        <v>173</v>
      </c>
      <c r="I110" s="854" t="s">
        <v>2167</v>
      </c>
      <c r="J110" s="35" t="s">
        <v>144</v>
      </c>
      <c r="K110" s="41">
        <v>4800</v>
      </c>
    </row>
    <row r="111" spans="1:12" x14ac:dyDescent="0.25">
      <c r="A111" s="35">
        <v>110</v>
      </c>
      <c r="B111" s="35"/>
      <c r="C111" s="9"/>
      <c r="I111" s="854"/>
      <c r="K111" s="41"/>
    </row>
    <row r="112" spans="1:12" x14ac:dyDescent="0.25">
      <c r="A112" s="35">
        <v>111</v>
      </c>
      <c r="B112" s="119">
        <v>41423</v>
      </c>
      <c r="C112" s="9" t="s">
        <v>1810</v>
      </c>
      <c r="D112" s="32" t="s">
        <v>2235</v>
      </c>
      <c r="F112" s="35" t="s">
        <v>140</v>
      </c>
      <c r="G112" s="36" t="s">
        <v>2002</v>
      </c>
      <c r="H112" s="9" t="s">
        <v>2004</v>
      </c>
      <c r="I112" s="854">
        <v>8432525</v>
      </c>
      <c r="J112" s="35" t="s">
        <v>167</v>
      </c>
      <c r="K112" s="41">
        <v>551</v>
      </c>
    </row>
    <row r="113" spans="1:11" ht="30" x14ac:dyDescent="0.25">
      <c r="A113" s="35">
        <v>112</v>
      </c>
      <c r="B113" s="119">
        <v>41409</v>
      </c>
      <c r="C113" s="9" t="s">
        <v>2168</v>
      </c>
      <c r="D113" s="32" t="s">
        <v>2169</v>
      </c>
      <c r="F113" s="35" t="s">
        <v>1045</v>
      </c>
      <c r="G113" s="36" t="s">
        <v>2170</v>
      </c>
      <c r="H113" s="9" t="s">
        <v>1226</v>
      </c>
      <c r="I113" s="854" t="s">
        <v>2171</v>
      </c>
      <c r="J113" s="35" t="s">
        <v>1372</v>
      </c>
      <c r="K113" s="41">
        <v>5150</v>
      </c>
    </row>
    <row r="114" spans="1:11" ht="30" x14ac:dyDescent="0.25">
      <c r="A114" s="35">
        <v>113</v>
      </c>
      <c r="B114" s="119">
        <v>41409</v>
      </c>
      <c r="C114" s="9" t="s">
        <v>2172</v>
      </c>
      <c r="D114" s="32" t="s">
        <v>2173</v>
      </c>
      <c r="F114" s="35" t="s">
        <v>140</v>
      </c>
      <c r="G114" s="36" t="s">
        <v>2174</v>
      </c>
      <c r="H114" s="9" t="s">
        <v>2175</v>
      </c>
      <c r="I114" s="854" t="s">
        <v>2176</v>
      </c>
      <c r="J114" s="35" t="s">
        <v>47</v>
      </c>
      <c r="K114" s="41">
        <v>4200</v>
      </c>
    </row>
    <row r="115" spans="1:11" ht="30" x14ac:dyDescent="0.25">
      <c r="A115" s="35">
        <v>114</v>
      </c>
      <c r="B115" s="119">
        <v>41344</v>
      </c>
      <c r="C115" s="9" t="s">
        <v>811</v>
      </c>
      <c r="D115" s="32" t="s">
        <v>1083</v>
      </c>
      <c r="F115" s="35" t="s">
        <v>44</v>
      </c>
      <c r="G115" s="36" t="s">
        <v>2177</v>
      </c>
      <c r="H115" s="9" t="s">
        <v>2178</v>
      </c>
      <c r="I115" s="854" t="s">
        <v>1086</v>
      </c>
      <c r="J115" s="35" t="s">
        <v>144</v>
      </c>
      <c r="K115" s="41">
        <v>4662</v>
      </c>
    </row>
    <row r="116" spans="1:11" ht="30" x14ac:dyDescent="0.25">
      <c r="A116" s="35">
        <v>115</v>
      </c>
      <c r="B116" s="119">
        <v>41410</v>
      </c>
      <c r="C116" s="9" t="s">
        <v>1840</v>
      </c>
      <c r="D116" s="32" t="s">
        <v>2179</v>
      </c>
      <c r="F116" s="35" t="s">
        <v>140</v>
      </c>
      <c r="G116" s="36" t="s">
        <v>2180</v>
      </c>
      <c r="H116" s="9" t="s">
        <v>1837</v>
      </c>
      <c r="I116" s="854" t="s">
        <v>2181</v>
      </c>
      <c r="J116" s="35" t="s">
        <v>47</v>
      </c>
      <c r="K116" s="41">
        <v>1120</v>
      </c>
    </row>
    <row r="117" spans="1:11" x14ac:dyDescent="0.25">
      <c r="A117" s="35">
        <v>116</v>
      </c>
      <c r="B117" s="119">
        <v>41410</v>
      </c>
      <c r="C117" s="9" t="s">
        <v>2182</v>
      </c>
      <c r="D117" s="32" t="s">
        <v>2183</v>
      </c>
      <c r="F117" s="35" t="s">
        <v>44</v>
      </c>
      <c r="G117" s="36" t="s">
        <v>2184</v>
      </c>
      <c r="H117" s="9" t="s">
        <v>2185</v>
      </c>
      <c r="I117" s="854" t="s">
        <v>2186</v>
      </c>
      <c r="J117" s="35" t="s">
        <v>47</v>
      </c>
      <c r="K117" s="41">
        <v>2500</v>
      </c>
    </row>
    <row r="118" spans="1:11" x14ac:dyDescent="0.25">
      <c r="A118" s="35">
        <v>117</v>
      </c>
      <c r="B118" s="119">
        <v>41410</v>
      </c>
      <c r="C118" s="9" t="s">
        <v>2187</v>
      </c>
      <c r="D118" s="32" t="s">
        <v>2143</v>
      </c>
      <c r="F118" s="35" t="s">
        <v>223</v>
      </c>
      <c r="G118" s="36" t="s">
        <v>224</v>
      </c>
      <c r="H118" s="9" t="s">
        <v>173</v>
      </c>
      <c r="I118" s="854" t="s">
        <v>2188</v>
      </c>
      <c r="J118" s="35" t="s">
        <v>144</v>
      </c>
      <c r="K118" s="41">
        <v>1560</v>
      </c>
    </row>
    <row r="119" spans="1:11" x14ac:dyDescent="0.25">
      <c r="A119" s="35">
        <v>118</v>
      </c>
      <c r="B119" s="119">
        <v>41417</v>
      </c>
      <c r="C119" s="9" t="s">
        <v>2189</v>
      </c>
      <c r="D119" s="32" t="s">
        <v>1054</v>
      </c>
      <c r="F119" s="35" t="s">
        <v>140</v>
      </c>
      <c r="G119" s="36" t="s">
        <v>2190</v>
      </c>
      <c r="H119" s="9" t="s">
        <v>1056</v>
      </c>
      <c r="I119" s="854" t="s">
        <v>1057</v>
      </c>
      <c r="J119" s="35" t="s">
        <v>47</v>
      </c>
      <c r="K119" s="41">
        <v>600</v>
      </c>
    </row>
    <row r="120" spans="1:11" ht="30" x14ac:dyDescent="0.25">
      <c r="A120" s="35">
        <v>119</v>
      </c>
      <c r="B120" s="119">
        <v>41414</v>
      </c>
      <c r="C120" s="9" t="s">
        <v>40</v>
      </c>
      <c r="D120" s="32" t="s">
        <v>307</v>
      </c>
      <c r="F120" s="35" t="s">
        <v>147</v>
      </c>
      <c r="G120" s="36" t="s">
        <v>288</v>
      </c>
      <c r="H120" s="9" t="s">
        <v>246</v>
      </c>
      <c r="I120" s="854" t="s">
        <v>2236</v>
      </c>
      <c r="J120" s="35" t="s">
        <v>1571</v>
      </c>
      <c r="K120" s="41">
        <v>2650</v>
      </c>
    </row>
    <row r="121" spans="1:11" ht="30" x14ac:dyDescent="0.25">
      <c r="A121" s="35">
        <v>120</v>
      </c>
      <c r="B121" s="119">
        <v>41414</v>
      </c>
      <c r="C121" s="9" t="s">
        <v>40</v>
      </c>
      <c r="D121" s="32" t="s">
        <v>163</v>
      </c>
      <c r="F121" s="35" t="s">
        <v>140</v>
      </c>
      <c r="G121" s="36" t="s">
        <v>2233</v>
      </c>
      <c r="H121" s="9" t="s">
        <v>1870</v>
      </c>
      <c r="I121" s="854" t="s">
        <v>2234</v>
      </c>
      <c r="J121" s="35" t="s">
        <v>167</v>
      </c>
      <c r="K121" s="41">
        <v>2520</v>
      </c>
    </row>
    <row r="122" spans="1:11" ht="30" x14ac:dyDescent="0.25">
      <c r="A122" s="35">
        <v>121</v>
      </c>
      <c r="B122" s="119">
        <v>41414</v>
      </c>
      <c r="C122" s="9" t="s">
        <v>796</v>
      </c>
      <c r="D122" s="32" t="s">
        <v>1096</v>
      </c>
      <c r="F122" s="35" t="s">
        <v>44</v>
      </c>
      <c r="G122" s="36" t="s">
        <v>2191</v>
      </c>
      <c r="H122" s="9" t="s">
        <v>2193</v>
      </c>
      <c r="I122" s="853" t="s">
        <v>2192</v>
      </c>
      <c r="J122" s="35" t="s">
        <v>167</v>
      </c>
      <c r="K122" s="41">
        <v>10800</v>
      </c>
    </row>
    <row r="123" spans="1:11" ht="30" x14ac:dyDescent="0.25">
      <c r="A123" s="35">
        <v>122</v>
      </c>
      <c r="B123" s="119">
        <v>41414</v>
      </c>
      <c r="C123" s="9" t="s">
        <v>1682</v>
      </c>
      <c r="D123" s="32" t="s">
        <v>1679</v>
      </c>
      <c r="F123" s="35" t="s">
        <v>140</v>
      </c>
      <c r="G123" s="36" t="s">
        <v>1680</v>
      </c>
      <c r="H123" s="9" t="s">
        <v>1681</v>
      </c>
      <c r="I123" s="854">
        <v>4774575</v>
      </c>
      <c r="J123" s="35" t="s">
        <v>167</v>
      </c>
      <c r="K123" s="41">
        <v>650</v>
      </c>
    </row>
    <row r="124" spans="1:11" x14ac:dyDescent="0.25">
      <c r="A124" s="35">
        <v>123</v>
      </c>
      <c r="B124" s="119">
        <v>41414</v>
      </c>
      <c r="C124" s="9" t="s">
        <v>1682</v>
      </c>
      <c r="D124" s="32" t="s">
        <v>2229</v>
      </c>
      <c r="F124" s="35" t="s">
        <v>140</v>
      </c>
      <c r="G124" s="36" t="s">
        <v>2230</v>
      </c>
      <c r="H124" s="9" t="s">
        <v>2231</v>
      </c>
      <c r="I124" s="854" t="s">
        <v>2232</v>
      </c>
      <c r="J124" s="35" t="s">
        <v>167</v>
      </c>
      <c r="K124" s="41">
        <v>1782.48</v>
      </c>
    </row>
    <row r="125" spans="1:11" ht="30" x14ac:dyDescent="0.25">
      <c r="A125" s="35">
        <v>124</v>
      </c>
      <c r="B125" s="119">
        <v>41415</v>
      </c>
      <c r="C125" s="9" t="s">
        <v>2237</v>
      </c>
      <c r="D125" s="32" t="s">
        <v>1667</v>
      </c>
      <c r="F125" s="35" t="s">
        <v>223</v>
      </c>
      <c r="G125" s="36" t="s">
        <v>1668</v>
      </c>
      <c r="H125" s="9" t="s">
        <v>1399</v>
      </c>
      <c r="I125" s="854" t="s">
        <v>1669</v>
      </c>
      <c r="J125" s="35" t="s">
        <v>1082</v>
      </c>
      <c r="K125" s="41">
        <v>7900</v>
      </c>
    </row>
    <row r="126" spans="1:11" s="37" customFormat="1" ht="30" x14ac:dyDescent="0.25">
      <c r="A126" s="55">
        <v>125</v>
      </c>
      <c r="B126" s="850">
        <v>41417</v>
      </c>
      <c r="C126" s="37" t="s">
        <v>2194</v>
      </c>
      <c r="D126" s="32" t="s">
        <v>2195</v>
      </c>
      <c r="F126" s="55" t="s">
        <v>44</v>
      </c>
      <c r="G126" s="34" t="s">
        <v>2196</v>
      </c>
      <c r="H126" s="37" t="s">
        <v>2197</v>
      </c>
      <c r="I126" s="855">
        <v>90544000309</v>
      </c>
      <c r="J126" s="55" t="s">
        <v>481</v>
      </c>
      <c r="K126" s="103">
        <v>6000</v>
      </c>
    </row>
    <row r="127" spans="1:11" s="37" customFormat="1" ht="60" x14ac:dyDescent="0.25">
      <c r="A127" s="55">
        <v>126</v>
      </c>
      <c r="B127" s="850">
        <v>41417</v>
      </c>
      <c r="C127" s="37" t="s">
        <v>2202</v>
      </c>
      <c r="D127" s="33" t="s">
        <v>2203</v>
      </c>
      <c r="E127" s="37" t="s">
        <v>2204</v>
      </c>
      <c r="F127" s="115" t="s">
        <v>2205</v>
      </c>
      <c r="G127" s="851" t="s">
        <v>2206</v>
      </c>
      <c r="H127" s="37" t="s">
        <v>1926</v>
      </c>
      <c r="I127" s="855" t="s">
        <v>2207</v>
      </c>
      <c r="J127" s="55" t="s">
        <v>144</v>
      </c>
      <c r="K127" s="103">
        <v>650000</v>
      </c>
    </row>
    <row r="128" spans="1:11" s="37" customFormat="1" x14ac:dyDescent="0.25">
      <c r="A128" s="55">
        <v>127</v>
      </c>
      <c r="B128" s="850">
        <v>41417</v>
      </c>
      <c r="C128" s="37" t="s">
        <v>2244</v>
      </c>
      <c r="D128" s="32" t="s">
        <v>2245</v>
      </c>
      <c r="E128" s="37" t="s">
        <v>2246</v>
      </c>
      <c r="F128" s="55" t="s">
        <v>44</v>
      </c>
      <c r="G128" s="34" t="s">
        <v>2247</v>
      </c>
      <c r="H128" s="37" t="s">
        <v>1941</v>
      </c>
      <c r="I128" s="855" t="s">
        <v>2248</v>
      </c>
      <c r="J128" s="55" t="s">
        <v>481</v>
      </c>
      <c r="K128" s="103">
        <v>39500</v>
      </c>
    </row>
    <row r="129" spans="1:11" s="37" customFormat="1" x14ac:dyDescent="0.25">
      <c r="A129" s="55">
        <v>128</v>
      </c>
      <c r="B129" s="55"/>
      <c r="D129" s="32"/>
      <c r="F129" s="55"/>
      <c r="G129" s="34"/>
      <c r="I129" s="855"/>
      <c r="J129" s="55"/>
      <c r="K129" s="103"/>
    </row>
    <row r="130" spans="1:11" s="37" customFormat="1" x14ac:dyDescent="0.25">
      <c r="A130" s="55">
        <v>129</v>
      </c>
      <c r="B130" s="850">
        <v>41421</v>
      </c>
      <c r="C130" s="37" t="s">
        <v>2198</v>
      </c>
      <c r="D130" s="32" t="s">
        <v>2199</v>
      </c>
      <c r="F130" s="55" t="s">
        <v>147</v>
      </c>
      <c r="G130" s="34" t="s">
        <v>2200</v>
      </c>
      <c r="H130" s="37" t="s">
        <v>1957</v>
      </c>
      <c r="I130" s="855" t="s">
        <v>2201</v>
      </c>
      <c r="J130" s="55"/>
      <c r="K130" s="103">
        <v>8950</v>
      </c>
    </row>
    <row r="131" spans="1:11" s="37" customFormat="1" x14ac:dyDescent="0.25">
      <c r="A131" s="55">
        <v>130</v>
      </c>
      <c r="B131" s="850">
        <v>41421</v>
      </c>
      <c r="C131" s="37" t="s">
        <v>1971</v>
      </c>
      <c r="D131" s="32" t="s">
        <v>2249</v>
      </c>
      <c r="F131" s="55" t="s">
        <v>1684</v>
      </c>
      <c r="G131" s="34" t="s">
        <v>2250</v>
      </c>
      <c r="H131" s="37" t="s">
        <v>2251</v>
      </c>
      <c r="I131" s="855" t="s">
        <v>2252</v>
      </c>
      <c r="J131" s="55" t="s">
        <v>1082</v>
      </c>
      <c r="K131" s="103">
        <v>5245</v>
      </c>
    </row>
    <row r="132" spans="1:11" s="37" customFormat="1" ht="30" x14ac:dyDescent="0.25">
      <c r="A132" s="55">
        <v>131</v>
      </c>
      <c r="B132" s="850">
        <v>41422</v>
      </c>
      <c r="C132" s="37" t="s">
        <v>2208</v>
      </c>
      <c r="D132" s="32" t="s">
        <v>2209</v>
      </c>
      <c r="F132" s="55" t="s">
        <v>140</v>
      </c>
      <c r="G132" s="34" t="s">
        <v>2210</v>
      </c>
      <c r="H132" s="34" t="s">
        <v>2211</v>
      </c>
      <c r="I132" s="855" t="s">
        <v>2212</v>
      </c>
      <c r="J132" s="55" t="s">
        <v>47</v>
      </c>
      <c r="K132" s="103">
        <v>4600</v>
      </c>
    </row>
    <row r="133" spans="1:11" s="37" customFormat="1" ht="30" x14ac:dyDescent="0.25">
      <c r="A133" s="55">
        <v>132</v>
      </c>
      <c r="B133" s="850">
        <v>41424</v>
      </c>
      <c r="C133" s="37" t="s">
        <v>2213</v>
      </c>
      <c r="D133" s="32" t="s">
        <v>1620</v>
      </c>
      <c r="F133" s="55" t="s">
        <v>223</v>
      </c>
      <c r="G133" s="34" t="s">
        <v>2214</v>
      </c>
      <c r="H133" s="37" t="s">
        <v>2215</v>
      </c>
      <c r="I133" s="855" t="s">
        <v>2216</v>
      </c>
      <c r="J133" s="55" t="s">
        <v>144</v>
      </c>
      <c r="K133" s="103">
        <v>3959</v>
      </c>
    </row>
    <row r="134" spans="1:11" s="37" customFormat="1" ht="45" x14ac:dyDescent="0.25">
      <c r="A134" s="55">
        <v>133</v>
      </c>
      <c r="B134" s="850">
        <v>41427</v>
      </c>
      <c r="C134" s="37" t="s">
        <v>2217</v>
      </c>
      <c r="D134" s="32"/>
      <c r="F134" s="55" t="s">
        <v>223</v>
      </c>
      <c r="G134" s="34" t="s">
        <v>1624</v>
      </c>
      <c r="H134" s="37" t="s">
        <v>1318</v>
      </c>
      <c r="I134" s="855" t="s">
        <v>2151</v>
      </c>
      <c r="J134" s="55" t="s">
        <v>481</v>
      </c>
      <c r="K134" s="103">
        <v>11500</v>
      </c>
    </row>
    <row r="135" spans="1:11" s="37" customFormat="1" x14ac:dyDescent="0.25">
      <c r="A135" s="55">
        <v>134</v>
      </c>
      <c r="B135" s="850">
        <v>41427</v>
      </c>
      <c r="C135" s="37" t="s">
        <v>2218</v>
      </c>
      <c r="D135" s="32" t="s">
        <v>2219</v>
      </c>
      <c r="F135" s="55" t="s">
        <v>140</v>
      </c>
      <c r="G135" s="34" t="s">
        <v>2220</v>
      </c>
      <c r="H135" s="37" t="s">
        <v>1791</v>
      </c>
      <c r="I135" s="855">
        <v>3656750</v>
      </c>
      <c r="J135" s="55" t="s">
        <v>144</v>
      </c>
      <c r="K135" s="103">
        <v>12720</v>
      </c>
    </row>
    <row r="136" spans="1:11" s="37" customFormat="1" x14ac:dyDescent="0.25">
      <c r="A136" s="55">
        <v>135</v>
      </c>
      <c r="B136" s="850">
        <v>41429</v>
      </c>
      <c r="C136" s="37" t="s">
        <v>2221</v>
      </c>
      <c r="D136" s="32" t="s">
        <v>2222</v>
      </c>
      <c r="F136" s="55" t="s">
        <v>44</v>
      </c>
      <c r="G136" s="34" t="s">
        <v>2223</v>
      </c>
      <c r="H136" s="37" t="s">
        <v>2044</v>
      </c>
      <c r="I136" s="855">
        <v>7111871</v>
      </c>
      <c r="J136" s="55" t="s">
        <v>144</v>
      </c>
      <c r="K136" s="103">
        <v>6000</v>
      </c>
    </row>
    <row r="137" spans="1:11" s="37" customFormat="1" ht="30" x14ac:dyDescent="0.25">
      <c r="A137" s="55">
        <v>136</v>
      </c>
      <c r="B137" s="850">
        <v>41430</v>
      </c>
      <c r="C137" s="37" t="s">
        <v>2224</v>
      </c>
      <c r="D137" s="32" t="s">
        <v>483</v>
      </c>
      <c r="F137" s="55" t="s">
        <v>223</v>
      </c>
      <c r="G137" s="34" t="s">
        <v>312</v>
      </c>
      <c r="H137" s="37" t="s">
        <v>2225</v>
      </c>
      <c r="I137" s="855">
        <v>3617277</v>
      </c>
      <c r="J137" s="55" t="s">
        <v>47</v>
      </c>
      <c r="K137" s="103">
        <v>1573</v>
      </c>
    </row>
    <row r="138" spans="1:11" s="37" customFormat="1" ht="30" x14ac:dyDescent="0.25">
      <c r="A138" s="55">
        <v>137</v>
      </c>
      <c r="B138" s="850">
        <v>41346</v>
      </c>
      <c r="C138" s="37" t="s">
        <v>2239</v>
      </c>
      <c r="D138" s="32" t="s">
        <v>2240</v>
      </c>
      <c r="E138" s="37" t="s">
        <v>2241</v>
      </c>
      <c r="F138" s="55" t="s">
        <v>44</v>
      </c>
      <c r="G138" s="34" t="s">
        <v>2242</v>
      </c>
      <c r="H138" s="37" t="s">
        <v>2095</v>
      </c>
      <c r="I138" s="855" t="s">
        <v>2243</v>
      </c>
      <c r="J138" s="55" t="s">
        <v>47</v>
      </c>
      <c r="K138" s="103">
        <v>13444</v>
      </c>
    </row>
    <row r="139" spans="1:11" s="37" customFormat="1" ht="30" x14ac:dyDescent="0.25">
      <c r="A139" s="55">
        <v>138</v>
      </c>
      <c r="B139" s="850">
        <v>41431</v>
      </c>
      <c r="C139" s="37" t="s">
        <v>2226</v>
      </c>
      <c r="D139" s="32" t="s">
        <v>1044</v>
      </c>
      <c r="F139" s="55" t="s">
        <v>44</v>
      </c>
      <c r="G139" s="34" t="s">
        <v>2227</v>
      </c>
      <c r="H139" s="37" t="s">
        <v>2228</v>
      </c>
      <c r="I139" s="855">
        <v>9862222</v>
      </c>
      <c r="J139" s="55" t="s">
        <v>481</v>
      </c>
      <c r="K139" s="103">
        <v>13500</v>
      </c>
    </row>
    <row r="140" spans="1:11" s="37" customFormat="1" ht="30" x14ac:dyDescent="0.25">
      <c r="A140" s="55">
        <v>139</v>
      </c>
      <c r="B140" s="850">
        <v>41442</v>
      </c>
      <c r="C140" s="37" t="s">
        <v>2134</v>
      </c>
      <c r="D140" s="32" t="s">
        <v>2195</v>
      </c>
      <c r="F140" s="55" t="s">
        <v>44</v>
      </c>
      <c r="G140" s="34" t="s">
        <v>2196</v>
      </c>
      <c r="H140" s="37" t="s">
        <v>3275</v>
      </c>
      <c r="I140" s="855">
        <v>9054400309</v>
      </c>
      <c r="J140" s="55" t="s">
        <v>481</v>
      </c>
      <c r="K140" s="103">
        <v>20000</v>
      </c>
    </row>
    <row r="141" spans="1:11" s="37" customFormat="1" x14ac:dyDescent="0.25">
      <c r="A141" s="55">
        <v>140</v>
      </c>
      <c r="B141" s="850">
        <v>41442</v>
      </c>
      <c r="C141" s="37" t="s">
        <v>2254</v>
      </c>
      <c r="D141" s="32" t="s">
        <v>2183</v>
      </c>
      <c r="F141" s="55" t="s">
        <v>3276</v>
      </c>
      <c r="G141" s="34" t="s">
        <v>2184</v>
      </c>
      <c r="H141" s="37" t="s">
        <v>2185</v>
      </c>
      <c r="I141" s="855" t="s">
        <v>2186</v>
      </c>
      <c r="J141" s="55" t="s">
        <v>144</v>
      </c>
      <c r="K141" s="103">
        <v>600</v>
      </c>
    </row>
    <row r="142" spans="1:11" s="37" customFormat="1" ht="30" x14ac:dyDescent="0.25">
      <c r="A142" s="55">
        <v>141</v>
      </c>
      <c r="B142" s="850">
        <v>41443</v>
      </c>
      <c r="C142" s="37" t="s">
        <v>3277</v>
      </c>
      <c r="D142" s="32" t="s">
        <v>3278</v>
      </c>
      <c r="F142" s="55" t="s">
        <v>140</v>
      </c>
      <c r="G142" s="34" t="s">
        <v>3279</v>
      </c>
      <c r="H142" s="37" t="s">
        <v>2263</v>
      </c>
      <c r="I142" s="855">
        <v>3845128</v>
      </c>
      <c r="J142" s="55" t="s">
        <v>47</v>
      </c>
      <c r="K142" s="103">
        <v>658</v>
      </c>
    </row>
    <row r="143" spans="1:11" s="37" customFormat="1" ht="30" x14ac:dyDescent="0.25">
      <c r="A143" s="55">
        <v>142</v>
      </c>
      <c r="B143" s="850">
        <v>41446</v>
      </c>
      <c r="C143" s="37" t="s">
        <v>1034</v>
      </c>
      <c r="D143" s="32" t="s">
        <v>227</v>
      </c>
      <c r="F143" s="55" t="s">
        <v>44</v>
      </c>
      <c r="G143" s="34" t="s">
        <v>228</v>
      </c>
      <c r="H143" s="37" t="s">
        <v>1688</v>
      </c>
      <c r="I143" s="855" t="s">
        <v>229</v>
      </c>
      <c r="J143" s="55" t="s">
        <v>153</v>
      </c>
      <c r="K143" s="103">
        <v>76244.479999999996</v>
      </c>
    </row>
    <row r="144" spans="1:11" s="37" customFormat="1" ht="30" x14ac:dyDescent="0.25">
      <c r="A144" s="55">
        <v>143</v>
      </c>
      <c r="B144" s="850">
        <v>41446</v>
      </c>
      <c r="C144" s="37" t="s">
        <v>1034</v>
      </c>
      <c r="D144" s="32" t="s">
        <v>227</v>
      </c>
      <c r="F144" s="55" t="s">
        <v>44</v>
      </c>
      <c r="G144" s="34" t="s">
        <v>228</v>
      </c>
      <c r="H144" s="37" t="s">
        <v>1688</v>
      </c>
      <c r="I144" s="855" t="s">
        <v>229</v>
      </c>
      <c r="J144" s="55" t="s">
        <v>153</v>
      </c>
      <c r="K144" s="103">
        <v>8389.6</v>
      </c>
    </row>
    <row r="145" spans="1:11" s="37" customFormat="1" ht="30" x14ac:dyDescent="0.25">
      <c r="A145" s="55">
        <v>144</v>
      </c>
      <c r="B145" s="850">
        <v>41446</v>
      </c>
      <c r="C145" s="37" t="s">
        <v>3280</v>
      </c>
      <c r="D145" s="32" t="s">
        <v>1657</v>
      </c>
      <c r="F145" s="55" t="s">
        <v>147</v>
      </c>
      <c r="G145" s="34" t="s">
        <v>1658</v>
      </c>
      <c r="H145" s="37" t="s">
        <v>1431</v>
      </c>
      <c r="I145" s="855" t="s">
        <v>3281</v>
      </c>
      <c r="J145" s="55" t="s">
        <v>3282</v>
      </c>
      <c r="K145" s="103">
        <v>73090</v>
      </c>
    </row>
    <row r="146" spans="1:11" s="37" customFormat="1" x14ac:dyDescent="0.25">
      <c r="A146" s="55">
        <v>145</v>
      </c>
      <c r="B146" s="850">
        <v>41446</v>
      </c>
      <c r="C146" s="37" t="s">
        <v>3283</v>
      </c>
      <c r="D146" s="32" t="s">
        <v>155</v>
      </c>
      <c r="F146" s="55" t="s">
        <v>147</v>
      </c>
      <c r="G146" s="34" t="s">
        <v>156</v>
      </c>
      <c r="H146" s="37" t="s">
        <v>705</v>
      </c>
      <c r="I146" s="855" t="s">
        <v>3284</v>
      </c>
      <c r="J146" s="55" t="s">
        <v>153</v>
      </c>
      <c r="K146" s="103">
        <v>3360</v>
      </c>
    </row>
    <row r="147" spans="1:11" s="37" customFormat="1" ht="30" x14ac:dyDescent="0.25">
      <c r="A147" s="55">
        <v>146</v>
      </c>
      <c r="B147" s="850">
        <v>41460</v>
      </c>
      <c r="C147" s="37" t="s">
        <v>2299</v>
      </c>
      <c r="D147" s="32" t="s">
        <v>1667</v>
      </c>
      <c r="F147" s="55" t="s">
        <v>223</v>
      </c>
      <c r="G147" s="34" t="s">
        <v>1668</v>
      </c>
      <c r="H147" s="37" t="s">
        <v>1399</v>
      </c>
      <c r="I147" s="855" t="s">
        <v>3285</v>
      </c>
      <c r="J147" s="55" t="s">
        <v>153</v>
      </c>
      <c r="K147" s="103">
        <v>6800</v>
      </c>
    </row>
    <row r="148" spans="1:11" s="37" customFormat="1" ht="30" x14ac:dyDescent="0.25">
      <c r="A148" s="55">
        <v>147</v>
      </c>
      <c r="B148" s="850">
        <v>41449</v>
      </c>
      <c r="C148" s="37" t="s">
        <v>2307</v>
      </c>
      <c r="D148" s="32" t="s">
        <v>3286</v>
      </c>
      <c r="F148" s="55" t="s">
        <v>140</v>
      </c>
      <c r="G148" s="34" t="s">
        <v>3287</v>
      </c>
      <c r="H148" s="37" t="s">
        <v>2305</v>
      </c>
      <c r="I148" s="855" t="s">
        <v>3288</v>
      </c>
      <c r="J148" s="55" t="s">
        <v>153</v>
      </c>
      <c r="K148" s="103">
        <v>400</v>
      </c>
    </row>
    <row r="149" spans="1:11" s="37" customFormat="1" ht="30" x14ac:dyDescent="0.25">
      <c r="A149" s="55">
        <v>148</v>
      </c>
      <c r="B149" s="850">
        <v>41449</v>
      </c>
      <c r="C149" s="37" t="s">
        <v>3289</v>
      </c>
      <c r="D149" s="32" t="s">
        <v>3290</v>
      </c>
      <c r="F149" s="55" t="s">
        <v>140</v>
      </c>
      <c r="G149" s="34" t="s">
        <v>3291</v>
      </c>
      <c r="H149" s="37" t="s">
        <v>2315</v>
      </c>
      <c r="I149" s="855" t="s">
        <v>3292</v>
      </c>
      <c r="J149" s="55" t="s">
        <v>1082</v>
      </c>
      <c r="K149" s="103">
        <v>1000</v>
      </c>
    </row>
    <row r="150" spans="1:11" ht="45" x14ac:dyDescent="0.25">
      <c r="A150" s="35">
        <v>149</v>
      </c>
      <c r="B150" s="119">
        <v>41451</v>
      </c>
      <c r="C150" s="9" t="s">
        <v>3293</v>
      </c>
      <c r="D150" s="32" t="s">
        <v>1622</v>
      </c>
      <c r="F150" s="35" t="s">
        <v>223</v>
      </c>
      <c r="G150" s="36" t="s">
        <v>1624</v>
      </c>
      <c r="H150" s="9" t="s">
        <v>1318</v>
      </c>
      <c r="I150" s="854" t="s">
        <v>3294</v>
      </c>
      <c r="J150" s="35" t="s">
        <v>481</v>
      </c>
      <c r="K150" s="41">
        <v>6625</v>
      </c>
    </row>
    <row r="151" spans="1:11" ht="30" x14ac:dyDescent="0.25">
      <c r="A151" s="35">
        <v>150</v>
      </c>
      <c r="B151" s="119">
        <v>41451</v>
      </c>
      <c r="C151" s="9" t="s">
        <v>3295</v>
      </c>
      <c r="D151" s="32" t="s">
        <v>478</v>
      </c>
      <c r="F151" s="35" t="s">
        <v>140</v>
      </c>
      <c r="G151" s="36" t="s">
        <v>479</v>
      </c>
      <c r="H151" s="9" t="s">
        <v>1330</v>
      </c>
      <c r="I151" s="854" t="s">
        <v>1661</v>
      </c>
      <c r="J151" s="35" t="s">
        <v>481</v>
      </c>
      <c r="K151" s="41">
        <v>180</v>
      </c>
    </row>
    <row r="152" spans="1:11" ht="45" x14ac:dyDescent="0.25">
      <c r="A152" s="35">
        <v>151</v>
      </c>
      <c r="B152" s="119">
        <v>41452</v>
      </c>
      <c r="C152" s="9" t="s">
        <v>26</v>
      </c>
      <c r="D152" s="32" t="s">
        <v>41</v>
      </c>
      <c r="F152" s="35" t="s">
        <v>1574</v>
      </c>
      <c r="G152" s="36" t="s">
        <v>45</v>
      </c>
      <c r="H152" s="9" t="s">
        <v>24</v>
      </c>
      <c r="I152" s="854">
        <v>7219109</v>
      </c>
      <c r="J152" s="35" t="s">
        <v>47</v>
      </c>
      <c r="K152" s="41">
        <v>5200</v>
      </c>
    </row>
    <row r="153" spans="1:11" ht="30" x14ac:dyDescent="0.25">
      <c r="A153" s="35">
        <v>152</v>
      </c>
      <c r="B153" s="119">
        <v>41452</v>
      </c>
      <c r="C153" s="9" t="s">
        <v>3296</v>
      </c>
      <c r="D153" s="32" t="s">
        <v>1004</v>
      </c>
      <c r="F153" s="35" t="s">
        <v>1574</v>
      </c>
      <c r="G153" s="36" t="s">
        <v>1005</v>
      </c>
      <c r="H153" s="9" t="s">
        <v>2338</v>
      </c>
      <c r="I153" s="854" t="s">
        <v>3297</v>
      </c>
      <c r="J153" s="35" t="s">
        <v>47</v>
      </c>
      <c r="K153" s="41">
        <v>2500</v>
      </c>
    </row>
    <row r="154" spans="1:11" ht="30" x14ac:dyDescent="0.25">
      <c r="A154" s="35">
        <v>153</v>
      </c>
      <c r="B154" s="119">
        <v>41453</v>
      </c>
      <c r="C154" s="9" t="s">
        <v>3298</v>
      </c>
      <c r="D154" s="32" t="s">
        <v>1651</v>
      </c>
      <c r="F154" s="35" t="s">
        <v>140</v>
      </c>
      <c r="G154" s="36" t="s">
        <v>1652</v>
      </c>
      <c r="H154" s="9" t="s">
        <v>2341</v>
      </c>
      <c r="I154" s="854" t="s">
        <v>3299</v>
      </c>
      <c r="J154" s="35" t="s">
        <v>144</v>
      </c>
      <c r="K154" s="41">
        <v>1025</v>
      </c>
    </row>
    <row r="155" spans="1:11" ht="30" x14ac:dyDescent="0.25">
      <c r="A155" s="35">
        <v>154</v>
      </c>
      <c r="B155" s="119">
        <v>41453</v>
      </c>
      <c r="C155" s="9" t="s">
        <v>3300</v>
      </c>
      <c r="D155" s="32" t="s">
        <v>3301</v>
      </c>
      <c r="F155" s="35" t="s">
        <v>140</v>
      </c>
      <c r="G155" s="36" t="s">
        <v>3302</v>
      </c>
      <c r="H155" s="9" t="s">
        <v>2351</v>
      </c>
      <c r="I155" s="854" t="s">
        <v>3303</v>
      </c>
      <c r="J155" s="35" t="s">
        <v>144</v>
      </c>
      <c r="K155" s="41">
        <v>1550</v>
      </c>
    </row>
    <row r="156" spans="1:11" ht="30" x14ac:dyDescent="0.25">
      <c r="A156" s="35">
        <v>155</v>
      </c>
      <c r="B156" s="119">
        <v>41453</v>
      </c>
      <c r="C156" s="9" t="s">
        <v>3304</v>
      </c>
      <c r="D156" s="32" t="s">
        <v>1550</v>
      </c>
      <c r="F156" s="35" t="s">
        <v>140</v>
      </c>
      <c r="G156" s="36" t="s">
        <v>1551</v>
      </c>
      <c r="H156" s="9" t="s">
        <v>918</v>
      </c>
      <c r="I156" s="854">
        <v>4150486</v>
      </c>
      <c r="J156" s="35" t="s">
        <v>144</v>
      </c>
      <c r="K156" s="41">
        <v>1200</v>
      </c>
    </row>
    <row r="157" spans="1:11" ht="30" x14ac:dyDescent="0.25">
      <c r="A157" s="35">
        <v>156</v>
      </c>
      <c r="B157" s="119">
        <v>41457</v>
      </c>
      <c r="C157" s="9" t="s">
        <v>3305</v>
      </c>
      <c r="D157" s="32" t="s">
        <v>1657</v>
      </c>
      <c r="F157" s="35" t="s">
        <v>147</v>
      </c>
      <c r="G157" s="36" t="s">
        <v>1658</v>
      </c>
      <c r="H157" s="9" t="s">
        <v>1431</v>
      </c>
      <c r="I157" s="854" t="s">
        <v>3306</v>
      </c>
      <c r="J157" s="35" t="s">
        <v>144</v>
      </c>
      <c r="K157" s="41">
        <v>4670</v>
      </c>
    </row>
    <row r="158" spans="1:11" ht="45" x14ac:dyDescent="0.25">
      <c r="A158" s="35">
        <v>157</v>
      </c>
      <c r="B158" s="119">
        <v>41457</v>
      </c>
      <c r="C158" s="9" t="s">
        <v>3307</v>
      </c>
      <c r="D158" s="32" t="s">
        <v>1648</v>
      </c>
      <c r="F158" s="35" t="s">
        <v>3308</v>
      </c>
      <c r="G158" s="36" t="s">
        <v>1649</v>
      </c>
      <c r="H158" s="9" t="s">
        <v>2377</v>
      </c>
      <c r="I158" s="854" t="s">
        <v>3309</v>
      </c>
      <c r="J158" s="35" t="s">
        <v>167</v>
      </c>
      <c r="K158" s="41">
        <v>2200</v>
      </c>
    </row>
    <row r="159" spans="1:11" ht="30" x14ac:dyDescent="0.25">
      <c r="A159" s="35">
        <v>158</v>
      </c>
      <c r="B159" s="119">
        <v>41459</v>
      </c>
      <c r="C159" s="9" t="s">
        <v>3310</v>
      </c>
      <c r="D159" s="32" t="s">
        <v>1651</v>
      </c>
      <c r="F159" s="35" t="s">
        <v>140</v>
      </c>
      <c r="G159" s="36" t="s">
        <v>1652</v>
      </c>
      <c r="H159" s="9" t="s">
        <v>2341</v>
      </c>
      <c r="I159" s="854">
        <v>3301644</v>
      </c>
      <c r="J159" s="35" t="s">
        <v>144</v>
      </c>
      <c r="K159" s="41">
        <v>1330</v>
      </c>
    </row>
    <row r="160" spans="1:11" ht="30" x14ac:dyDescent="0.25">
      <c r="A160" s="35">
        <v>159</v>
      </c>
      <c r="B160" s="119">
        <v>41459</v>
      </c>
      <c r="C160" s="9" t="s">
        <v>2401</v>
      </c>
      <c r="D160" s="32" t="s">
        <v>3311</v>
      </c>
      <c r="F160" s="35" t="s">
        <v>140</v>
      </c>
      <c r="G160" s="36" t="s">
        <v>3312</v>
      </c>
      <c r="H160" s="9" t="s">
        <v>2396</v>
      </c>
      <c r="I160" s="854">
        <v>5217775</v>
      </c>
      <c r="J160" s="35" t="s">
        <v>167</v>
      </c>
      <c r="K160" s="41">
        <v>3390</v>
      </c>
    </row>
    <row r="161" spans="1:12" ht="30" x14ac:dyDescent="0.25">
      <c r="A161" s="35">
        <v>160</v>
      </c>
      <c r="B161" s="119">
        <v>41460</v>
      </c>
      <c r="C161" s="9" t="s">
        <v>40</v>
      </c>
      <c r="D161" s="32" t="s">
        <v>163</v>
      </c>
      <c r="F161" s="35" t="s">
        <v>140</v>
      </c>
      <c r="G161" s="36" t="s">
        <v>2233</v>
      </c>
      <c r="H161" s="9" t="s">
        <v>1870</v>
      </c>
      <c r="I161" s="854" t="s">
        <v>3313</v>
      </c>
      <c r="J161" s="35" t="s">
        <v>167</v>
      </c>
      <c r="K161" s="41">
        <v>5710</v>
      </c>
    </row>
    <row r="162" spans="1:12" ht="30" x14ac:dyDescent="0.25">
      <c r="A162" s="35">
        <v>161</v>
      </c>
      <c r="B162" s="119">
        <v>41460</v>
      </c>
      <c r="C162" s="9" t="s">
        <v>40</v>
      </c>
      <c r="D162" s="32" t="s">
        <v>307</v>
      </c>
      <c r="F162" s="35" t="s">
        <v>147</v>
      </c>
      <c r="G162" s="36" t="s">
        <v>288</v>
      </c>
      <c r="H162" s="9" t="s">
        <v>246</v>
      </c>
      <c r="I162" s="854" t="s">
        <v>2236</v>
      </c>
      <c r="J162" s="35" t="s">
        <v>167</v>
      </c>
      <c r="K162" s="41">
        <v>6210</v>
      </c>
    </row>
    <row r="163" spans="1:12" ht="30" x14ac:dyDescent="0.25">
      <c r="A163" s="35">
        <v>162</v>
      </c>
      <c r="B163" s="119">
        <v>41464</v>
      </c>
      <c r="C163" s="9" t="s">
        <v>2451</v>
      </c>
      <c r="D163" s="32" t="s">
        <v>1667</v>
      </c>
      <c r="F163" s="35" t="s">
        <v>223</v>
      </c>
      <c r="G163" s="36" t="s">
        <v>1668</v>
      </c>
      <c r="H163" s="9" t="s">
        <v>1399</v>
      </c>
      <c r="I163" s="854" t="s">
        <v>1669</v>
      </c>
      <c r="J163" s="35" t="s">
        <v>144</v>
      </c>
      <c r="K163" s="41">
        <v>10000</v>
      </c>
    </row>
    <row r="164" spans="1:12" x14ac:dyDescent="0.25">
      <c r="A164" s="35">
        <v>163</v>
      </c>
      <c r="B164" s="119">
        <v>41464</v>
      </c>
      <c r="C164" s="9" t="s">
        <v>1810</v>
      </c>
      <c r="D164" s="32" t="s">
        <v>2235</v>
      </c>
      <c r="F164" s="35" t="s">
        <v>140</v>
      </c>
      <c r="G164" s="36" t="s">
        <v>2002</v>
      </c>
      <c r="H164" s="9" t="s">
        <v>2004</v>
      </c>
      <c r="I164" s="854">
        <v>2432525</v>
      </c>
      <c r="J164" s="35" t="s">
        <v>167</v>
      </c>
      <c r="K164" s="41">
        <v>345</v>
      </c>
    </row>
    <row r="165" spans="1:12" ht="30" x14ac:dyDescent="0.25">
      <c r="A165" s="35">
        <v>164</v>
      </c>
      <c r="B165" s="119">
        <v>41464</v>
      </c>
      <c r="C165" s="9" t="s">
        <v>3314</v>
      </c>
      <c r="D165" s="32" t="s">
        <v>3315</v>
      </c>
      <c r="F165" s="35" t="s">
        <v>3316</v>
      </c>
      <c r="G165" s="36" t="s">
        <v>3317</v>
      </c>
      <c r="H165" s="9" t="s">
        <v>2463</v>
      </c>
      <c r="I165" s="854" t="s">
        <v>3318</v>
      </c>
      <c r="J165" s="35" t="s">
        <v>167</v>
      </c>
      <c r="K165" s="41">
        <v>111086.04</v>
      </c>
    </row>
    <row r="166" spans="1:12" ht="30" x14ac:dyDescent="0.25">
      <c r="A166" s="35">
        <v>165</v>
      </c>
      <c r="B166" s="119">
        <v>41465</v>
      </c>
      <c r="C166" s="9" t="s">
        <v>3319</v>
      </c>
      <c r="D166" s="32" t="s">
        <v>3320</v>
      </c>
      <c r="F166" s="35" t="s">
        <v>140</v>
      </c>
      <c r="G166" s="36" t="s">
        <v>3321</v>
      </c>
      <c r="H166" s="9" t="s">
        <v>3323</v>
      </c>
      <c r="I166" s="854" t="s">
        <v>3322</v>
      </c>
      <c r="J166" s="35" t="s">
        <v>1082</v>
      </c>
      <c r="K166" s="41">
        <v>6650</v>
      </c>
    </row>
    <row r="167" spans="1:12" x14ac:dyDescent="0.25">
      <c r="A167" s="35">
        <v>166</v>
      </c>
      <c r="B167" s="2010" t="s">
        <v>3324</v>
      </c>
      <c r="C167" s="1738"/>
      <c r="I167" s="854"/>
      <c r="K167" s="41"/>
    </row>
    <row r="168" spans="1:12" x14ac:dyDescent="0.25">
      <c r="A168" s="35">
        <v>167</v>
      </c>
      <c r="B168" s="119">
        <v>41467</v>
      </c>
      <c r="C168" s="9" t="s">
        <v>3348</v>
      </c>
      <c r="D168" s="32" t="s">
        <v>3325</v>
      </c>
      <c r="F168" s="35" t="s">
        <v>140</v>
      </c>
      <c r="G168" s="36" t="s">
        <v>2494</v>
      </c>
      <c r="I168" s="854">
        <v>9632234</v>
      </c>
      <c r="J168" s="35" t="s">
        <v>167</v>
      </c>
      <c r="K168" s="41">
        <v>2468.25</v>
      </c>
      <c r="L168" s="9" t="s">
        <v>3326</v>
      </c>
    </row>
    <row r="169" spans="1:12" x14ac:dyDescent="0.25">
      <c r="A169" s="35">
        <v>168</v>
      </c>
      <c r="B169" s="119">
        <v>41467</v>
      </c>
      <c r="C169" s="9" t="s">
        <v>3347</v>
      </c>
      <c r="D169" s="32" t="s">
        <v>1686</v>
      </c>
      <c r="F169" s="35" t="s">
        <v>140</v>
      </c>
      <c r="G169" s="36" t="s">
        <v>1502</v>
      </c>
      <c r="H169" s="9" t="s">
        <v>3327</v>
      </c>
      <c r="I169" s="854" t="s">
        <v>3328</v>
      </c>
      <c r="J169" s="35" t="s">
        <v>167</v>
      </c>
      <c r="K169" s="41">
        <v>2231.0500000000002</v>
      </c>
    </row>
    <row r="170" spans="1:12" ht="30" x14ac:dyDescent="0.25">
      <c r="A170" s="35">
        <v>169</v>
      </c>
      <c r="B170" s="119">
        <v>41470</v>
      </c>
      <c r="C170" s="9" t="s">
        <v>3347</v>
      </c>
      <c r="D170" s="32" t="s">
        <v>1679</v>
      </c>
      <c r="F170" s="35" t="s">
        <v>140</v>
      </c>
      <c r="G170" s="36" t="s">
        <v>3329</v>
      </c>
      <c r="H170" s="9" t="s">
        <v>1481</v>
      </c>
      <c r="I170" s="854">
        <v>4774575</v>
      </c>
      <c r="J170" s="35" t="s">
        <v>167</v>
      </c>
      <c r="K170" s="41">
        <v>1008</v>
      </c>
    </row>
    <row r="171" spans="1:12" x14ac:dyDescent="0.25">
      <c r="A171" s="35">
        <v>170</v>
      </c>
      <c r="B171" s="119">
        <v>41467</v>
      </c>
      <c r="C171" s="9" t="s">
        <v>3349</v>
      </c>
      <c r="D171" s="32" t="s">
        <v>2229</v>
      </c>
      <c r="F171" s="35" t="s">
        <v>1574</v>
      </c>
      <c r="G171" s="36" t="s">
        <v>3330</v>
      </c>
      <c r="H171" s="9" t="s">
        <v>1889</v>
      </c>
      <c r="I171" s="854" t="s">
        <v>2232</v>
      </c>
      <c r="J171" s="35" t="s">
        <v>167</v>
      </c>
      <c r="K171" s="41">
        <v>1560</v>
      </c>
    </row>
    <row r="172" spans="1:12" ht="30" x14ac:dyDescent="0.25">
      <c r="A172" s="35">
        <v>171</v>
      </c>
      <c r="B172" s="119">
        <v>41471</v>
      </c>
      <c r="C172" s="9" t="s">
        <v>3331</v>
      </c>
      <c r="D172" s="32" t="s">
        <v>2219</v>
      </c>
      <c r="F172" s="35" t="s">
        <v>1574</v>
      </c>
      <c r="G172" s="36" t="s">
        <v>3332</v>
      </c>
      <c r="H172" s="9" t="s">
        <v>3333</v>
      </c>
      <c r="I172" s="854" t="s">
        <v>3334</v>
      </c>
      <c r="J172" s="35" t="s">
        <v>47</v>
      </c>
      <c r="K172" s="41">
        <v>5329</v>
      </c>
    </row>
    <row r="173" spans="1:12" ht="30" x14ac:dyDescent="0.25">
      <c r="A173" s="35">
        <v>172</v>
      </c>
      <c r="B173" s="119">
        <v>41471</v>
      </c>
      <c r="C173" s="9" t="s">
        <v>3331</v>
      </c>
      <c r="D173" s="32" t="s">
        <v>483</v>
      </c>
      <c r="F173" s="35" t="s">
        <v>223</v>
      </c>
      <c r="G173" s="36" t="s">
        <v>3335</v>
      </c>
      <c r="H173" s="9" t="s">
        <v>1543</v>
      </c>
      <c r="I173" s="854">
        <v>3617277</v>
      </c>
      <c r="J173" s="35" t="s">
        <v>47</v>
      </c>
      <c r="K173" s="41">
        <v>2050</v>
      </c>
    </row>
    <row r="174" spans="1:12" x14ac:dyDescent="0.25">
      <c r="A174" s="35">
        <v>173</v>
      </c>
      <c r="B174" s="119">
        <v>41472</v>
      </c>
      <c r="C174" s="9" t="s">
        <v>3347</v>
      </c>
      <c r="D174" s="32" t="s">
        <v>3336</v>
      </c>
      <c r="F174" s="35" t="s">
        <v>140</v>
      </c>
      <c r="I174" s="854"/>
      <c r="J174" s="35" t="s">
        <v>167</v>
      </c>
      <c r="K174" s="41">
        <v>920</v>
      </c>
    </row>
    <row r="175" spans="1:12" ht="30" x14ac:dyDescent="0.25">
      <c r="A175" s="35">
        <v>174</v>
      </c>
      <c r="B175" s="119">
        <v>41472</v>
      </c>
      <c r="C175" s="9" t="s">
        <v>3337</v>
      </c>
      <c r="D175" s="32" t="s">
        <v>1550</v>
      </c>
      <c r="F175" s="35" t="s">
        <v>1574</v>
      </c>
      <c r="G175" s="36" t="s">
        <v>3338</v>
      </c>
      <c r="H175" s="9" t="s">
        <v>918</v>
      </c>
      <c r="I175" s="854">
        <v>4150486</v>
      </c>
      <c r="J175" s="35" t="s">
        <v>144</v>
      </c>
      <c r="K175" s="41">
        <v>2400</v>
      </c>
    </row>
    <row r="176" spans="1:12" ht="30" x14ac:dyDescent="0.25">
      <c r="A176" s="35">
        <v>175</v>
      </c>
      <c r="B176" s="119">
        <v>41472</v>
      </c>
      <c r="C176" s="9" t="s">
        <v>3342</v>
      </c>
      <c r="D176" s="32" t="s">
        <v>3339</v>
      </c>
      <c r="E176" s="9" t="s">
        <v>3340</v>
      </c>
      <c r="F176" s="35" t="s">
        <v>44</v>
      </c>
      <c r="G176" s="36" t="s">
        <v>3341</v>
      </c>
      <c r="H176" s="9" t="s">
        <v>2570</v>
      </c>
      <c r="I176" s="854">
        <v>4552829</v>
      </c>
      <c r="J176" s="35" t="s">
        <v>144</v>
      </c>
      <c r="K176" s="41">
        <v>40690</v>
      </c>
    </row>
    <row r="177" spans="1:11" x14ac:dyDescent="0.25">
      <c r="A177" s="35">
        <v>176</v>
      </c>
      <c r="B177" s="119">
        <v>41472</v>
      </c>
      <c r="C177" s="9" t="s">
        <v>3343</v>
      </c>
      <c r="D177" s="32" t="s">
        <v>2143</v>
      </c>
      <c r="F177" s="35" t="s">
        <v>223</v>
      </c>
      <c r="G177" s="36" t="s">
        <v>3344</v>
      </c>
      <c r="H177" s="9" t="s">
        <v>173</v>
      </c>
      <c r="I177" s="854" t="s">
        <v>225</v>
      </c>
      <c r="J177" s="35" t="s">
        <v>144</v>
      </c>
      <c r="K177" s="41">
        <v>840</v>
      </c>
    </row>
    <row r="178" spans="1:11" x14ac:dyDescent="0.25">
      <c r="A178" s="35">
        <v>177</v>
      </c>
      <c r="B178" s="119">
        <v>41472</v>
      </c>
      <c r="C178" s="9" t="s">
        <v>3342</v>
      </c>
      <c r="D178" s="32" t="s">
        <v>3345</v>
      </c>
      <c r="F178" s="35" t="s">
        <v>1574</v>
      </c>
      <c r="G178" s="36" t="s">
        <v>3346</v>
      </c>
      <c r="H178" s="9" t="s">
        <v>2607</v>
      </c>
      <c r="I178" s="854">
        <v>8995632</v>
      </c>
      <c r="J178" s="35" t="s">
        <v>144</v>
      </c>
      <c r="K178" s="41">
        <v>32630</v>
      </c>
    </row>
    <row r="179" spans="1:11" x14ac:dyDescent="0.25">
      <c r="A179" s="35">
        <v>178</v>
      </c>
      <c r="B179" s="119">
        <v>41474</v>
      </c>
      <c r="C179" s="9" t="s">
        <v>3350</v>
      </c>
      <c r="D179" s="32" t="s">
        <v>1676</v>
      </c>
      <c r="F179" s="35" t="s">
        <v>140</v>
      </c>
      <c r="G179" s="36" t="s">
        <v>1677</v>
      </c>
      <c r="I179" s="854">
        <v>9944614</v>
      </c>
      <c r="J179" s="35" t="s">
        <v>167</v>
      </c>
      <c r="K179" s="41">
        <v>1700</v>
      </c>
    </row>
    <row r="180" spans="1:11" ht="45" x14ac:dyDescent="0.25">
      <c r="A180" s="35">
        <v>179</v>
      </c>
      <c r="B180" s="119">
        <v>41478</v>
      </c>
      <c r="C180" s="9" t="s">
        <v>1067</v>
      </c>
      <c r="D180" s="32" t="s">
        <v>1068</v>
      </c>
      <c r="F180" s="35" t="s">
        <v>1574</v>
      </c>
      <c r="G180" s="36" t="s">
        <v>1069</v>
      </c>
      <c r="H180" s="9" t="s">
        <v>1070</v>
      </c>
      <c r="I180" s="854" t="s">
        <v>3351</v>
      </c>
      <c r="J180" s="35" t="s">
        <v>47</v>
      </c>
      <c r="K180" s="41">
        <v>1600</v>
      </c>
    </row>
    <row r="181" spans="1:11" ht="30" x14ac:dyDescent="0.25">
      <c r="A181" s="35">
        <v>180</v>
      </c>
      <c r="B181" s="119">
        <v>41479</v>
      </c>
      <c r="C181" s="9" t="s">
        <v>3352</v>
      </c>
      <c r="D181" s="32" t="s">
        <v>1620</v>
      </c>
      <c r="F181" s="35" t="s">
        <v>223</v>
      </c>
      <c r="G181" s="36" t="s">
        <v>2214</v>
      </c>
      <c r="H181" s="9" t="s">
        <v>3353</v>
      </c>
      <c r="I181" s="854" t="s">
        <v>3354</v>
      </c>
      <c r="J181" s="35" t="s">
        <v>1082</v>
      </c>
      <c r="K181" s="41">
        <v>5036</v>
      </c>
    </row>
    <row r="182" spans="1:11" ht="30" x14ac:dyDescent="0.25">
      <c r="A182" s="35">
        <v>181</v>
      </c>
      <c r="B182" s="119">
        <v>41479</v>
      </c>
      <c r="C182" s="9" t="s">
        <v>3355</v>
      </c>
      <c r="D182" s="32" t="s">
        <v>3356</v>
      </c>
      <c r="F182" s="35" t="s">
        <v>3357</v>
      </c>
      <c r="G182" s="36" t="s">
        <v>3358</v>
      </c>
      <c r="H182" s="9" t="s">
        <v>2633</v>
      </c>
      <c r="I182" s="854" t="s">
        <v>3359</v>
      </c>
      <c r="J182" s="35" t="s">
        <v>47</v>
      </c>
      <c r="K182" s="41">
        <v>38450</v>
      </c>
    </row>
    <row r="183" spans="1:11" ht="30" x14ac:dyDescent="0.25">
      <c r="A183" s="35">
        <v>182</v>
      </c>
      <c r="B183" s="119">
        <v>41480</v>
      </c>
      <c r="C183" s="9" t="s">
        <v>3360</v>
      </c>
      <c r="D183" s="32" t="s">
        <v>3361</v>
      </c>
      <c r="F183" s="35" t="s">
        <v>140</v>
      </c>
      <c r="G183" s="36" t="s">
        <v>3362</v>
      </c>
      <c r="H183" s="9" t="s">
        <v>3363</v>
      </c>
      <c r="I183" s="854" t="s">
        <v>3364</v>
      </c>
      <c r="J183" s="35" t="s">
        <v>144</v>
      </c>
      <c r="K183" s="41">
        <v>300</v>
      </c>
    </row>
    <row r="184" spans="1:11" ht="30" x14ac:dyDescent="0.25">
      <c r="A184" s="35">
        <v>183</v>
      </c>
      <c r="B184" s="119">
        <v>41480</v>
      </c>
      <c r="C184" s="9" t="s">
        <v>2659</v>
      </c>
      <c r="D184" s="32" t="s">
        <v>2144</v>
      </c>
      <c r="F184" s="35" t="s">
        <v>44</v>
      </c>
      <c r="G184" s="36" t="s">
        <v>2145</v>
      </c>
      <c r="H184" s="9" t="s">
        <v>1723</v>
      </c>
      <c r="I184" s="854" t="s">
        <v>3365</v>
      </c>
      <c r="J184" s="35" t="s">
        <v>481</v>
      </c>
      <c r="K184" s="41">
        <v>7500</v>
      </c>
    </row>
    <row r="185" spans="1:11" x14ac:dyDescent="0.25">
      <c r="A185" s="35">
        <v>184</v>
      </c>
      <c r="B185" s="119">
        <v>41487</v>
      </c>
      <c r="C185" s="9" t="s">
        <v>3366</v>
      </c>
      <c r="D185" s="32" t="s">
        <v>2219</v>
      </c>
      <c r="F185" s="35" t="s">
        <v>140</v>
      </c>
      <c r="G185" s="36" t="s">
        <v>3367</v>
      </c>
      <c r="H185" s="9" t="s">
        <v>3368</v>
      </c>
      <c r="I185" s="854" t="s">
        <v>3369</v>
      </c>
      <c r="J185" s="35" t="s">
        <v>47</v>
      </c>
      <c r="K185" s="41">
        <v>790</v>
      </c>
    </row>
    <row r="186" spans="1:11" x14ac:dyDescent="0.25">
      <c r="A186" s="35">
        <v>185</v>
      </c>
      <c r="B186" s="119">
        <v>41487</v>
      </c>
      <c r="C186" s="9" t="s">
        <v>3366</v>
      </c>
      <c r="D186" s="32" t="s">
        <v>483</v>
      </c>
      <c r="F186" s="35" t="s">
        <v>3370</v>
      </c>
      <c r="G186" s="36" t="s">
        <v>3371</v>
      </c>
      <c r="H186" s="9" t="s">
        <v>1543</v>
      </c>
      <c r="I186" s="854">
        <v>3617277</v>
      </c>
      <c r="J186" s="35" t="s">
        <v>47</v>
      </c>
      <c r="K186" s="41">
        <v>3334</v>
      </c>
    </row>
    <row r="187" spans="1:11" ht="30" x14ac:dyDescent="0.25">
      <c r="A187" s="35">
        <v>186</v>
      </c>
      <c r="B187" s="119">
        <v>41487</v>
      </c>
      <c r="C187" s="9" t="s">
        <v>3342</v>
      </c>
      <c r="D187" s="32" t="s">
        <v>3339</v>
      </c>
      <c r="F187" s="35" t="s">
        <v>44</v>
      </c>
      <c r="G187" s="36" t="s">
        <v>3341</v>
      </c>
      <c r="H187" s="9" t="s">
        <v>2570</v>
      </c>
      <c r="I187" s="854">
        <v>4552829</v>
      </c>
      <c r="J187" s="35" t="s">
        <v>144</v>
      </c>
      <c r="K187" s="41">
        <v>14600</v>
      </c>
    </row>
    <row r="188" spans="1:11" ht="30" x14ac:dyDescent="0.25">
      <c r="A188" s="35">
        <v>187</v>
      </c>
      <c r="B188" s="119">
        <v>41487</v>
      </c>
      <c r="C188" s="9" t="s">
        <v>3372</v>
      </c>
      <c r="D188" s="32" t="s">
        <v>1620</v>
      </c>
      <c r="F188" s="35" t="s">
        <v>223</v>
      </c>
      <c r="G188" s="36" t="s">
        <v>2214</v>
      </c>
      <c r="H188" s="9" t="s">
        <v>3353</v>
      </c>
      <c r="I188" s="854" t="s">
        <v>3373</v>
      </c>
      <c r="J188" s="35" t="s">
        <v>144</v>
      </c>
      <c r="K188" s="41">
        <v>3959</v>
      </c>
    </row>
    <row r="189" spans="1:11" ht="45" x14ac:dyDescent="0.25">
      <c r="A189" s="35">
        <v>188</v>
      </c>
      <c r="B189" s="119">
        <v>41488</v>
      </c>
      <c r="C189" s="9" t="s">
        <v>3374</v>
      </c>
      <c r="D189" s="32" t="s">
        <v>3375</v>
      </c>
      <c r="F189" s="35" t="s">
        <v>44</v>
      </c>
      <c r="G189" s="36" t="s">
        <v>3376</v>
      </c>
      <c r="H189" s="9" t="s">
        <v>3377</v>
      </c>
      <c r="I189" s="1474" t="s">
        <v>3378</v>
      </c>
      <c r="J189" s="35" t="s">
        <v>481</v>
      </c>
      <c r="K189" s="41">
        <v>52300</v>
      </c>
    </row>
    <row r="190" spans="1:11" x14ac:dyDescent="0.25">
      <c r="A190" s="35">
        <v>189</v>
      </c>
      <c r="B190" s="119">
        <v>41493</v>
      </c>
      <c r="C190" s="9" t="s">
        <v>3379</v>
      </c>
      <c r="D190" s="32" t="s">
        <v>3380</v>
      </c>
      <c r="F190" s="35" t="s">
        <v>3308</v>
      </c>
      <c r="G190" s="36" t="s">
        <v>3381</v>
      </c>
      <c r="H190" s="9" t="s">
        <v>3382</v>
      </c>
      <c r="I190" s="854">
        <v>7327002</v>
      </c>
      <c r="J190" s="35" t="s">
        <v>481</v>
      </c>
      <c r="K190" s="41">
        <v>4560.88</v>
      </c>
    </row>
    <row r="191" spans="1:11" x14ac:dyDescent="0.25">
      <c r="A191" s="35">
        <v>190</v>
      </c>
      <c r="B191" s="119">
        <v>41493</v>
      </c>
      <c r="C191" s="9" t="s">
        <v>998</v>
      </c>
      <c r="D191" s="32" t="s">
        <v>2143</v>
      </c>
      <c r="F191" s="35" t="s">
        <v>223</v>
      </c>
      <c r="G191" s="36" t="s">
        <v>224</v>
      </c>
      <c r="H191" s="9" t="s">
        <v>3383</v>
      </c>
      <c r="I191" s="854" t="s">
        <v>225</v>
      </c>
      <c r="J191" s="35" t="s">
        <v>144</v>
      </c>
      <c r="K191" s="41">
        <v>9880</v>
      </c>
    </row>
    <row r="192" spans="1:11" ht="30" x14ac:dyDescent="0.25">
      <c r="A192" s="35">
        <v>191</v>
      </c>
      <c r="B192" s="119">
        <v>41500</v>
      </c>
      <c r="C192" s="9" t="s">
        <v>796</v>
      </c>
      <c r="D192" s="32" t="s">
        <v>3315</v>
      </c>
      <c r="F192" s="35" t="s">
        <v>44</v>
      </c>
      <c r="G192" s="36" t="s">
        <v>3317</v>
      </c>
      <c r="H192" s="9" t="s">
        <v>2463</v>
      </c>
      <c r="I192" s="854" t="s">
        <v>3318</v>
      </c>
      <c r="J192" s="35" t="s">
        <v>167</v>
      </c>
      <c r="K192" s="41">
        <v>8800</v>
      </c>
    </row>
    <row r="193" spans="1:11" ht="30" x14ac:dyDescent="0.25">
      <c r="A193" s="35">
        <v>192</v>
      </c>
      <c r="B193" s="119">
        <v>41500</v>
      </c>
      <c r="C193" s="9" t="s">
        <v>3384</v>
      </c>
      <c r="D193" s="32" t="s">
        <v>3385</v>
      </c>
      <c r="E193" s="9" t="s">
        <v>3386</v>
      </c>
      <c r="F193" s="35" t="s">
        <v>147</v>
      </c>
      <c r="G193" s="36" t="s">
        <v>1632</v>
      </c>
      <c r="H193" s="9" t="s">
        <v>3387</v>
      </c>
      <c r="I193" s="854" t="s">
        <v>3388</v>
      </c>
      <c r="J193" s="35" t="s">
        <v>167</v>
      </c>
      <c r="K193" s="41">
        <v>9800</v>
      </c>
    </row>
    <row r="194" spans="1:11" ht="30" x14ac:dyDescent="0.25">
      <c r="A194" s="35">
        <v>193</v>
      </c>
      <c r="B194" s="119">
        <v>41501</v>
      </c>
      <c r="C194" s="9" t="s">
        <v>3342</v>
      </c>
      <c r="D194" s="32" t="s">
        <v>483</v>
      </c>
      <c r="F194" s="35" t="s">
        <v>223</v>
      </c>
      <c r="G194" s="36" t="s">
        <v>312</v>
      </c>
      <c r="H194" s="9" t="s">
        <v>1543</v>
      </c>
      <c r="I194" s="854">
        <v>3617277</v>
      </c>
      <c r="J194" s="35" t="s">
        <v>144</v>
      </c>
      <c r="K194" s="41">
        <v>1885</v>
      </c>
    </row>
    <row r="195" spans="1:11" ht="30" x14ac:dyDescent="0.25">
      <c r="A195" s="35">
        <v>194</v>
      </c>
      <c r="B195" s="119">
        <v>41501</v>
      </c>
      <c r="C195" s="9" t="s">
        <v>1034</v>
      </c>
      <c r="D195" s="32" t="s">
        <v>227</v>
      </c>
      <c r="F195" s="35" t="s">
        <v>44</v>
      </c>
      <c r="G195" s="36" t="s">
        <v>228</v>
      </c>
      <c r="H195" s="9" t="s">
        <v>1688</v>
      </c>
      <c r="I195" s="854" t="s">
        <v>1035</v>
      </c>
      <c r="J195" s="35" t="s">
        <v>481</v>
      </c>
      <c r="K195" s="41">
        <v>50354</v>
      </c>
    </row>
    <row r="196" spans="1:11" ht="30" x14ac:dyDescent="0.25">
      <c r="A196" s="35">
        <v>195</v>
      </c>
      <c r="B196" s="119">
        <v>41501</v>
      </c>
      <c r="C196" s="9" t="s">
        <v>1034</v>
      </c>
      <c r="D196" s="32" t="s">
        <v>227</v>
      </c>
      <c r="F196" s="35" t="s">
        <v>44</v>
      </c>
      <c r="G196" s="36" t="s">
        <v>228</v>
      </c>
      <c r="H196" s="9" t="s">
        <v>1688</v>
      </c>
      <c r="I196" s="854" t="s">
        <v>1035</v>
      </c>
      <c r="J196" s="35" t="s">
        <v>153</v>
      </c>
      <c r="K196" s="41">
        <v>6269.44</v>
      </c>
    </row>
    <row r="197" spans="1:11" x14ac:dyDescent="0.25">
      <c r="A197" s="35">
        <v>196</v>
      </c>
      <c r="B197" s="119">
        <v>41501</v>
      </c>
      <c r="C197" s="9" t="s">
        <v>3389</v>
      </c>
      <c r="D197" s="32" t="s">
        <v>3390</v>
      </c>
      <c r="E197" s="9" t="s">
        <v>3324</v>
      </c>
      <c r="I197" s="854"/>
      <c r="K197" s="41"/>
    </row>
    <row r="198" spans="1:11" ht="30" x14ac:dyDescent="0.25">
      <c r="A198" s="35">
        <v>197</v>
      </c>
      <c r="B198" s="119">
        <v>41501</v>
      </c>
      <c r="C198" s="9" t="s">
        <v>1434</v>
      </c>
      <c r="D198" s="32" t="s">
        <v>1657</v>
      </c>
      <c r="F198" s="35" t="s">
        <v>147</v>
      </c>
      <c r="G198" s="36" t="s">
        <v>1658</v>
      </c>
      <c r="H198" s="9" t="s">
        <v>1431</v>
      </c>
      <c r="I198" s="854" t="s">
        <v>3391</v>
      </c>
      <c r="J198" s="35" t="s">
        <v>153</v>
      </c>
      <c r="K198" s="41">
        <v>950</v>
      </c>
    </row>
    <row r="199" spans="1:11" ht="30" x14ac:dyDescent="0.25">
      <c r="A199" s="35">
        <v>198</v>
      </c>
      <c r="B199" s="119">
        <v>41501</v>
      </c>
      <c r="C199" s="9" t="s">
        <v>3392</v>
      </c>
      <c r="D199" s="32" t="s">
        <v>483</v>
      </c>
      <c r="F199" s="35" t="s">
        <v>223</v>
      </c>
      <c r="G199" s="36" t="s">
        <v>312</v>
      </c>
      <c r="H199" s="9" t="s">
        <v>1543</v>
      </c>
      <c r="I199" s="854">
        <v>3617277</v>
      </c>
      <c r="J199" s="35" t="s">
        <v>144</v>
      </c>
      <c r="K199" s="41">
        <v>5020</v>
      </c>
    </row>
    <row r="200" spans="1:11" ht="30" x14ac:dyDescent="0.25">
      <c r="A200" s="35">
        <v>199</v>
      </c>
      <c r="B200" s="119">
        <v>41509</v>
      </c>
      <c r="C200" s="9" t="s">
        <v>3392</v>
      </c>
      <c r="D200" s="32" t="s">
        <v>483</v>
      </c>
      <c r="F200" s="35" t="s">
        <v>223</v>
      </c>
      <c r="G200" s="36" t="s">
        <v>312</v>
      </c>
      <c r="H200" s="9" t="s">
        <v>2744</v>
      </c>
      <c r="I200" s="854">
        <v>3617277</v>
      </c>
      <c r="J200" s="35" t="s">
        <v>144</v>
      </c>
      <c r="K200" s="41">
        <v>45240</v>
      </c>
    </row>
    <row r="201" spans="1:11" ht="30" x14ac:dyDescent="0.25">
      <c r="A201" s="35">
        <v>200</v>
      </c>
      <c r="B201" s="119">
        <v>41513</v>
      </c>
      <c r="C201" s="9" t="s">
        <v>3393</v>
      </c>
      <c r="D201" s="32" t="s">
        <v>3394</v>
      </c>
      <c r="F201" s="35" t="s">
        <v>3395</v>
      </c>
      <c r="G201" s="36" t="s">
        <v>3396</v>
      </c>
      <c r="H201" s="9" t="s">
        <v>2814</v>
      </c>
      <c r="I201" s="854" t="s">
        <v>3397</v>
      </c>
      <c r="J201" s="35" t="s">
        <v>47</v>
      </c>
      <c r="K201" s="41">
        <v>312660</v>
      </c>
    </row>
    <row r="202" spans="1:11" ht="30" x14ac:dyDescent="0.25">
      <c r="A202" s="35">
        <v>201</v>
      </c>
      <c r="B202" s="119">
        <v>41513</v>
      </c>
      <c r="C202" s="9" t="s">
        <v>1989</v>
      </c>
      <c r="D202" s="32" t="s">
        <v>2209</v>
      </c>
      <c r="F202" s="35" t="s">
        <v>223</v>
      </c>
      <c r="G202" s="36" t="s">
        <v>2210</v>
      </c>
      <c r="H202" s="9" t="s">
        <v>2855</v>
      </c>
      <c r="I202" s="854" t="s">
        <v>2212</v>
      </c>
      <c r="J202" s="35" t="s">
        <v>47</v>
      </c>
      <c r="K202" s="41">
        <v>2300</v>
      </c>
    </row>
    <row r="203" spans="1:11" ht="30" x14ac:dyDescent="0.25">
      <c r="A203" s="35">
        <v>202</v>
      </c>
      <c r="B203" s="119">
        <v>41514</v>
      </c>
      <c r="C203" s="9" t="s">
        <v>3398</v>
      </c>
      <c r="D203" s="32" t="s">
        <v>1651</v>
      </c>
      <c r="F203" s="35" t="s">
        <v>140</v>
      </c>
      <c r="G203" s="36" t="s">
        <v>1652</v>
      </c>
      <c r="H203" s="9" t="s">
        <v>2865</v>
      </c>
      <c r="I203" s="854">
        <v>3301644</v>
      </c>
      <c r="J203" s="35" t="s">
        <v>144</v>
      </c>
      <c r="K203" s="41">
        <v>1300</v>
      </c>
    </row>
    <row r="204" spans="1:11" ht="30" x14ac:dyDescent="0.25">
      <c r="A204" s="35">
        <v>203</v>
      </c>
      <c r="B204" s="119">
        <v>41514</v>
      </c>
      <c r="C204" s="9" t="s">
        <v>3399</v>
      </c>
      <c r="D204" s="32" t="s">
        <v>1020</v>
      </c>
      <c r="G204" s="36" t="s">
        <v>1021</v>
      </c>
      <c r="H204" s="9" t="s">
        <v>689</v>
      </c>
      <c r="I204" s="854" t="s">
        <v>1060</v>
      </c>
      <c r="J204" s="35" t="s">
        <v>481</v>
      </c>
      <c r="K204" s="460">
        <v>2700</v>
      </c>
    </row>
    <row r="205" spans="1:11" ht="30" x14ac:dyDescent="0.25">
      <c r="A205" s="35">
        <v>204</v>
      </c>
      <c r="B205" s="119">
        <v>41514</v>
      </c>
      <c r="C205" s="9" t="s">
        <v>40</v>
      </c>
      <c r="D205" s="32" t="s">
        <v>307</v>
      </c>
      <c r="F205" s="35" t="s">
        <v>147</v>
      </c>
      <c r="G205" s="36" t="s">
        <v>288</v>
      </c>
      <c r="H205" s="9" t="s">
        <v>246</v>
      </c>
      <c r="I205" s="854" t="s">
        <v>2142</v>
      </c>
      <c r="J205" s="35" t="s">
        <v>167</v>
      </c>
      <c r="K205" s="41">
        <v>1595</v>
      </c>
    </row>
    <row r="206" spans="1:11" ht="30" x14ac:dyDescent="0.25">
      <c r="A206" s="35">
        <v>205</v>
      </c>
      <c r="B206" s="119">
        <v>41515</v>
      </c>
      <c r="C206" s="9" t="s">
        <v>2226</v>
      </c>
      <c r="D206" s="32" t="s">
        <v>1044</v>
      </c>
      <c r="F206" s="35" t="s">
        <v>44</v>
      </c>
      <c r="G206" s="36" t="s">
        <v>3400</v>
      </c>
      <c r="H206" s="9" t="s">
        <v>3401</v>
      </c>
      <c r="I206" s="854">
        <v>9862222</v>
      </c>
      <c r="J206" s="35" t="s">
        <v>481</v>
      </c>
      <c r="K206" s="41">
        <v>13900</v>
      </c>
    </row>
    <row r="207" spans="1:11" ht="45" x14ac:dyDescent="0.25">
      <c r="A207" s="35">
        <v>206</v>
      </c>
      <c r="B207" s="119">
        <v>41515</v>
      </c>
      <c r="C207" s="9" t="s">
        <v>3481</v>
      </c>
      <c r="D207" s="32" t="s">
        <v>3402</v>
      </c>
      <c r="F207" s="35" t="s">
        <v>3482</v>
      </c>
      <c r="G207" s="36" t="s">
        <v>3483</v>
      </c>
      <c r="H207" s="9" t="s">
        <v>3484</v>
      </c>
      <c r="I207" s="854" t="s">
        <v>3485</v>
      </c>
      <c r="J207" s="35" t="s">
        <v>481</v>
      </c>
      <c r="K207" s="41">
        <v>26300</v>
      </c>
    </row>
    <row r="208" spans="1:11" ht="30" x14ac:dyDescent="0.25">
      <c r="A208" s="35">
        <v>207</v>
      </c>
      <c r="B208" s="119">
        <v>41515</v>
      </c>
      <c r="C208" s="9" t="s">
        <v>40</v>
      </c>
      <c r="D208" s="32" t="s">
        <v>163</v>
      </c>
      <c r="F208" s="35" t="s">
        <v>140</v>
      </c>
      <c r="G208" s="36" t="s">
        <v>3403</v>
      </c>
      <c r="H208" s="9" t="s">
        <v>1870</v>
      </c>
      <c r="I208" s="854" t="s">
        <v>3404</v>
      </c>
      <c r="J208" s="35" t="s">
        <v>167</v>
      </c>
      <c r="K208" s="41">
        <v>3174</v>
      </c>
    </row>
    <row r="209" spans="1:11" ht="45" x14ac:dyDescent="0.25">
      <c r="A209" s="35">
        <v>208</v>
      </c>
      <c r="B209" s="119">
        <v>41516</v>
      </c>
      <c r="C209" s="9" t="s">
        <v>26</v>
      </c>
      <c r="D209" s="32" t="s">
        <v>41</v>
      </c>
      <c r="F209" s="35" t="s">
        <v>44</v>
      </c>
      <c r="G209" s="36" t="s">
        <v>3405</v>
      </c>
      <c r="H209" s="9" t="s">
        <v>3210</v>
      </c>
      <c r="I209" s="854">
        <v>7219109</v>
      </c>
      <c r="J209" s="35" t="s">
        <v>47</v>
      </c>
      <c r="K209" s="41">
        <v>26000</v>
      </c>
    </row>
    <row r="210" spans="1:11" ht="30" x14ac:dyDescent="0.25">
      <c r="A210" s="35">
        <v>209</v>
      </c>
      <c r="B210" s="119">
        <v>41517</v>
      </c>
      <c r="C210" s="9" t="s">
        <v>3406</v>
      </c>
      <c r="D210" s="32" t="s">
        <v>483</v>
      </c>
      <c r="F210" s="35" t="s">
        <v>223</v>
      </c>
      <c r="G210" s="36" t="s">
        <v>312</v>
      </c>
      <c r="H210" s="9" t="s">
        <v>1543</v>
      </c>
      <c r="I210" s="854">
        <v>3617277</v>
      </c>
      <c r="J210" s="35" t="s">
        <v>144</v>
      </c>
      <c r="K210" s="41">
        <v>7820</v>
      </c>
    </row>
    <row r="211" spans="1:11" x14ac:dyDescent="0.25">
      <c r="A211" s="35">
        <v>210</v>
      </c>
      <c r="B211" s="119">
        <v>41520</v>
      </c>
      <c r="C211" s="9" t="s">
        <v>3407</v>
      </c>
      <c r="D211" s="32" t="s">
        <v>3408</v>
      </c>
      <c r="F211" s="35" t="s">
        <v>140</v>
      </c>
      <c r="G211" s="36" t="s">
        <v>3409</v>
      </c>
      <c r="H211" s="9" t="s">
        <v>3410</v>
      </c>
      <c r="I211" s="854" t="s">
        <v>3411</v>
      </c>
      <c r="J211" s="35" t="s">
        <v>153</v>
      </c>
      <c r="K211" s="41">
        <v>850</v>
      </c>
    </row>
    <row r="212" spans="1:11" x14ac:dyDescent="0.25">
      <c r="A212" s="35">
        <v>211</v>
      </c>
      <c r="B212" s="119">
        <v>41526</v>
      </c>
      <c r="C212" s="9" t="s">
        <v>3412</v>
      </c>
      <c r="D212" s="32" t="s">
        <v>3413</v>
      </c>
      <c r="F212" s="35" t="s">
        <v>44</v>
      </c>
      <c r="G212" s="36" t="s">
        <v>3414</v>
      </c>
      <c r="H212" s="9" t="s">
        <v>3415</v>
      </c>
      <c r="I212" s="854" t="s">
        <v>3416</v>
      </c>
      <c r="J212" s="35" t="s">
        <v>144</v>
      </c>
      <c r="K212" s="41">
        <v>4100</v>
      </c>
    </row>
    <row r="213" spans="1:11" x14ac:dyDescent="0.25">
      <c r="A213" s="35">
        <v>212</v>
      </c>
      <c r="B213" s="119">
        <v>41526</v>
      </c>
      <c r="C213" s="9" t="s">
        <v>3417</v>
      </c>
      <c r="D213" s="32" t="s">
        <v>1676</v>
      </c>
      <c r="F213" s="35" t="s">
        <v>140</v>
      </c>
      <c r="G213" s="36" t="s">
        <v>3418</v>
      </c>
      <c r="I213" s="854">
        <v>9944614</v>
      </c>
      <c r="J213" s="35" t="s">
        <v>167</v>
      </c>
      <c r="K213" s="41">
        <v>767.3</v>
      </c>
    </row>
    <row r="214" spans="1:11" x14ac:dyDescent="0.25">
      <c r="A214" s="35">
        <v>213</v>
      </c>
      <c r="B214" s="119">
        <v>41526</v>
      </c>
      <c r="C214" s="9" t="s">
        <v>1810</v>
      </c>
      <c r="D214" s="32" t="s">
        <v>2235</v>
      </c>
      <c r="F214" s="35" t="s">
        <v>140</v>
      </c>
      <c r="G214" s="36" t="s">
        <v>2002</v>
      </c>
      <c r="H214" s="9" t="s">
        <v>2004</v>
      </c>
      <c r="I214" s="854">
        <v>2432525</v>
      </c>
      <c r="J214" s="35" t="s">
        <v>167</v>
      </c>
      <c r="K214" s="41">
        <v>466</v>
      </c>
    </row>
    <row r="215" spans="1:11" x14ac:dyDescent="0.25">
      <c r="A215" s="35">
        <v>214</v>
      </c>
      <c r="B215" s="119">
        <v>41526</v>
      </c>
      <c r="C215" s="9" t="s">
        <v>3419</v>
      </c>
      <c r="D215" s="32" t="s">
        <v>3336</v>
      </c>
      <c r="F215" s="35" t="s">
        <v>140</v>
      </c>
      <c r="I215" s="854"/>
      <c r="J215" s="35" t="s">
        <v>167</v>
      </c>
      <c r="K215" s="41">
        <v>1180</v>
      </c>
    </row>
    <row r="216" spans="1:11" ht="30" x14ac:dyDescent="0.25">
      <c r="A216" s="35">
        <v>215</v>
      </c>
      <c r="B216" s="119">
        <v>41526</v>
      </c>
      <c r="C216" s="9" t="s">
        <v>3419</v>
      </c>
      <c r="D216" s="32" t="s">
        <v>1679</v>
      </c>
      <c r="F216" s="35" t="s">
        <v>140</v>
      </c>
      <c r="G216" s="36" t="s">
        <v>1680</v>
      </c>
      <c r="H216" s="9" t="s">
        <v>1481</v>
      </c>
      <c r="I216" s="854">
        <v>4774575</v>
      </c>
      <c r="J216" s="35" t="s">
        <v>167</v>
      </c>
      <c r="K216" s="41">
        <v>1363</v>
      </c>
    </row>
    <row r="217" spans="1:11" ht="30" x14ac:dyDescent="0.25">
      <c r="A217" s="35">
        <v>216</v>
      </c>
      <c r="B217" s="119">
        <v>41526</v>
      </c>
      <c r="C217" s="9" t="s">
        <v>3422</v>
      </c>
      <c r="D217" s="32" t="s">
        <v>483</v>
      </c>
      <c r="F217" s="35" t="s">
        <v>223</v>
      </c>
      <c r="G217" s="36" t="s">
        <v>312</v>
      </c>
      <c r="H217" s="9" t="s">
        <v>1543</v>
      </c>
      <c r="I217" s="854">
        <v>3617277</v>
      </c>
      <c r="J217" s="35" t="s">
        <v>144</v>
      </c>
      <c r="K217" s="41">
        <v>2839</v>
      </c>
    </row>
    <row r="218" spans="1:11" x14ac:dyDescent="0.25">
      <c r="A218" s="35">
        <v>217</v>
      </c>
      <c r="B218" s="119">
        <v>41526</v>
      </c>
      <c r="C218" s="9" t="s">
        <v>3420</v>
      </c>
      <c r="D218" s="32" t="s">
        <v>2229</v>
      </c>
      <c r="F218" s="35" t="s">
        <v>1574</v>
      </c>
      <c r="G218" s="36" t="s">
        <v>1890</v>
      </c>
      <c r="H218" s="9" t="s">
        <v>1889</v>
      </c>
      <c r="I218" s="854" t="s">
        <v>3421</v>
      </c>
      <c r="J218" s="35" t="s">
        <v>167</v>
      </c>
      <c r="K218" s="41">
        <v>1560</v>
      </c>
    </row>
    <row r="219" spans="1:11" x14ac:dyDescent="0.25">
      <c r="A219" s="35">
        <v>218</v>
      </c>
      <c r="B219" s="119">
        <v>41526</v>
      </c>
      <c r="C219" s="9" t="s">
        <v>3419</v>
      </c>
      <c r="D219" s="32" t="s">
        <v>1686</v>
      </c>
      <c r="F219" s="35" t="s">
        <v>140</v>
      </c>
      <c r="G219" s="36" t="s">
        <v>1502</v>
      </c>
      <c r="H219" s="9" t="s">
        <v>2511</v>
      </c>
      <c r="I219" s="854" t="s">
        <v>3423</v>
      </c>
      <c r="J219" s="35" t="s">
        <v>167</v>
      </c>
      <c r="K219" s="41">
        <v>4285.3</v>
      </c>
    </row>
    <row r="220" spans="1:11" ht="45" x14ac:dyDescent="0.25">
      <c r="A220" s="35">
        <v>219</v>
      </c>
      <c r="B220" s="119">
        <v>41526</v>
      </c>
      <c r="C220" s="9" t="s">
        <v>3424</v>
      </c>
      <c r="D220" s="32" t="s">
        <v>3425</v>
      </c>
      <c r="F220" s="35" t="s">
        <v>3426</v>
      </c>
      <c r="G220" s="36" t="s">
        <v>3427</v>
      </c>
      <c r="H220" s="9" t="s">
        <v>3428</v>
      </c>
      <c r="I220" s="854">
        <v>8281467</v>
      </c>
      <c r="J220" s="35" t="s">
        <v>481</v>
      </c>
      <c r="K220" s="41">
        <v>65700</v>
      </c>
    </row>
    <row r="221" spans="1:11" ht="30" x14ac:dyDescent="0.25">
      <c r="A221" s="35">
        <v>220</v>
      </c>
      <c r="B221" s="119">
        <v>41529</v>
      </c>
      <c r="C221" s="9" t="s">
        <v>3042</v>
      </c>
      <c r="D221" s="32" t="s">
        <v>483</v>
      </c>
      <c r="F221" s="35" t="s">
        <v>223</v>
      </c>
      <c r="G221" s="36" t="s">
        <v>312</v>
      </c>
      <c r="H221" s="9" t="s">
        <v>1543</v>
      </c>
      <c r="I221" s="854">
        <v>3617277</v>
      </c>
      <c r="J221" s="35" t="s">
        <v>47</v>
      </c>
      <c r="K221" s="41">
        <v>335</v>
      </c>
    </row>
    <row r="222" spans="1:11" ht="30" x14ac:dyDescent="0.25">
      <c r="A222" s="35">
        <v>221</v>
      </c>
      <c r="B222" s="119">
        <v>41529</v>
      </c>
      <c r="C222" s="9" t="s">
        <v>3042</v>
      </c>
      <c r="D222" s="32" t="s">
        <v>2219</v>
      </c>
      <c r="F222" s="35" t="s">
        <v>44</v>
      </c>
      <c r="G222" s="36" t="s">
        <v>3429</v>
      </c>
      <c r="H222" s="9" t="s">
        <v>3180</v>
      </c>
      <c r="I222" s="854" t="s">
        <v>3430</v>
      </c>
      <c r="J222" s="35" t="s">
        <v>47</v>
      </c>
      <c r="K222" s="41">
        <v>2245</v>
      </c>
    </row>
    <row r="223" spans="1:11" ht="30" x14ac:dyDescent="0.25">
      <c r="A223" s="35">
        <v>222</v>
      </c>
      <c r="B223" s="119">
        <v>41529</v>
      </c>
      <c r="C223" s="9" t="s">
        <v>3431</v>
      </c>
      <c r="D223" s="32" t="s">
        <v>3432</v>
      </c>
      <c r="F223" s="35" t="s">
        <v>44</v>
      </c>
      <c r="G223" s="36" t="s">
        <v>3433</v>
      </c>
      <c r="H223" s="9" t="s">
        <v>775</v>
      </c>
      <c r="I223" s="854" t="s">
        <v>1081</v>
      </c>
      <c r="J223" s="35" t="s">
        <v>144</v>
      </c>
      <c r="K223" s="41">
        <v>17700</v>
      </c>
    </row>
    <row r="224" spans="1:11" x14ac:dyDescent="0.25">
      <c r="A224" s="35">
        <v>223</v>
      </c>
      <c r="B224" s="119">
        <v>41530</v>
      </c>
      <c r="C224" s="9" t="s">
        <v>3434</v>
      </c>
      <c r="D224" s="32" t="s">
        <v>2143</v>
      </c>
      <c r="F224" s="35" t="s">
        <v>223</v>
      </c>
      <c r="G224" s="36" t="s">
        <v>224</v>
      </c>
      <c r="H224" s="9" t="s">
        <v>3435</v>
      </c>
      <c r="I224" s="854" t="s">
        <v>3436</v>
      </c>
      <c r="J224" s="35" t="s">
        <v>144</v>
      </c>
      <c r="K224" s="41">
        <v>4600</v>
      </c>
    </row>
    <row r="225" spans="1:11" ht="30" x14ac:dyDescent="0.25">
      <c r="A225" s="35">
        <v>224</v>
      </c>
      <c r="B225" s="119">
        <v>41536</v>
      </c>
      <c r="C225" s="9" t="s">
        <v>3476</v>
      </c>
      <c r="D225" s="32" t="s">
        <v>1620</v>
      </c>
      <c r="F225" s="35" t="s">
        <v>3477</v>
      </c>
      <c r="G225" s="36" t="s">
        <v>2214</v>
      </c>
      <c r="H225" s="9" t="s">
        <v>3478</v>
      </c>
      <c r="I225" s="854" t="s">
        <v>3373</v>
      </c>
      <c r="J225" s="35" t="s">
        <v>144</v>
      </c>
      <c r="K225" s="41">
        <v>3959</v>
      </c>
    </row>
    <row r="226" spans="1:11" x14ac:dyDescent="0.25">
      <c r="A226" s="35">
        <v>225</v>
      </c>
      <c r="B226" s="119">
        <v>41535</v>
      </c>
      <c r="C226" s="9" t="s">
        <v>3437</v>
      </c>
      <c r="D226" s="32" t="s">
        <v>3438</v>
      </c>
      <c r="F226" s="35" t="s">
        <v>140</v>
      </c>
      <c r="G226" s="36" t="s">
        <v>3084</v>
      </c>
      <c r="H226" s="9" t="s">
        <v>3439</v>
      </c>
      <c r="I226" s="854">
        <v>9302098060</v>
      </c>
      <c r="J226" s="35" t="s">
        <v>47</v>
      </c>
      <c r="K226" s="41">
        <v>4800</v>
      </c>
    </row>
    <row r="227" spans="1:11" ht="30" x14ac:dyDescent="0.25">
      <c r="A227" s="35">
        <v>226</v>
      </c>
      <c r="B227" s="119">
        <v>41535</v>
      </c>
      <c r="C227" s="9" t="s">
        <v>3466</v>
      </c>
      <c r="D227" s="32" t="s">
        <v>3394</v>
      </c>
      <c r="F227" s="35" t="s">
        <v>3467</v>
      </c>
      <c r="G227" s="36" t="s">
        <v>3468</v>
      </c>
      <c r="H227" s="9" t="s">
        <v>2814</v>
      </c>
      <c r="I227" s="854" t="s">
        <v>3397</v>
      </c>
      <c r="J227" s="35" t="s">
        <v>47</v>
      </c>
      <c r="K227" s="41">
        <v>44250</v>
      </c>
    </row>
    <row r="228" spans="1:11" ht="30" x14ac:dyDescent="0.25">
      <c r="A228" s="35">
        <v>227</v>
      </c>
      <c r="B228" s="119">
        <v>41551</v>
      </c>
      <c r="C228" s="9" t="s">
        <v>3469</v>
      </c>
      <c r="D228" s="32" t="s">
        <v>3315</v>
      </c>
      <c r="E228" s="9" t="s">
        <v>3470</v>
      </c>
      <c r="F228" s="35" t="s">
        <v>3471</v>
      </c>
      <c r="G228" s="36" t="s">
        <v>3317</v>
      </c>
      <c r="H228" s="9" t="s">
        <v>3228</v>
      </c>
      <c r="I228" s="854" t="s">
        <v>3472</v>
      </c>
      <c r="J228" s="35" t="s">
        <v>167</v>
      </c>
      <c r="K228" s="41">
        <v>24500</v>
      </c>
    </row>
    <row r="229" spans="1:11" ht="45" x14ac:dyDescent="0.25">
      <c r="A229" s="35">
        <v>228</v>
      </c>
      <c r="B229" s="119">
        <v>41541</v>
      </c>
      <c r="C229" s="9" t="s">
        <v>1218</v>
      </c>
      <c r="D229" s="33" t="s">
        <v>3440</v>
      </c>
      <c r="F229" s="120" t="s">
        <v>1574</v>
      </c>
      <c r="G229" s="36" t="s">
        <v>3441</v>
      </c>
      <c r="H229" s="9" t="s">
        <v>3105</v>
      </c>
      <c r="I229" s="854">
        <v>4133838</v>
      </c>
      <c r="J229" s="35" t="s">
        <v>47</v>
      </c>
      <c r="K229" s="41">
        <v>11250</v>
      </c>
    </row>
    <row r="230" spans="1:11" ht="30" x14ac:dyDescent="0.25">
      <c r="A230" s="35">
        <v>229</v>
      </c>
      <c r="B230" s="119">
        <v>41541</v>
      </c>
      <c r="C230" s="9" t="s">
        <v>214</v>
      </c>
      <c r="D230" s="33" t="s">
        <v>230</v>
      </c>
      <c r="F230" s="120" t="s">
        <v>147</v>
      </c>
      <c r="G230" s="36" t="s">
        <v>3442</v>
      </c>
      <c r="H230" s="9" t="s">
        <v>3443</v>
      </c>
      <c r="I230" s="854" t="s">
        <v>3444</v>
      </c>
      <c r="J230" s="35" t="s">
        <v>153</v>
      </c>
      <c r="K230" s="41">
        <v>46800</v>
      </c>
    </row>
    <row r="231" spans="1:11" ht="30" x14ac:dyDescent="0.25">
      <c r="A231" s="35">
        <v>230</v>
      </c>
      <c r="B231" s="119">
        <v>41541</v>
      </c>
      <c r="C231" s="9" t="s">
        <v>3445</v>
      </c>
      <c r="D231" s="33" t="s">
        <v>3446</v>
      </c>
      <c r="F231" s="120" t="s">
        <v>44</v>
      </c>
      <c r="G231" s="36" t="s">
        <v>3447</v>
      </c>
      <c r="H231" s="9" t="s">
        <v>3118</v>
      </c>
      <c r="I231" s="854">
        <v>7946050</v>
      </c>
      <c r="J231" s="35" t="s">
        <v>47</v>
      </c>
      <c r="K231" s="41">
        <v>11900</v>
      </c>
    </row>
    <row r="232" spans="1:11" ht="45" x14ac:dyDescent="0.25">
      <c r="A232" s="35">
        <v>231</v>
      </c>
      <c r="B232" s="119">
        <v>41541</v>
      </c>
      <c r="C232" s="9" t="s">
        <v>3130</v>
      </c>
      <c r="D232" s="33" t="s">
        <v>41</v>
      </c>
      <c r="F232" s="120" t="s">
        <v>140</v>
      </c>
      <c r="G232" s="36" t="s">
        <v>3448</v>
      </c>
      <c r="H232" s="9" t="s">
        <v>3210</v>
      </c>
      <c r="I232" s="854" t="s">
        <v>3449</v>
      </c>
      <c r="J232" s="35" t="s">
        <v>47</v>
      </c>
      <c r="K232" s="41">
        <v>400</v>
      </c>
    </row>
    <row r="233" spans="1:11" x14ac:dyDescent="0.25">
      <c r="A233" s="35">
        <v>232</v>
      </c>
      <c r="B233" s="119">
        <v>41543</v>
      </c>
      <c r="C233" s="9" t="s">
        <v>3450</v>
      </c>
      <c r="D233" s="33" t="s">
        <v>2219</v>
      </c>
      <c r="F233" s="120" t="s">
        <v>44</v>
      </c>
      <c r="G233" s="36" t="s">
        <v>3451</v>
      </c>
      <c r="H233" s="9" t="s">
        <v>3180</v>
      </c>
      <c r="I233" s="854" t="s">
        <v>3452</v>
      </c>
      <c r="J233" s="35" t="s">
        <v>144</v>
      </c>
      <c r="K233" s="41">
        <v>2972</v>
      </c>
    </row>
    <row r="234" spans="1:11" ht="30" x14ac:dyDescent="0.25">
      <c r="A234" s="35">
        <v>233</v>
      </c>
      <c r="B234" s="119">
        <v>41542</v>
      </c>
      <c r="C234" s="9" t="s">
        <v>3453</v>
      </c>
      <c r="D234" s="33" t="s">
        <v>3454</v>
      </c>
      <c r="F234" s="120" t="s">
        <v>140</v>
      </c>
      <c r="G234" s="36" t="s">
        <v>3455</v>
      </c>
      <c r="H234" s="9" t="s">
        <v>3456</v>
      </c>
      <c r="I234" s="854">
        <v>7818872</v>
      </c>
      <c r="J234" s="35" t="s">
        <v>47</v>
      </c>
      <c r="K234" s="41">
        <v>950</v>
      </c>
    </row>
    <row r="235" spans="1:11" x14ac:dyDescent="0.25">
      <c r="A235" s="35">
        <v>234</v>
      </c>
      <c r="B235" s="119">
        <v>41543</v>
      </c>
      <c r="C235" s="9" t="s">
        <v>3457</v>
      </c>
      <c r="D235" s="33" t="s">
        <v>3458</v>
      </c>
      <c r="F235" s="120" t="s">
        <v>44</v>
      </c>
      <c r="G235" s="36" t="s">
        <v>3173</v>
      </c>
      <c r="H235" s="9" t="s">
        <v>3171</v>
      </c>
      <c r="I235" s="854" t="s">
        <v>3459</v>
      </c>
      <c r="J235" s="35" t="s">
        <v>481</v>
      </c>
      <c r="K235" s="41">
        <v>2500</v>
      </c>
    </row>
    <row r="236" spans="1:11" ht="30" x14ac:dyDescent="0.25">
      <c r="A236" s="35">
        <v>235</v>
      </c>
      <c r="B236" s="119">
        <v>41547</v>
      </c>
      <c r="C236" s="9" t="s">
        <v>3460</v>
      </c>
      <c r="D236" s="33" t="s">
        <v>1023</v>
      </c>
      <c r="F236" s="120" t="s">
        <v>140</v>
      </c>
      <c r="G236" s="36" t="s">
        <v>3461</v>
      </c>
      <c r="H236" s="9" t="s">
        <v>3462</v>
      </c>
      <c r="I236" s="854">
        <v>5760195</v>
      </c>
      <c r="J236" s="35" t="s">
        <v>167</v>
      </c>
      <c r="K236" s="41">
        <v>680</v>
      </c>
    </row>
    <row r="237" spans="1:11" x14ac:dyDescent="0.25">
      <c r="A237" s="35">
        <v>236</v>
      </c>
      <c r="B237" s="119">
        <v>41547</v>
      </c>
      <c r="C237" s="9" t="s">
        <v>2134</v>
      </c>
      <c r="D237" s="33" t="s">
        <v>3473</v>
      </c>
      <c r="F237" s="120" t="s">
        <v>44</v>
      </c>
      <c r="G237" s="36" t="s">
        <v>3194</v>
      </c>
      <c r="H237" s="9" t="s">
        <v>3474</v>
      </c>
      <c r="I237" s="854" t="s">
        <v>3475</v>
      </c>
      <c r="J237" s="35" t="s">
        <v>481</v>
      </c>
      <c r="K237" s="41">
        <v>17000</v>
      </c>
    </row>
    <row r="238" spans="1:11" ht="30" x14ac:dyDescent="0.25">
      <c r="A238" s="35">
        <v>237</v>
      </c>
      <c r="B238" s="119">
        <v>41519</v>
      </c>
      <c r="C238" s="9" t="s">
        <v>3450</v>
      </c>
      <c r="D238" s="33" t="s">
        <v>2219</v>
      </c>
      <c r="F238" s="120" t="s">
        <v>140</v>
      </c>
      <c r="G238" s="36" t="s">
        <v>3429</v>
      </c>
      <c r="H238" s="9" t="s">
        <v>3180</v>
      </c>
      <c r="I238" s="854" t="s">
        <v>3452</v>
      </c>
      <c r="J238" s="35" t="s">
        <v>144</v>
      </c>
      <c r="K238" s="41">
        <v>1100</v>
      </c>
    </row>
    <row r="239" spans="1:11" ht="30" x14ac:dyDescent="0.25">
      <c r="A239" s="35">
        <v>238</v>
      </c>
      <c r="B239" s="119">
        <v>41547</v>
      </c>
      <c r="C239" s="9" t="s">
        <v>3463</v>
      </c>
      <c r="D239" s="33" t="s">
        <v>1657</v>
      </c>
      <c r="F239" s="120" t="s">
        <v>147</v>
      </c>
      <c r="G239" s="36" t="s">
        <v>3464</v>
      </c>
      <c r="H239" s="9" t="s">
        <v>1431</v>
      </c>
      <c r="I239" s="854" t="s">
        <v>3465</v>
      </c>
      <c r="J239" s="35" t="s">
        <v>144</v>
      </c>
      <c r="K239" s="41">
        <v>3635</v>
      </c>
    </row>
    <row r="240" spans="1:11" ht="45" x14ac:dyDescent="0.25">
      <c r="A240" s="35">
        <v>239</v>
      </c>
      <c r="B240" s="119">
        <v>41554</v>
      </c>
      <c r="C240" s="9" t="s">
        <v>3864</v>
      </c>
      <c r="D240" s="33" t="s">
        <v>41</v>
      </c>
      <c r="F240" s="120" t="s">
        <v>44</v>
      </c>
      <c r="G240" s="36" t="s">
        <v>45</v>
      </c>
      <c r="H240" s="9" t="s">
        <v>3210</v>
      </c>
      <c r="I240" s="854" t="s">
        <v>3865</v>
      </c>
      <c r="J240" s="35" t="s">
        <v>47</v>
      </c>
      <c r="K240" s="41">
        <v>20690</v>
      </c>
    </row>
    <row r="241" spans="1:11" x14ac:dyDescent="0.25">
      <c r="A241" s="35">
        <v>240</v>
      </c>
      <c r="B241" s="119">
        <v>41554</v>
      </c>
      <c r="C241" s="9" t="s">
        <v>3866</v>
      </c>
      <c r="D241" s="33" t="s">
        <v>3241</v>
      </c>
      <c r="F241" s="120" t="s">
        <v>3243</v>
      </c>
      <c r="G241" s="36" t="s">
        <v>3242</v>
      </c>
      <c r="H241" s="9" t="s">
        <v>3867</v>
      </c>
      <c r="I241" s="854" t="s">
        <v>3868</v>
      </c>
      <c r="J241" s="35" t="s">
        <v>47</v>
      </c>
      <c r="K241" s="41">
        <v>7650</v>
      </c>
    </row>
    <row r="242" spans="1:11" ht="30" x14ac:dyDescent="0.25">
      <c r="A242" s="35">
        <v>241</v>
      </c>
      <c r="B242" s="119">
        <v>41554</v>
      </c>
      <c r="C242" s="9" t="s">
        <v>3869</v>
      </c>
      <c r="D242" s="33" t="s">
        <v>3356</v>
      </c>
      <c r="F242" s="120" t="s">
        <v>3357</v>
      </c>
      <c r="G242" s="36" t="s">
        <v>3358</v>
      </c>
      <c r="H242" s="9" t="s">
        <v>2633</v>
      </c>
      <c r="I242" s="854" t="s">
        <v>3359</v>
      </c>
      <c r="J242" s="35" t="s">
        <v>47</v>
      </c>
      <c r="K242" s="41">
        <v>12770</v>
      </c>
    </row>
    <row r="243" spans="1:11" ht="30" x14ac:dyDescent="0.25">
      <c r="A243" s="35">
        <v>242</v>
      </c>
      <c r="B243" s="119">
        <v>41554</v>
      </c>
      <c r="C243" s="9" t="s">
        <v>3269</v>
      </c>
      <c r="D243" s="33" t="s">
        <v>2143</v>
      </c>
      <c r="F243" s="1710" t="s">
        <v>3870</v>
      </c>
      <c r="G243" s="36" t="s">
        <v>224</v>
      </c>
      <c r="H243" s="9" t="s">
        <v>173</v>
      </c>
      <c r="I243" s="854" t="s">
        <v>3871</v>
      </c>
      <c r="J243" s="35" t="s">
        <v>481</v>
      </c>
      <c r="K243" s="41">
        <v>650</v>
      </c>
    </row>
    <row r="244" spans="1:11" ht="30" x14ac:dyDescent="0.25">
      <c r="A244" s="35">
        <v>243</v>
      </c>
      <c r="B244" s="118">
        <v>41557</v>
      </c>
      <c r="C244" s="9" t="s">
        <v>3872</v>
      </c>
      <c r="D244" s="33" t="s">
        <v>2219</v>
      </c>
      <c r="F244" s="120" t="s">
        <v>140</v>
      </c>
      <c r="G244" s="36" t="s">
        <v>3429</v>
      </c>
      <c r="H244" s="9" t="s">
        <v>3180</v>
      </c>
      <c r="I244" s="854" t="s">
        <v>3873</v>
      </c>
      <c r="J244" s="35" t="s">
        <v>144</v>
      </c>
      <c r="K244" s="41">
        <v>745</v>
      </c>
    </row>
    <row r="245" spans="1:11" ht="30" x14ac:dyDescent="0.25">
      <c r="A245" s="35">
        <v>244</v>
      </c>
      <c r="B245" s="118">
        <v>41557</v>
      </c>
      <c r="C245" s="9" t="s">
        <v>1075</v>
      </c>
      <c r="D245" s="33" t="s">
        <v>3874</v>
      </c>
      <c r="F245" s="120" t="s">
        <v>3875</v>
      </c>
      <c r="G245" s="36" t="s">
        <v>3876</v>
      </c>
      <c r="H245" s="9" t="s">
        <v>3877</v>
      </c>
      <c r="I245" s="854" t="s">
        <v>3878</v>
      </c>
      <c r="J245" s="35" t="s">
        <v>47</v>
      </c>
      <c r="K245" s="41">
        <v>1800</v>
      </c>
    </row>
    <row r="246" spans="1:11" ht="45" x14ac:dyDescent="0.25">
      <c r="A246" s="35">
        <v>245</v>
      </c>
      <c r="B246" s="118">
        <v>41557</v>
      </c>
      <c r="C246" s="9" t="s">
        <v>1647</v>
      </c>
      <c r="D246" s="33" t="s">
        <v>1648</v>
      </c>
      <c r="F246" s="120" t="s">
        <v>3879</v>
      </c>
      <c r="G246" s="36" t="s">
        <v>1649</v>
      </c>
      <c r="H246" s="9" t="s">
        <v>2377</v>
      </c>
      <c r="I246" s="854">
        <v>7106388</v>
      </c>
      <c r="J246" s="35" t="s">
        <v>47</v>
      </c>
      <c r="K246" s="41">
        <v>6250</v>
      </c>
    </row>
    <row r="247" spans="1:11" ht="45" x14ac:dyDescent="0.25">
      <c r="A247" s="35">
        <v>246</v>
      </c>
      <c r="B247" s="118">
        <v>41563</v>
      </c>
      <c r="C247" s="9" t="s">
        <v>3880</v>
      </c>
      <c r="D247" s="33" t="s">
        <v>3881</v>
      </c>
      <c r="F247" s="120" t="s">
        <v>1045</v>
      </c>
      <c r="G247" s="36" t="s">
        <v>3882</v>
      </c>
      <c r="H247" s="9" t="s">
        <v>3512</v>
      </c>
      <c r="I247" s="854" t="s">
        <v>3883</v>
      </c>
      <c r="J247" s="35" t="s">
        <v>3884</v>
      </c>
      <c r="K247" s="41">
        <v>10238</v>
      </c>
    </row>
    <row r="248" spans="1:11" ht="30" x14ac:dyDescent="0.25">
      <c r="A248" s="35">
        <v>247</v>
      </c>
      <c r="B248" s="118">
        <v>41563</v>
      </c>
      <c r="C248" s="9" t="s">
        <v>3384</v>
      </c>
      <c r="D248" s="33" t="s">
        <v>3385</v>
      </c>
      <c r="F248" s="120" t="s">
        <v>147</v>
      </c>
      <c r="G248" s="36" t="s">
        <v>1632</v>
      </c>
      <c r="H248" s="9" t="s">
        <v>3387</v>
      </c>
      <c r="I248" s="854" t="s">
        <v>3885</v>
      </c>
      <c r="J248" s="35" t="s">
        <v>167</v>
      </c>
      <c r="K248" s="41">
        <v>3888</v>
      </c>
    </row>
    <row r="249" spans="1:11" ht="30" x14ac:dyDescent="0.25">
      <c r="A249" s="35">
        <v>248</v>
      </c>
      <c r="B249" s="118">
        <v>41564</v>
      </c>
      <c r="C249" s="9" t="s">
        <v>40</v>
      </c>
      <c r="D249" s="33" t="s">
        <v>163</v>
      </c>
      <c r="F249" s="120" t="s">
        <v>1574</v>
      </c>
      <c r="G249" s="36" t="s">
        <v>2233</v>
      </c>
      <c r="H249" s="9" t="s">
        <v>1870</v>
      </c>
      <c r="I249" s="854" t="s">
        <v>3886</v>
      </c>
      <c r="J249" s="35" t="s">
        <v>167</v>
      </c>
      <c r="K249" s="41">
        <v>9105</v>
      </c>
    </row>
    <row r="250" spans="1:11" ht="30" x14ac:dyDescent="0.25">
      <c r="A250" s="35">
        <v>249</v>
      </c>
      <c r="B250" s="118">
        <v>41563</v>
      </c>
      <c r="C250" s="36" t="s">
        <v>40</v>
      </c>
      <c r="D250" s="32" t="s">
        <v>307</v>
      </c>
      <c r="F250" s="35" t="s">
        <v>147</v>
      </c>
      <c r="G250" s="36" t="s">
        <v>288</v>
      </c>
      <c r="H250" s="9" t="s">
        <v>246</v>
      </c>
      <c r="I250" s="853" t="s">
        <v>3887</v>
      </c>
      <c r="J250" s="35" t="s">
        <v>167</v>
      </c>
      <c r="K250" s="62">
        <v>5275</v>
      </c>
    </row>
    <row r="251" spans="1:11" ht="30" x14ac:dyDescent="0.25">
      <c r="A251" s="35">
        <v>250</v>
      </c>
      <c r="B251" s="118">
        <v>41569</v>
      </c>
      <c r="C251" s="36" t="s">
        <v>2286</v>
      </c>
      <c r="D251" s="32" t="s">
        <v>3888</v>
      </c>
      <c r="E251" s="9" t="s">
        <v>3889</v>
      </c>
      <c r="F251" s="35" t="s">
        <v>3890</v>
      </c>
      <c r="G251" s="36" t="s">
        <v>3891</v>
      </c>
      <c r="H251" s="9" t="s">
        <v>3892</v>
      </c>
      <c r="I251" s="853" t="s">
        <v>3893</v>
      </c>
      <c r="J251" s="35" t="s">
        <v>47</v>
      </c>
      <c r="K251" s="62">
        <v>9000</v>
      </c>
    </row>
    <row r="252" spans="1:11" ht="30" x14ac:dyDescent="0.25">
      <c r="A252" s="35">
        <v>251</v>
      </c>
      <c r="B252" s="118">
        <v>41569</v>
      </c>
      <c r="C252" s="36" t="s">
        <v>2286</v>
      </c>
      <c r="D252" s="32" t="s">
        <v>3894</v>
      </c>
      <c r="F252" s="35" t="s">
        <v>140</v>
      </c>
      <c r="G252" s="36" t="s">
        <v>3895</v>
      </c>
      <c r="H252" s="9" t="s">
        <v>3567</v>
      </c>
      <c r="I252" s="853" t="s">
        <v>3896</v>
      </c>
      <c r="J252" s="35" t="s">
        <v>47</v>
      </c>
      <c r="K252" s="62">
        <v>16150</v>
      </c>
    </row>
    <row r="253" spans="1:11" x14ac:dyDescent="0.25">
      <c r="A253" s="35">
        <v>252</v>
      </c>
      <c r="B253" s="118">
        <v>41576</v>
      </c>
      <c r="C253" s="36" t="s">
        <v>40</v>
      </c>
      <c r="D253" s="32" t="s">
        <v>3907</v>
      </c>
      <c r="F253" s="35" t="s">
        <v>140</v>
      </c>
      <c r="H253" s="9" t="s">
        <v>3908</v>
      </c>
      <c r="J253" s="35" t="s">
        <v>167</v>
      </c>
      <c r="K253" s="62">
        <v>1015</v>
      </c>
    </row>
    <row r="254" spans="1:11" ht="30" x14ac:dyDescent="0.25">
      <c r="A254" s="35">
        <v>253</v>
      </c>
      <c r="B254" s="118">
        <v>41576</v>
      </c>
      <c r="C254" s="36" t="s">
        <v>3899</v>
      </c>
      <c r="D254" s="32" t="s">
        <v>1679</v>
      </c>
      <c r="F254" s="35" t="s">
        <v>140</v>
      </c>
      <c r="G254" s="36" t="s">
        <v>1680</v>
      </c>
      <c r="H254" s="9" t="s">
        <v>1481</v>
      </c>
      <c r="I254" s="853">
        <v>4774575</v>
      </c>
      <c r="J254" s="35" t="s">
        <v>167</v>
      </c>
      <c r="K254" s="62">
        <v>1510</v>
      </c>
    </row>
    <row r="255" spans="1:11" x14ac:dyDescent="0.25">
      <c r="A255" s="35">
        <v>254</v>
      </c>
      <c r="B255" s="118">
        <v>41576</v>
      </c>
      <c r="C255" s="36" t="s">
        <v>3899</v>
      </c>
      <c r="D255" s="32" t="s">
        <v>2235</v>
      </c>
      <c r="F255" s="35" t="s">
        <v>140</v>
      </c>
      <c r="G255" s="36" t="s">
        <v>2002</v>
      </c>
      <c r="H255" s="9" t="s">
        <v>3909</v>
      </c>
      <c r="I255" s="853">
        <v>2432525</v>
      </c>
      <c r="J255" s="35" t="s">
        <v>167</v>
      </c>
      <c r="K255" s="62">
        <v>473</v>
      </c>
    </row>
    <row r="256" spans="1:11" x14ac:dyDescent="0.25">
      <c r="A256" s="35">
        <v>255</v>
      </c>
      <c r="B256" s="118">
        <v>41576</v>
      </c>
      <c r="C256" s="36" t="s">
        <v>3910</v>
      </c>
      <c r="D256" s="32" t="s">
        <v>1676</v>
      </c>
      <c r="F256" s="35" t="s">
        <v>140</v>
      </c>
      <c r="G256" s="36" t="s">
        <v>1415</v>
      </c>
      <c r="H256" s="9" t="s">
        <v>3591</v>
      </c>
      <c r="I256" s="853">
        <v>9944614</v>
      </c>
      <c r="J256" s="35" t="s">
        <v>167</v>
      </c>
      <c r="K256" s="62">
        <v>832.4</v>
      </c>
    </row>
    <row r="257" spans="1:11" ht="30" x14ac:dyDescent="0.25">
      <c r="A257" s="35">
        <v>256</v>
      </c>
      <c r="B257" s="118">
        <v>41576</v>
      </c>
      <c r="C257" s="36" t="s">
        <v>3897</v>
      </c>
      <c r="D257" s="32" t="s">
        <v>1550</v>
      </c>
      <c r="F257" s="35" t="s">
        <v>3898</v>
      </c>
      <c r="G257" s="36" t="s">
        <v>3338</v>
      </c>
      <c r="H257" s="9" t="s">
        <v>1552</v>
      </c>
      <c r="I257" s="853">
        <v>4150486</v>
      </c>
      <c r="J257" s="35" t="s">
        <v>144</v>
      </c>
      <c r="K257" s="62">
        <v>5200</v>
      </c>
    </row>
    <row r="258" spans="1:11" x14ac:dyDescent="0.25">
      <c r="A258" s="35">
        <v>257</v>
      </c>
      <c r="B258" s="118">
        <v>41578</v>
      </c>
      <c r="C258" s="36" t="s">
        <v>3899</v>
      </c>
      <c r="D258" s="32" t="s">
        <v>1686</v>
      </c>
      <c r="F258" s="35" t="s">
        <v>140</v>
      </c>
      <c r="G258" s="36" t="s">
        <v>3900</v>
      </c>
      <c r="H258" s="9" t="s">
        <v>1504</v>
      </c>
      <c r="I258" s="853" t="s">
        <v>3423</v>
      </c>
      <c r="J258" s="35" t="s">
        <v>167</v>
      </c>
      <c r="K258" s="62">
        <v>2522.5500000000002</v>
      </c>
    </row>
    <row r="259" spans="1:11" x14ac:dyDescent="0.25">
      <c r="A259" s="35">
        <v>258</v>
      </c>
      <c r="B259" s="118">
        <v>41578</v>
      </c>
      <c r="C259" s="36" t="s">
        <v>3899</v>
      </c>
      <c r="D259" s="32" t="s">
        <v>1686</v>
      </c>
      <c r="F259" s="35" t="s">
        <v>140</v>
      </c>
      <c r="G259" s="36" t="s">
        <v>3623</v>
      </c>
      <c r="H259" s="9" t="s">
        <v>3622</v>
      </c>
      <c r="I259" s="853" t="s">
        <v>3901</v>
      </c>
      <c r="J259" s="35" t="s">
        <v>167</v>
      </c>
      <c r="K259" s="62">
        <v>1860</v>
      </c>
    </row>
    <row r="260" spans="1:11" x14ac:dyDescent="0.25">
      <c r="A260" s="35">
        <v>259</v>
      </c>
      <c r="B260" s="118">
        <v>41578</v>
      </c>
      <c r="C260" s="36" t="s">
        <v>3902</v>
      </c>
      <c r="D260" s="32" t="s">
        <v>2229</v>
      </c>
      <c r="F260" s="35" t="s">
        <v>3903</v>
      </c>
      <c r="G260" s="36" t="s">
        <v>1890</v>
      </c>
      <c r="H260" s="9" t="s">
        <v>1889</v>
      </c>
      <c r="I260" s="853" t="s">
        <v>3904</v>
      </c>
      <c r="J260" s="35" t="s">
        <v>167</v>
      </c>
      <c r="K260" s="62">
        <v>1560</v>
      </c>
    </row>
    <row r="261" spans="1:11" ht="30" x14ac:dyDescent="0.25">
      <c r="A261" s="35">
        <v>260</v>
      </c>
      <c r="B261" s="118">
        <v>41582</v>
      </c>
      <c r="C261" s="36" t="s">
        <v>3905</v>
      </c>
      <c r="D261" s="32" t="s">
        <v>2209</v>
      </c>
      <c r="F261" s="35" t="s">
        <v>223</v>
      </c>
      <c r="G261" s="36" t="s">
        <v>2210</v>
      </c>
      <c r="H261" s="9" t="s">
        <v>2855</v>
      </c>
      <c r="I261" s="853" t="s">
        <v>3906</v>
      </c>
      <c r="J261" s="35" t="s">
        <v>47</v>
      </c>
      <c r="K261" s="62">
        <v>2300</v>
      </c>
    </row>
    <row r="262" spans="1:11" x14ac:dyDescent="0.25">
      <c r="A262" s="35">
        <v>261</v>
      </c>
      <c r="B262" s="118">
        <v>41584</v>
      </c>
      <c r="C262" s="36" t="s">
        <v>3911</v>
      </c>
      <c r="D262" s="32" t="s">
        <v>3912</v>
      </c>
      <c r="F262" s="35" t="s">
        <v>3913</v>
      </c>
      <c r="G262" s="36" t="s">
        <v>3643</v>
      </c>
      <c r="H262" s="9" t="s">
        <v>3640</v>
      </c>
      <c r="I262" s="853" t="s">
        <v>3914</v>
      </c>
      <c r="J262" s="35" t="s">
        <v>47</v>
      </c>
      <c r="K262" s="62">
        <v>25000</v>
      </c>
    </row>
    <row r="263" spans="1:11" ht="30" x14ac:dyDescent="0.25">
      <c r="A263" s="35">
        <v>262</v>
      </c>
      <c r="B263" s="118">
        <v>41585</v>
      </c>
      <c r="C263" s="36" t="s">
        <v>3917</v>
      </c>
      <c r="D263" s="32" t="s">
        <v>1620</v>
      </c>
      <c r="F263" s="35" t="s">
        <v>223</v>
      </c>
      <c r="G263" s="36" t="s">
        <v>2214</v>
      </c>
      <c r="H263" s="9" t="s">
        <v>3915</v>
      </c>
      <c r="I263" s="853" t="s">
        <v>3916</v>
      </c>
      <c r="J263" s="35" t="s">
        <v>144</v>
      </c>
    </row>
    <row r="264" spans="1:11" ht="30" x14ac:dyDescent="0.25">
      <c r="A264" s="35">
        <v>263</v>
      </c>
      <c r="B264" s="118">
        <v>41585</v>
      </c>
      <c r="C264" s="36" t="s">
        <v>1580</v>
      </c>
      <c r="D264" s="32" t="s">
        <v>1000</v>
      </c>
      <c r="F264" s="35" t="s">
        <v>1574</v>
      </c>
      <c r="G264" s="36" t="s">
        <v>1001</v>
      </c>
      <c r="H264" s="9" t="s">
        <v>386</v>
      </c>
      <c r="I264" s="853" t="s">
        <v>3918</v>
      </c>
      <c r="J264" s="35" t="s">
        <v>144</v>
      </c>
      <c r="K264" s="62">
        <v>6100</v>
      </c>
    </row>
    <row r="265" spans="1:11" x14ac:dyDescent="0.25">
      <c r="A265" s="35">
        <v>264</v>
      </c>
      <c r="B265" s="118">
        <v>41585</v>
      </c>
      <c r="C265" s="36" t="s">
        <v>3919</v>
      </c>
      <c r="D265" s="32" t="s">
        <v>3920</v>
      </c>
      <c r="F265" s="35" t="s">
        <v>140</v>
      </c>
      <c r="G265" s="36" t="s">
        <v>3679</v>
      </c>
      <c r="H265" s="9" t="s">
        <v>3921</v>
      </c>
      <c r="I265" s="853" t="s">
        <v>3922</v>
      </c>
      <c r="J265" s="35" t="s">
        <v>1372</v>
      </c>
      <c r="K265" s="62">
        <v>3500</v>
      </c>
    </row>
    <row r="266" spans="1:11" x14ac:dyDescent="0.25">
      <c r="A266" s="35">
        <v>265</v>
      </c>
      <c r="B266" s="118">
        <v>41589</v>
      </c>
      <c r="C266" s="36" t="s">
        <v>3923</v>
      </c>
      <c r="D266" s="32" t="s">
        <v>3458</v>
      </c>
      <c r="F266" s="35" t="s">
        <v>3924</v>
      </c>
      <c r="G266" s="36" t="s">
        <v>3925</v>
      </c>
      <c r="H266" s="9" t="s">
        <v>3171</v>
      </c>
      <c r="I266" s="853" t="s">
        <v>3459</v>
      </c>
      <c r="J266" s="35" t="s">
        <v>481</v>
      </c>
      <c r="K266" s="62">
        <v>1250</v>
      </c>
    </row>
    <row r="267" spans="1:11" x14ac:dyDescent="0.25">
      <c r="A267" s="35">
        <v>266</v>
      </c>
      <c r="B267" s="118">
        <v>41590</v>
      </c>
      <c r="C267" s="36" t="s">
        <v>3926</v>
      </c>
      <c r="D267" s="32" t="s">
        <v>3927</v>
      </c>
      <c r="F267" s="35" t="s">
        <v>140</v>
      </c>
      <c r="G267" s="36" t="s">
        <v>3928</v>
      </c>
      <c r="H267" s="9" t="s">
        <v>3929</v>
      </c>
      <c r="I267" s="853">
        <v>3656194</v>
      </c>
      <c r="J267" s="35" t="s">
        <v>144</v>
      </c>
      <c r="K267" s="62">
        <v>3920</v>
      </c>
    </row>
    <row r="268" spans="1:11" ht="30" x14ac:dyDescent="0.25">
      <c r="A268" s="35">
        <v>267</v>
      </c>
      <c r="B268" s="118">
        <v>41591</v>
      </c>
      <c r="C268" s="36" t="s">
        <v>3930</v>
      </c>
      <c r="D268" s="32" t="s">
        <v>483</v>
      </c>
      <c r="F268" s="35" t="s">
        <v>223</v>
      </c>
      <c r="G268" s="36" t="s">
        <v>312</v>
      </c>
      <c r="H268" s="9" t="s">
        <v>1543</v>
      </c>
      <c r="I268" s="853">
        <v>3617277</v>
      </c>
      <c r="J268" s="35" t="s">
        <v>144</v>
      </c>
      <c r="K268" s="62">
        <v>1780</v>
      </c>
    </row>
    <row r="269" spans="1:11" ht="30" x14ac:dyDescent="0.25">
      <c r="A269" s="35">
        <v>268</v>
      </c>
      <c r="B269" s="118">
        <v>41591</v>
      </c>
      <c r="C269" s="36" t="s">
        <v>3931</v>
      </c>
      <c r="D269" s="32" t="s">
        <v>2219</v>
      </c>
      <c r="F269" s="35" t="s">
        <v>1574</v>
      </c>
      <c r="G269" s="36" t="s">
        <v>3429</v>
      </c>
      <c r="H269" s="9" t="s">
        <v>3180</v>
      </c>
      <c r="I269" s="853" t="s">
        <v>3369</v>
      </c>
      <c r="J269" s="35" t="s">
        <v>144</v>
      </c>
      <c r="K269" s="62">
        <v>1495</v>
      </c>
    </row>
    <row r="270" spans="1:11" x14ac:dyDescent="0.25">
      <c r="A270" s="35">
        <v>269</v>
      </c>
      <c r="B270" s="118">
        <v>41591</v>
      </c>
      <c r="C270" s="36" t="s">
        <v>3932</v>
      </c>
      <c r="D270" s="32" t="s">
        <v>1044</v>
      </c>
      <c r="F270" s="35" t="s">
        <v>3933</v>
      </c>
      <c r="G270" s="36" t="s">
        <v>3934</v>
      </c>
      <c r="H270" s="9" t="s">
        <v>3719</v>
      </c>
      <c r="I270" s="853">
        <v>9011407</v>
      </c>
      <c r="J270" s="35" t="s">
        <v>481</v>
      </c>
      <c r="K270" s="62">
        <v>9800</v>
      </c>
    </row>
    <row r="271" spans="1:11" ht="30" x14ac:dyDescent="0.25">
      <c r="A271" s="35">
        <v>270</v>
      </c>
      <c r="B271" s="118">
        <v>41598</v>
      </c>
      <c r="C271" s="36" t="s">
        <v>3935</v>
      </c>
      <c r="D271" s="32" t="s">
        <v>3936</v>
      </c>
      <c r="F271" s="35" t="s">
        <v>140</v>
      </c>
      <c r="G271" s="36" t="s">
        <v>3937</v>
      </c>
      <c r="H271" s="9" t="s">
        <v>3730</v>
      </c>
      <c r="I271" s="853" t="s">
        <v>3938</v>
      </c>
      <c r="J271" s="35" t="s">
        <v>144</v>
      </c>
      <c r="K271" s="62">
        <v>310</v>
      </c>
    </row>
    <row r="272" spans="1:11" ht="30" x14ac:dyDescent="0.25">
      <c r="A272" s="35">
        <v>271</v>
      </c>
      <c r="B272" s="118">
        <v>41600</v>
      </c>
      <c r="C272" s="36" t="s">
        <v>3939</v>
      </c>
      <c r="D272" s="32" t="s">
        <v>1054</v>
      </c>
      <c r="F272" s="35" t="s">
        <v>140</v>
      </c>
      <c r="G272" s="36" t="s">
        <v>3940</v>
      </c>
      <c r="H272" s="9" t="s">
        <v>1056</v>
      </c>
      <c r="I272" s="853" t="s">
        <v>1057</v>
      </c>
      <c r="J272" s="35" t="s">
        <v>167</v>
      </c>
      <c r="K272" s="62">
        <v>600</v>
      </c>
    </row>
    <row r="273" spans="1:11" x14ac:dyDescent="0.25">
      <c r="A273" s="35">
        <v>272</v>
      </c>
      <c r="B273" s="118">
        <v>41613</v>
      </c>
      <c r="C273" s="36" t="s">
        <v>2221</v>
      </c>
      <c r="D273" s="32" t="s">
        <v>2143</v>
      </c>
      <c r="F273" s="35" t="s">
        <v>3870</v>
      </c>
      <c r="G273" s="36" t="s">
        <v>224</v>
      </c>
      <c r="H273" s="9" t="s">
        <v>173</v>
      </c>
      <c r="I273" s="853" t="s">
        <v>225</v>
      </c>
      <c r="J273" s="35" t="s">
        <v>144</v>
      </c>
      <c r="K273" s="62">
        <v>5500</v>
      </c>
    </row>
    <row r="274" spans="1:11" ht="30" x14ac:dyDescent="0.25">
      <c r="A274" s="35">
        <v>273</v>
      </c>
      <c r="B274" s="118">
        <v>41606</v>
      </c>
      <c r="C274" s="36" t="s">
        <v>3941</v>
      </c>
      <c r="D274" s="32" t="s">
        <v>3942</v>
      </c>
      <c r="F274" s="35" t="s">
        <v>140</v>
      </c>
      <c r="G274" s="36" t="s">
        <v>3943</v>
      </c>
      <c r="H274" s="9" t="s">
        <v>3757</v>
      </c>
      <c r="I274" s="853">
        <v>4411566</v>
      </c>
      <c r="J274" s="35" t="s">
        <v>144</v>
      </c>
      <c r="K274" s="62">
        <v>3200</v>
      </c>
    </row>
    <row r="275" spans="1:11" x14ac:dyDescent="0.25">
      <c r="A275" s="35">
        <v>274</v>
      </c>
      <c r="B275" s="118">
        <v>41606</v>
      </c>
      <c r="C275" s="36" t="s">
        <v>3944</v>
      </c>
      <c r="D275" s="32" t="s">
        <v>3458</v>
      </c>
      <c r="F275" s="35" t="s">
        <v>3890</v>
      </c>
      <c r="G275" s="36" t="s">
        <v>3925</v>
      </c>
      <c r="H275" s="9" t="s">
        <v>3171</v>
      </c>
      <c r="I275" s="853">
        <v>5849774</v>
      </c>
      <c r="J275" s="35" t="s">
        <v>481</v>
      </c>
      <c r="K275" s="62">
        <v>1250</v>
      </c>
    </row>
    <row r="276" spans="1:11" ht="30" x14ac:dyDescent="0.25">
      <c r="A276" s="35">
        <v>275</v>
      </c>
      <c r="B276" s="118">
        <v>41621</v>
      </c>
      <c r="C276" s="36" t="s">
        <v>3945</v>
      </c>
      <c r="D276" s="32" t="s">
        <v>3946</v>
      </c>
      <c r="F276" s="35" t="s">
        <v>1574</v>
      </c>
      <c r="G276" s="36" t="s">
        <v>3947</v>
      </c>
      <c r="H276" s="9" t="s">
        <v>3948</v>
      </c>
      <c r="I276" s="853" t="s">
        <v>3949</v>
      </c>
      <c r="J276" s="35" t="s">
        <v>481</v>
      </c>
      <c r="K276" s="62">
        <v>11500</v>
      </c>
    </row>
    <row r="277" spans="1:11" ht="30" x14ac:dyDescent="0.25">
      <c r="A277" s="35">
        <v>276</v>
      </c>
      <c r="B277" s="118">
        <v>41612</v>
      </c>
      <c r="C277" s="36" t="s">
        <v>3788</v>
      </c>
      <c r="D277" s="32" t="s">
        <v>3950</v>
      </c>
      <c r="F277" s="35" t="s">
        <v>3308</v>
      </c>
      <c r="G277" s="36" t="s">
        <v>3951</v>
      </c>
      <c r="H277" s="9" t="s">
        <v>3952</v>
      </c>
      <c r="I277" s="853" t="s">
        <v>3953</v>
      </c>
      <c r="J277" s="35" t="s">
        <v>481</v>
      </c>
      <c r="K277" s="62">
        <v>1326</v>
      </c>
    </row>
    <row r="278" spans="1:11" ht="30" x14ac:dyDescent="0.25">
      <c r="A278" s="35">
        <v>277</v>
      </c>
      <c r="B278" s="118">
        <v>41612</v>
      </c>
      <c r="C278" s="36" t="s">
        <v>3954</v>
      </c>
      <c r="D278" s="32" t="s">
        <v>1054</v>
      </c>
      <c r="F278" s="35" t="s">
        <v>140</v>
      </c>
      <c r="G278" s="36" t="s">
        <v>3940</v>
      </c>
      <c r="H278" s="9" t="s">
        <v>1056</v>
      </c>
      <c r="I278" s="853" t="s">
        <v>1057</v>
      </c>
      <c r="J278" s="35" t="s">
        <v>167</v>
      </c>
      <c r="K278" s="62">
        <v>600</v>
      </c>
    </row>
    <row r="279" spans="1:11" ht="30" x14ac:dyDescent="0.25">
      <c r="A279" s="35">
        <v>278</v>
      </c>
      <c r="B279" s="118">
        <v>41614</v>
      </c>
      <c r="C279" s="36" t="s">
        <v>3955</v>
      </c>
      <c r="D279" s="32" t="s">
        <v>2219</v>
      </c>
      <c r="F279" s="35" t="s">
        <v>1574</v>
      </c>
      <c r="G279" s="36" t="s">
        <v>3429</v>
      </c>
      <c r="H279" s="9" t="s">
        <v>3956</v>
      </c>
      <c r="I279" s="853" t="s">
        <v>3369</v>
      </c>
      <c r="J279" s="35" t="s">
        <v>144</v>
      </c>
      <c r="K279" s="62">
        <v>760</v>
      </c>
    </row>
    <row r="280" spans="1:11" ht="30" x14ac:dyDescent="0.25">
      <c r="A280" s="35">
        <v>279</v>
      </c>
      <c r="B280" s="118">
        <v>41618</v>
      </c>
      <c r="C280" s="36" t="s">
        <v>3957</v>
      </c>
      <c r="D280" s="32" t="s">
        <v>3432</v>
      </c>
      <c r="F280" s="35" t="s">
        <v>1574</v>
      </c>
      <c r="G280" s="36" t="s">
        <v>2153</v>
      </c>
      <c r="H280" s="9" t="s">
        <v>775</v>
      </c>
      <c r="I280" s="853" t="s">
        <v>1081</v>
      </c>
      <c r="J280" s="35" t="s">
        <v>1082</v>
      </c>
      <c r="K280" s="62">
        <v>10800</v>
      </c>
    </row>
    <row r="281" spans="1:11" x14ac:dyDescent="0.25">
      <c r="A281" s="35">
        <v>280</v>
      </c>
      <c r="B281" s="118">
        <v>41619</v>
      </c>
      <c r="C281" s="36" t="s">
        <v>3958</v>
      </c>
      <c r="D281" s="32" t="s">
        <v>3959</v>
      </c>
      <c r="F281" s="35" t="s">
        <v>140</v>
      </c>
      <c r="G281" s="36" t="s">
        <v>3900</v>
      </c>
      <c r="H281" s="9" t="s">
        <v>3823</v>
      </c>
      <c r="I281" s="853" t="s">
        <v>3960</v>
      </c>
      <c r="J281" s="35" t="s">
        <v>167</v>
      </c>
      <c r="K281" s="62">
        <v>20171.5</v>
      </c>
    </row>
    <row r="282" spans="1:11" ht="30" x14ac:dyDescent="0.25">
      <c r="A282" s="35">
        <v>281</v>
      </c>
      <c r="B282" s="118">
        <v>41619</v>
      </c>
      <c r="C282" s="36" t="s">
        <v>3958</v>
      </c>
      <c r="D282" s="32" t="s">
        <v>3961</v>
      </c>
      <c r="F282" s="35" t="s">
        <v>3924</v>
      </c>
      <c r="G282" s="36" t="s">
        <v>3962</v>
      </c>
      <c r="H282" s="9" t="s">
        <v>3846</v>
      </c>
      <c r="I282" s="853" t="s">
        <v>3963</v>
      </c>
      <c r="J282" s="35" t="s">
        <v>167</v>
      </c>
      <c r="K282" s="62">
        <v>22674.5</v>
      </c>
    </row>
    <row r="283" spans="1:11" ht="30" x14ac:dyDescent="0.25">
      <c r="A283" s="35">
        <v>282</v>
      </c>
      <c r="B283" s="118">
        <v>41619</v>
      </c>
      <c r="C283" s="36" t="s">
        <v>3964</v>
      </c>
      <c r="D283" s="32" t="s">
        <v>1657</v>
      </c>
      <c r="F283" s="35" t="s">
        <v>147</v>
      </c>
      <c r="G283" s="36" t="s">
        <v>1658</v>
      </c>
      <c r="H283" s="9" t="s">
        <v>1431</v>
      </c>
      <c r="I283" s="853" t="s">
        <v>3391</v>
      </c>
      <c r="J283" s="35" t="s">
        <v>481</v>
      </c>
      <c r="K283" s="62">
        <v>1095</v>
      </c>
    </row>
    <row r="284" spans="1:11" x14ac:dyDescent="0.25">
      <c r="B284" s="118"/>
    </row>
  </sheetData>
  <mergeCells count="1">
    <mergeCell ref="B167:C167"/>
  </mergeCells>
  <hyperlinks>
    <hyperlink ref="G30" r:id="rId1"/>
    <hyperlink ref="I189" r:id="rId2"/>
  </hyperlinks>
  <pageMargins left="0.7" right="0.7" top="0.75" bottom="0.75" header="0.3" footer="0.3"/>
  <pageSetup orientation="portrait" horizontalDpi="120" verticalDpi="72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E33"/>
  <sheetViews>
    <sheetView topLeftCell="A13" workbookViewId="0">
      <selection activeCell="I21" sqref="I21"/>
    </sheetView>
  </sheetViews>
  <sheetFormatPr defaultRowHeight="15" x14ac:dyDescent="0.25"/>
  <cols>
    <col min="1" max="1" width="22.85546875" style="100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256"/>
    </row>
    <row r="9" spans="1:5" x14ac:dyDescent="0.25">
      <c r="A9" s="92"/>
      <c r="B9" s="17"/>
      <c r="C9" s="17"/>
      <c r="D9" s="126"/>
      <c r="E9" s="256"/>
    </row>
    <row r="10" spans="1:5" x14ac:dyDescent="0.25">
      <c r="A10" s="92"/>
      <c r="B10" s="17"/>
      <c r="C10" s="17"/>
      <c r="D10" s="1729" t="s">
        <v>550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551</v>
      </c>
      <c r="D12" s="1735"/>
      <c r="E12" s="1736"/>
    </row>
    <row r="13" spans="1:5" x14ac:dyDescent="0.25">
      <c r="A13" s="1763" t="s">
        <v>552</v>
      </c>
      <c r="B13" s="1764"/>
      <c r="C13" s="1737" t="s">
        <v>554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262" t="s">
        <v>553</v>
      </c>
      <c r="B15" s="8"/>
      <c r="C15" s="1753" t="s">
        <v>555</v>
      </c>
      <c r="D15" s="1749"/>
      <c r="E15" s="1749"/>
    </row>
    <row r="16" spans="1:5" x14ac:dyDescent="0.25">
      <c r="A16" s="93"/>
      <c r="C16" s="1748" t="s">
        <v>556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557</v>
      </c>
      <c r="B18" s="56" t="s">
        <v>570</v>
      </c>
      <c r="C18" s="55">
        <v>1</v>
      </c>
      <c r="D18" s="57">
        <v>9576</v>
      </c>
      <c r="E18" s="57">
        <f>D18*C18</f>
        <v>9576</v>
      </c>
    </row>
    <row r="19" spans="1:5" x14ac:dyDescent="0.25">
      <c r="A19" s="56" t="s">
        <v>558</v>
      </c>
      <c r="B19" s="56" t="s">
        <v>560</v>
      </c>
      <c r="C19" s="55"/>
      <c r="D19" s="154"/>
      <c r="E19" s="154" t="s">
        <v>179</v>
      </c>
    </row>
    <row r="20" spans="1:5" x14ac:dyDescent="0.25">
      <c r="A20" s="56"/>
      <c r="B20" s="56" t="s">
        <v>559</v>
      </c>
      <c r="C20" s="55"/>
      <c r="D20" s="154"/>
      <c r="E20" s="154"/>
    </row>
    <row r="21" spans="1:5" x14ac:dyDescent="0.25">
      <c r="A21" s="56"/>
      <c r="C21" s="55"/>
      <c r="D21" s="154"/>
      <c r="E21" s="154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SUM(E18:E21)</f>
        <v>9576</v>
      </c>
    </row>
    <row r="23" spans="1:5" x14ac:dyDescent="0.25">
      <c r="A23" s="263" t="s">
        <v>561</v>
      </c>
      <c r="B23" s="257"/>
      <c r="C23" s="257"/>
      <c r="D23" s="264"/>
      <c r="E23" s="129"/>
    </row>
    <row r="24" spans="1:5" x14ac:dyDescent="0.25">
      <c r="A24" s="263" t="s">
        <v>562</v>
      </c>
      <c r="B24" s="257"/>
      <c r="C24" s="257"/>
      <c r="D24" s="264"/>
      <c r="E24" s="129"/>
    </row>
    <row r="25" spans="1:5" x14ac:dyDescent="0.25">
      <c r="A25" s="1766" t="s">
        <v>574</v>
      </c>
      <c r="B25" s="1777"/>
      <c r="C25" s="1777"/>
      <c r="D25" s="1777"/>
      <c r="E25" s="1778"/>
    </row>
    <row r="26" spans="1:5" x14ac:dyDescent="0.25">
      <c r="A26" s="96"/>
      <c r="B26" s="2"/>
      <c r="C26" s="2"/>
      <c r="D26" s="130"/>
      <c r="E26" s="131"/>
    </row>
    <row r="27" spans="1:5" x14ac:dyDescent="0.25">
      <c r="A27" s="92"/>
      <c r="B27" s="17"/>
      <c r="C27" s="17"/>
      <c r="D27" s="126"/>
      <c r="E27" s="256"/>
    </row>
    <row r="28" spans="1:5" x14ac:dyDescent="0.25">
      <c r="A28" s="97" t="s">
        <v>6</v>
      </c>
      <c r="B28" s="22" t="s">
        <v>18</v>
      </c>
      <c r="C28" s="1740" t="s">
        <v>17</v>
      </c>
      <c r="D28" s="1741"/>
      <c r="E28" s="256"/>
    </row>
    <row r="29" spans="1:5" x14ac:dyDescent="0.25">
      <c r="A29" s="92"/>
      <c r="B29" s="17"/>
      <c r="C29" s="1742"/>
      <c r="D29" s="1743"/>
      <c r="E29" s="256"/>
    </row>
    <row r="30" spans="1:5" x14ac:dyDescent="0.25">
      <c r="A30" s="98" t="s">
        <v>7</v>
      </c>
      <c r="B30" s="254" t="s">
        <v>563</v>
      </c>
      <c r="C30" s="1744" t="s">
        <v>16</v>
      </c>
      <c r="D30" s="1745"/>
      <c r="E30" s="1730"/>
    </row>
    <row r="31" spans="1:5" x14ac:dyDescent="0.25">
      <c r="A31" s="99" t="s">
        <v>9</v>
      </c>
      <c r="B31" s="255" t="s">
        <v>10</v>
      </c>
      <c r="C31" s="1746" t="s">
        <v>10</v>
      </c>
      <c r="D31" s="1747"/>
      <c r="E31" s="1730"/>
    </row>
    <row r="32" spans="1:5" x14ac:dyDescent="0.25">
      <c r="A32" s="92"/>
      <c r="B32" s="17"/>
      <c r="C32" s="17"/>
      <c r="D32" s="126"/>
      <c r="E32" s="256"/>
    </row>
    <row r="33" spans="1:5" x14ac:dyDescent="0.25">
      <c r="A33" s="93"/>
      <c r="B33" s="7"/>
      <c r="C33" s="7"/>
      <c r="D33" s="128"/>
      <c r="E33" s="132"/>
    </row>
  </sheetData>
  <mergeCells count="16">
    <mergeCell ref="A1:E7"/>
    <mergeCell ref="D10:E10"/>
    <mergeCell ref="A11:E11"/>
    <mergeCell ref="C12:E12"/>
    <mergeCell ref="A13:B13"/>
    <mergeCell ref="C13:E13"/>
    <mergeCell ref="C28:D28"/>
    <mergeCell ref="C29:D29"/>
    <mergeCell ref="C30:E30"/>
    <mergeCell ref="C31:E31"/>
    <mergeCell ref="A14:B14"/>
    <mergeCell ref="C14:E14"/>
    <mergeCell ref="C15:E15"/>
    <mergeCell ref="C16:E16"/>
    <mergeCell ref="A22:D22"/>
    <mergeCell ref="A25:E25"/>
  </mergeCells>
  <hyperlinks>
    <hyperlink ref="A15" r:id="rId1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0"/>
  <sheetViews>
    <sheetView topLeftCell="A4" workbookViewId="0">
      <selection activeCell="A21" sqref="A21"/>
    </sheetView>
  </sheetViews>
  <sheetFormatPr defaultRowHeight="15" x14ac:dyDescent="0.25"/>
  <cols>
    <col min="1" max="1" width="24.28515625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101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2</v>
      </c>
      <c r="D12" s="1735"/>
      <c r="E12" s="1736"/>
    </row>
    <row r="13" spans="1:5" x14ac:dyDescent="0.25">
      <c r="A13" s="1737" t="s">
        <v>104</v>
      </c>
      <c r="B13" s="1738"/>
      <c r="C13" s="1737" t="s">
        <v>102</v>
      </c>
      <c r="D13" s="1739"/>
      <c r="E13" s="1738"/>
    </row>
    <row r="14" spans="1:5" x14ac:dyDescent="0.25">
      <c r="A14" s="1737" t="s">
        <v>11</v>
      </c>
      <c r="B14" s="1738"/>
      <c r="C14" s="1737" t="s">
        <v>12</v>
      </c>
      <c r="D14" s="1739"/>
      <c r="E14" s="1738"/>
    </row>
    <row r="15" spans="1:5" x14ac:dyDescent="0.25">
      <c r="A15" s="23"/>
      <c r="B15" s="8"/>
      <c r="C15" s="1753" t="s">
        <v>43</v>
      </c>
      <c r="D15" s="1753"/>
      <c r="E15" s="1753"/>
    </row>
    <row r="16" spans="1:5" x14ac:dyDescent="0.25">
      <c r="A16" s="13"/>
      <c r="C16" s="1748" t="s">
        <v>103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40</v>
      </c>
      <c r="B18" s="9" t="s">
        <v>105</v>
      </c>
      <c r="C18" s="35">
        <v>1</v>
      </c>
      <c r="D18" s="30">
        <v>3000</v>
      </c>
      <c r="E18" s="41">
        <f>D18*C18</f>
        <v>3000</v>
      </c>
    </row>
    <row r="19" spans="1:5" ht="15.75" thickBot="1" x14ac:dyDescent="0.3">
      <c r="A19" s="9"/>
      <c r="B19" s="9" t="s">
        <v>106</v>
      </c>
      <c r="C19" s="9"/>
      <c r="D19" s="9"/>
      <c r="E19" s="9"/>
    </row>
    <row r="20" spans="1:5" ht="23.25" x14ac:dyDescent="0.35">
      <c r="A20" s="1754" t="s">
        <v>15</v>
      </c>
      <c r="B20" s="1755"/>
      <c r="C20" s="1755"/>
      <c r="D20" s="1755"/>
      <c r="E20" s="51">
        <f>SUM(E18:E19)</f>
        <v>3000</v>
      </c>
    </row>
    <row r="21" spans="1:5" ht="15" customHeight="1" x14ac:dyDescent="0.25">
      <c r="A21" s="53" t="s">
        <v>107</v>
      </c>
      <c r="B21" s="26"/>
      <c r="C21" s="26"/>
      <c r="D21" s="26"/>
      <c r="E21" s="52"/>
    </row>
    <row r="22" spans="1:5" x14ac:dyDescent="0.25">
      <c r="A22" s="1756" t="s">
        <v>108</v>
      </c>
      <c r="B22" s="1757"/>
      <c r="C22" s="1757"/>
      <c r="D22" s="1757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4"/>
      <c r="B24" s="5"/>
      <c r="C24" s="5"/>
      <c r="D24" s="5"/>
      <c r="E24" s="6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6"/>
    </row>
    <row r="26" spans="1:5" x14ac:dyDescent="0.25">
      <c r="A26" s="16"/>
      <c r="B26" s="15"/>
      <c r="C26" s="1742"/>
      <c r="D26" s="1743"/>
      <c r="E26" s="6"/>
    </row>
    <row r="27" spans="1:5" x14ac:dyDescent="0.25">
      <c r="A27" s="24" t="s">
        <v>7</v>
      </c>
      <c r="B27" s="20" t="s">
        <v>109</v>
      </c>
      <c r="C27" s="1744" t="s">
        <v>16</v>
      </c>
      <c r="D27" s="1745"/>
      <c r="E27" s="1730"/>
    </row>
    <row r="28" spans="1:5" x14ac:dyDescent="0.25">
      <c r="A28" s="25" t="s">
        <v>9</v>
      </c>
      <c r="B28" s="14" t="s">
        <v>10</v>
      </c>
      <c r="C28" s="1746" t="s">
        <v>10</v>
      </c>
      <c r="D28" s="1747"/>
      <c r="E28" s="1730"/>
    </row>
    <row r="29" spans="1:5" x14ac:dyDescent="0.25">
      <c r="A29" s="16"/>
      <c r="B29" s="5"/>
      <c r="C29" s="5"/>
      <c r="D29" s="5"/>
      <c r="E29" s="6"/>
    </row>
    <row r="30" spans="1:5" x14ac:dyDescent="0.25">
      <c r="A30" s="13"/>
      <c r="B30" s="7"/>
      <c r="C30" s="7"/>
      <c r="D30" s="7"/>
      <c r="E30" s="11"/>
    </row>
  </sheetData>
  <mergeCells count="16">
    <mergeCell ref="A1:E7"/>
    <mergeCell ref="D10:E10"/>
    <mergeCell ref="C27:E27"/>
    <mergeCell ref="C28:E28"/>
    <mergeCell ref="A11:E11"/>
    <mergeCell ref="C15:E15"/>
    <mergeCell ref="C16:E16"/>
    <mergeCell ref="A14:B14"/>
    <mergeCell ref="C14:E14"/>
    <mergeCell ref="A13:B13"/>
    <mergeCell ref="C13:E13"/>
    <mergeCell ref="A20:D20"/>
    <mergeCell ref="A22:E22"/>
    <mergeCell ref="C12:E12"/>
    <mergeCell ref="C25:D25"/>
    <mergeCell ref="C26:D26"/>
  </mergeCells>
  <pageMargins left="0.7" right="0.7" top="0.75" bottom="0.75" header="0.3" footer="0.3"/>
  <pageSetup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33"/>
  <sheetViews>
    <sheetView topLeftCell="A10" workbookViewId="0">
      <selection activeCell="H24" sqref="G24:H25"/>
    </sheetView>
  </sheetViews>
  <sheetFormatPr defaultRowHeight="15" x14ac:dyDescent="0.25"/>
  <cols>
    <col min="1" max="1" width="23.28515625" style="100" customWidth="1"/>
    <col min="2" max="2" width="27.42578125" customWidth="1"/>
    <col min="3" max="3" width="9.85546875" customWidth="1"/>
    <col min="4" max="4" width="8.42578125" style="133" customWidth="1"/>
    <col min="5" max="5" width="14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256"/>
    </row>
    <row r="9" spans="1:5" x14ac:dyDescent="0.25">
      <c r="A9" s="92"/>
      <c r="B9" s="17"/>
      <c r="C9" s="17"/>
      <c r="D9" s="126"/>
      <c r="E9" s="256"/>
    </row>
    <row r="10" spans="1:5" x14ac:dyDescent="0.25">
      <c r="A10" s="92"/>
      <c r="B10" s="17"/>
      <c r="C10" s="17"/>
      <c r="D10" s="1729" t="s">
        <v>564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551</v>
      </c>
      <c r="D12" s="1735"/>
      <c r="E12" s="1736"/>
    </row>
    <row r="13" spans="1:5" x14ac:dyDescent="0.25">
      <c r="A13" s="1763" t="s">
        <v>565</v>
      </c>
      <c r="B13" s="1764"/>
      <c r="C13" s="1737" t="s">
        <v>566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265" t="s">
        <v>575</v>
      </c>
      <c r="B15" s="8"/>
      <c r="C15" s="1753" t="s">
        <v>567</v>
      </c>
      <c r="D15" s="1749"/>
      <c r="E15" s="1749"/>
    </row>
    <row r="16" spans="1:5" x14ac:dyDescent="0.25">
      <c r="A16" s="93" t="s">
        <v>576</v>
      </c>
      <c r="C16" s="1748" t="s">
        <v>568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557</v>
      </c>
      <c r="B18" s="56" t="s">
        <v>569</v>
      </c>
      <c r="C18" s="55">
        <v>2</v>
      </c>
      <c r="D18" s="57">
        <v>5040</v>
      </c>
      <c r="E18" s="57">
        <f>D18*C18</f>
        <v>10080</v>
      </c>
    </row>
    <row r="19" spans="1:5" x14ac:dyDescent="0.25">
      <c r="A19" s="56" t="s">
        <v>577</v>
      </c>
      <c r="B19" s="56" t="s">
        <v>571</v>
      </c>
      <c r="C19" s="55"/>
      <c r="D19" s="154"/>
      <c r="E19" s="154" t="s">
        <v>179</v>
      </c>
    </row>
    <row r="20" spans="1:5" x14ac:dyDescent="0.25">
      <c r="A20" s="266" t="s">
        <v>578</v>
      </c>
      <c r="B20" s="56" t="s">
        <v>559</v>
      </c>
      <c r="C20" s="55"/>
      <c r="D20" s="154"/>
      <c r="E20" s="154"/>
    </row>
    <row r="21" spans="1:5" x14ac:dyDescent="0.25">
      <c r="A21" s="56"/>
      <c r="C21" s="55"/>
      <c r="D21" s="154"/>
      <c r="E21" s="154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SUM(E18:E21)</f>
        <v>10080</v>
      </c>
    </row>
    <row r="23" spans="1:5" x14ac:dyDescent="0.25">
      <c r="A23" s="263" t="s">
        <v>561</v>
      </c>
      <c r="B23" s="257"/>
      <c r="C23" s="257"/>
      <c r="D23" s="264"/>
      <c r="E23" s="129"/>
    </row>
    <row r="24" spans="1:5" x14ac:dyDescent="0.25">
      <c r="A24" s="263" t="s">
        <v>572</v>
      </c>
      <c r="B24" s="257"/>
      <c r="C24" s="257"/>
      <c r="D24" s="264"/>
      <c r="E24" s="129"/>
    </row>
    <row r="25" spans="1:5" x14ac:dyDescent="0.25">
      <c r="A25" s="1766" t="s">
        <v>573</v>
      </c>
      <c r="B25" s="1777"/>
      <c r="C25" s="1777"/>
      <c r="D25" s="1777"/>
      <c r="E25" s="1778"/>
    </row>
    <row r="26" spans="1:5" x14ac:dyDescent="0.25">
      <c r="A26" s="96"/>
      <c r="B26" s="2"/>
      <c r="C26" s="2"/>
      <c r="D26" s="130"/>
      <c r="E26" s="131"/>
    </row>
    <row r="27" spans="1:5" x14ac:dyDescent="0.25">
      <c r="A27" s="92"/>
      <c r="B27" s="17"/>
      <c r="C27" s="17"/>
      <c r="D27" s="126"/>
      <c r="E27" s="256"/>
    </row>
    <row r="28" spans="1:5" x14ac:dyDescent="0.25">
      <c r="A28" s="97" t="s">
        <v>6</v>
      </c>
      <c r="B28" s="22" t="s">
        <v>18</v>
      </c>
      <c r="C28" s="1740" t="s">
        <v>17</v>
      </c>
      <c r="D28" s="1741"/>
      <c r="E28" s="256"/>
    </row>
    <row r="29" spans="1:5" x14ac:dyDescent="0.25">
      <c r="A29" s="92"/>
      <c r="B29" s="17"/>
      <c r="C29" s="1742"/>
      <c r="D29" s="1743"/>
      <c r="E29" s="256"/>
    </row>
    <row r="30" spans="1:5" x14ac:dyDescent="0.25">
      <c r="A30" s="98" t="s">
        <v>7</v>
      </c>
      <c r="B30" s="254" t="s">
        <v>563</v>
      </c>
      <c r="C30" s="1744" t="s">
        <v>16</v>
      </c>
      <c r="D30" s="1745"/>
      <c r="E30" s="1730"/>
    </row>
    <row r="31" spans="1:5" x14ac:dyDescent="0.25">
      <c r="A31" s="99" t="s">
        <v>9</v>
      </c>
      <c r="B31" s="255" t="s">
        <v>10</v>
      </c>
      <c r="C31" s="1746" t="s">
        <v>10</v>
      </c>
      <c r="D31" s="1747"/>
      <c r="E31" s="1730"/>
    </row>
    <row r="32" spans="1:5" x14ac:dyDescent="0.25">
      <c r="A32" s="92"/>
      <c r="B32" s="17"/>
      <c r="C32" s="17"/>
      <c r="D32" s="126"/>
      <c r="E32" s="256"/>
    </row>
    <row r="33" spans="1:5" x14ac:dyDescent="0.25">
      <c r="A33" s="93"/>
      <c r="B33" s="7"/>
      <c r="C33" s="7"/>
      <c r="D33" s="128"/>
      <c r="E33" s="132"/>
    </row>
  </sheetData>
  <mergeCells count="16">
    <mergeCell ref="A1:E7"/>
    <mergeCell ref="D10:E10"/>
    <mergeCell ref="A11:E11"/>
    <mergeCell ref="C12:E12"/>
    <mergeCell ref="A13:B13"/>
    <mergeCell ref="C13:E13"/>
    <mergeCell ref="C28:D28"/>
    <mergeCell ref="C29:D29"/>
    <mergeCell ref="C30:E30"/>
    <mergeCell ref="C31:E31"/>
    <mergeCell ref="A14:B14"/>
    <mergeCell ref="C14:E14"/>
    <mergeCell ref="C15:E15"/>
    <mergeCell ref="C16:E16"/>
    <mergeCell ref="A22:D22"/>
    <mergeCell ref="A25:E25"/>
  </mergeCells>
  <hyperlinks>
    <hyperlink ref="A15" r:id="rId1" display="ads@bulgar.com.ph"/>
  </hyperlinks>
  <pageMargins left="0.7" right="0.7" top="0.75" bottom="0.75" header="0.3" footer="0.3"/>
  <pageSetup orientation="portrait" horizontalDpi="0" verticalDpi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E32"/>
  <sheetViews>
    <sheetView topLeftCell="A13" workbookViewId="0">
      <selection activeCell="I32" sqref="I32"/>
    </sheetView>
  </sheetViews>
  <sheetFormatPr defaultRowHeight="15" x14ac:dyDescent="0.25"/>
  <cols>
    <col min="1" max="1" width="23.14062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593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594</v>
      </c>
      <c r="D12" s="1735"/>
      <c r="E12" s="1736"/>
    </row>
    <row r="13" spans="1:5" x14ac:dyDescent="0.25">
      <c r="A13" s="1763" t="s">
        <v>195</v>
      </c>
      <c r="B13" s="1764"/>
      <c r="C13" s="1737" t="s">
        <v>197</v>
      </c>
      <c r="D13" s="1739"/>
      <c r="E13" s="1738"/>
    </row>
    <row r="14" spans="1:5" x14ac:dyDescent="0.25">
      <c r="A14" s="1737" t="s">
        <v>196</v>
      </c>
      <c r="B14" s="1738"/>
      <c r="C14" s="1737" t="s">
        <v>12</v>
      </c>
      <c r="D14" s="1739"/>
      <c r="E14" s="1738"/>
    </row>
    <row r="15" spans="1:5" x14ac:dyDescent="0.25">
      <c r="A15" s="29" t="s">
        <v>186</v>
      </c>
      <c r="B15" s="8"/>
      <c r="C15" s="1753" t="s">
        <v>185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200</v>
      </c>
      <c r="B18" s="9" t="s">
        <v>201</v>
      </c>
      <c r="C18" s="35">
        <v>362</v>
      </c>
      <c r="D18" s="30">
        <v>100</v>
      </c>
      <c r="E18" s="30">
        <f>D18*C18</f>
        <v>36200</v>
      </c>
    </row>
    <row r="19" spans="1:5" x14ac:dyDescent="0.25">
      <c r="A19" s="9"/>
      <c r="B19" s="9"/>
      <c r="C19" s="9"/>
      <c r="D19" s="30"/>
      <c r="E19" s="65" t="s">
        <v>179</v>
      </c>
    </row>
    <row r="20" spans="1:5" ht="30" x14ac:dyDescent="0.25">
      <c r="A20" s="9"/>
      <c r="B20" s="9"/>
      <c r="C20" s="9"/>
      <c r="D20" s="69" t="s">
        <v>198</v>
      </c>
      <c r="E20" s="65">
        <f>E18*0.01</f>
        <v>362</v>
      </c>
    </row>
    <row r="21" spans="1:5" x14ac:dyDescent="0.25">
      <c r="A21" s="9"/>
      <c r="B21" s="35"/>
      <c r="C21" s="35"/>
      <c r="D21" s="70" t="s">
        <v>199</v>
      </c>
      <c r="E21" s="45">
        <f>E20*0.12</f>
        <v>43.44</v>
      </c>
    </row>
    <row r="22" spans="1:5" x14ac:dyDescent="0.25">
      <c r="A22" s="9"/>
      <c r="B22" s="35"/>
      <c r="C22" s="1814" t="s">
        <v>595</v>
      </c>
      <c r="D22" s="1815"/>
      <c r="E22" s="45">
        <v>300</v>
      </c>
    </row>
    <row r="23" spans="1:5" ht="23.25" x14ac:dyDescent="0.35">
      <c r="A23" s="1762" t="s">
        <v>183</v>
      </c>
      <c r="B23" s="1749"/>
      <c r="C23" s="1749"/>
      <c r="D23" s="1749"/>
      <c r="E23" s="44">
        <f>SUM(E18:E22)</f>
        <v>36905.440000000002</v>
      </c>
    </row>
    <row r="24" spans="1:5" x14ac:dyDescent="0.25">
      <c r="A24" s="1761" t="s">
        <v>596</v>
      </c>
      <c r="B24" s="1757"/>
      <c r="C24" s="1757"/>
      <c r="D24" s="1757"/>
      <c r="E24" s="1752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267" t="s">
        <v>597</v>
      </c>
      <c r="C29" s="1744" t="s">
        <v>16</v>
      </c>
      <c r="D29" s="1745"/>
      <c r="E29" s="1730"/>
    </row>
    <row r="30" spans="1:5" x14ac:dyDescent="0.25">
      <c r="A30" s="25" t="s">
        <v>9</v>
      </c>
      <c r="B30" s="268" t="s">
        <v>10</v>
      </c>
      <c r="C30" s="1746" t="s">
        <v>10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7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3:D23"/>
    <mergeCell ref="C27:D27"/>
    <mergeCell ref="C28:D28"/>
    <mergeCell ref="C29:E29"/>
    <mergeCell ref="C30:E30"/>
    <mergeCell ref="C22:D22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E34"/>
  <sheetViews>
    <sheetView topLeftCell="A4" workbookViewId="0">
      <selection activeCell="B28" sqref="B28"/>
    </sheetView>
  </sheetViews>
  <sheetFormatPr defaultRowHeight="15" x14ac:dyDescent="0.25"/>
  <cols>
    <col min="1" max="1" width="18.5703125" customWidth="1"/>
    <col min="2" max="2" width="34.28515625" customWidth="1"/>
    <col min="3" max="3" width="10" customWidth="1"/>
    <col min="4" max="4" width="9" customWidth="1"/>
    <col min="5" max="5" width="15.42578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407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381</v>
      </c>
      <c r="D12" s="1735"/>
      <c r="E12" s="1736"/>
    </row>
    <row r="13" spans="1:5" x14ac:dyDescent="0.25">
      <c r="A13" s="1763" t="s">
        <v>410</v>
      </c>
      <c r="B13" s="1764"/>
      <c r="C13" s="1737" t="s">
        <v>408</v>
      </c>
      <c r="D13" s="1739"/>
      <c r="E13" s="1738"/>
    </row>
    <row r="14" spans="1:5" x14ac:dyDescent="0.25">
      <c r="A14" s="1737" t="s">
        <v>411</v>
      </c>
      <c r="B14" s="1738"/>
      <c r="C14" s="1737" t="s">
        <v>12</v>
      </c>
      <c r="D14" s="1739"/>
      <c r="E14" s="1738"/>
    </row>
    <row r="15" spans="1:5" x14ac:dyDescent="0.25">
      <c r="A15" s="29" t="s">
        <v>384</v>
      </c>
      <c r="B15" s="8"/>
      <c r="C15" s="1753" t="s">
        <v>409</v>
      </c>
      <c r="D15" s="1749"/>
      <c r="E15" s="1749"/>
    </row>
    <row r="16" spans="1:5" x14ac:dyDescent="0.25">
      <c r="A16" s="13"/>
      <c r="C16" s="1748" t="s">
        <v>395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10" t="s">
        <v>14</v>
      </c>
      <c r="E17" s="10" t="s">
        <v>5</v>
      </c>
    </row>
    <row r="18" spans="1:5" x14ac:dyDescent="0.25">
      <c r="A18" s="9" t="s">
        <v>412</v>
      </c>
      <c r="B18" s="71" t="s">
        <v>413</v>
      </c>
      <c r="C18" s="35">
        <v>100</v>
      </c>
      <c r="D18" s="30">
        <v>72</v>
      </c>
      <c r="E18" s="30">
        <f>D18*C18</f>
        <v>7200</v>
      </c>
    </row>
    <row r="19" spans="1:5" x14ac:dyDescent="0.25">
      <c r="A19" s="9"/>
      <c r="B19" s="71" t="s">
        <v>414</v>
      </c>
      <c r="C19" s="35"/>
      <c r="D19" s="30"/>
      <c r="E19" s="45"/>
    </row>
    <row r="20" spans="1:5" x14ac:dyDescent="0.25">
      <c r="A20" s="9"/>
      <c r="B20" s="71" t="s">
        <v>415</v>
      </c>
      <c r="C20" s="35"/>
      <c r="D20" s="30"/>
      <c r="E20" s="45"/>
    </row>
    <row r="21" spans="1:5" x14ac:dyDescent="0.25">
      <c r="A21" s="9"/>
      <c r="B21" s="71" t="s">
        <v>417</v>
      </c>
      <c r="C21" s="35"/>
      <c r="D21" s="30"/>
      <c r="E21" s="45"/>
    </row>
    <row r="22" spans="1:5" x14ac:dyDescent="0.25">
      <c r="A22" s="9"/>
      <c r="B22" s="153" t="s">
        <v>418</v>
      </c>
      <c r="C22" s="35"/>
      <c r="D22" s="30"/>
      <c r="E22" s="45"/>
    </row>
    <row r="23" spans="1:5" x14ac:dyDescent="0.25">
      <c r="A23" s="9"/>
      <c r="B23" s="152" t="s">
        <v>416</v>
      </c>
      <c r="C23" s="35"/>
      <c r="D23" s="30"/>
      <c r="E23" s="65" t="s">
        <v>179</v>
      </c>
    </row>
    <row r="24" spans="1:5" ht="23.25" x14ac:dyDescent="0.35">
      <c r="A24" s="1762" t="s">
        <v>183</v>
      </c>
      <c r="B24" s="1749"/>
      <c r="C24" s="1749"/>
      <c r="D24" s="1749"/>
      <c r="E24" s="44">
        <f>SUM(E18:E23)</f>
        <v>7200</v>
      </c>
    </row>
    <row r="25" spans="1:5" x14ac:dyDescent="0.25">
      <c r="A25" s="261" t="s">
        <v>419</v>
      </c>
      <c r="B25" s="260"/>
      <c r="C25" s="260"/>
      <c r="D25" s="260"/>
      <c r="E25" s="72"/>
    </row>
    <row r="26" spans="1:5" x14ac:dyDescent="0.25">
      <c r="A26" s="1766"/>
      <c r="B26" s="1767"/>
      <c r="C26" s="1767"/>
      <c r="D26" s="1767"/>
      <c r="E26" s="1768"/>
    </row>
    <row r="27" spans="1:5" x14ac:dyDescent="0.25">
      <c r="A27" s="1"/>
      <c r="B27" s="2"/>
      <c r="C27" s="2"/>
      <c r="D27" s="2"/>
      <c r="E27" s="3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21" t="s">
        <v>6</v>
      </c>
      <c r="B29" s="22" t="s">
        <v>18</v>
      </c>
      <c r="C29" s="1740" t="s">
        <v>17</v>
      </c>
      <c r="D29" s="1741"/>
      <c r="E29" s="18"/>
    </row>
    <row r="30" spans="1:5" x14ac:dyDescent="0.25">
      <c r="A30" s="16"/>
      <c r="B30" s="17"/>
      <c r="C30" s="1742"/>
      <c r="D30" s="1743"/>
      <c r="E30" s="18"/>
    </row>
    <row r="31" spans="1:5" x14ac:dyDescent="0.25">
      <c r="A31" s="24" t="s">
        <v>7</v>
      </c>
      <c r="B31" s="258" t="s">
        <v>420</v>
      </c>
      <c r="C31" s="1744" t="s">
        <v>16</v>
      </c>
      <c r="D31" s="1745"/>
      <c r="E31" s="1730"/>
    </row>
    <row r="32" spans="1:5" x14ac:dyDescent="0.25">
      <c r="A32" s="25" t="s">
        <v>9</v>
      </c>
      <c r="B32" s="259" t="s">
        <v>10</v>
      </c>
      <c r="C32" s="1746" t="s">
        <v>10</v>
      </c>
      <c r="D32" s="1747"/>
      <c r="E32" s="1730"/>
    </row>
    <row r="33" spans="1:5" x14ac:dyDescent="0.25">
      <c r="A33" s="16"/>
      <c r="B33" s="17"/>
      <c r="C33" s="17"/>
      <c r="D33" s="17"/>
      <c r="E33" s="18"/>
    </row>
    <row r="34" spans="1:5" x14ac:dyDescent="0.25">
      <c r="A34" s="13"/>
      <c r="B34" s="7"/>
      <c r="C34" s="7"/>
      <c r="D34" s="7"/>
      <c r="E34" s="11"/>
    </row>
  </sheetData>
  <mergeCells count="16">
    <mergeCell ref="C29:D29"/>
    <mergeCell ref="C30:D30"/>
    <mergeCell ref="C31:E31"/>
    <mergeCell ref="C32:E32"/>
    <mergeCell ref="A14:B14"/>
    <mergeCell ref="C14:E14"/>
    <mergeCell ref="C15:E15"/>
    <mergeCell ref="C16:E16"/>
    <mergeCell ref="A24:D24"/>
    <mergeCell ref="A26:E26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E30"/>
  <sheetViews>
    <sheetView topLeftCell="A6" workbookViewId="0">
      <selection activeCell="I21" sqref="I21"/>
    </sheetView>
  </sheetViews>
  <sheetFormatPr defaultRowHeight="15" x14ac:dyDescent="0.25"/>
  <cols>
    <col min="1" max="1" width="22.8554687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600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601</v>
      </c>
      <c r="D12" s="1735"/>
      <c r="E12" s="1736"/>
    </row>
    <row r="13" spans="1:5" x14ac:dyDescent="0.25">
      <c r="A13" s="1763" t="s">
        <v>602</v>
      </c>
      <c r="B13" s="1764"/>
      <c r="C13" s="1737" t="s">
        <v>604</v>
      </c>
      <c r="D13" s="1739"/>
      <c r="E13" s="1738"/>
    </row>
    <row r="14" spans="1:5" x14ac:dyDescent="0.25">
      <c r="A14" s="1737" t="s">
        <v>603</v>
      </c>
      <c r="B14" s="1738"/>
      <c r="C14" s="1737" t="s">
        <v>12</v>
      </c>
      <c r="D14" s="1739"/>
      <c r="E14" s="1738"/>
    </row>
    <row r="15" spans="1:5" x14ac:dyDescent="0.25">
      <c r="A15" s="29" t="s">
        <v>598</v>
      </c>
      <c r="B15" s="8"/>
      <c r="C15" s="1753" t="s">
        <v>605</v>
      </c>
      <c r="D15" s="1749"/>
      <c r="E15" s="1749"/>
    </row>
    <row r="16" spans="1:5" x14ac:dyDescent="0.25">
      <c r="A16" s="13"/>
      <c r="C16" s="1748" t="s">
        <v>606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607</v>
      </c>
      <c r="B18" s="35" t="s">
        <v>608</v>
      </c>
      <c r="C18" s="35">
        <v>2</v>
      </c>
      <c r="D18" s="30">
        <v>27400</v>
      </c>
      <c r="E18" s="30">
        <f>D18*C18</f>
        <v>54800</v>
      </c>
    </row>
    <row r="19" spans="1:5" x14ac:dyDescent="0.25">
      <c r="A19" s="9"/>
      <c r="B19" s="9"/>
      <c r="C19" s="9"/>
      <c r="D19" s="157" t="s">
        <v>599</v>
      </c>
      <c r="E19" s="65" t="s">
        <v>179</v>
      </c>
    </row>
    <row r="20" spans="1:5" x14ac:dyDescent="0.25">
      <c r="A20" s="9"/>
      <c r="B20" s="9"/>
      <c r="C20" s="9"/>
      <c r="D20" s="69"/>
      <c r="E20" s="65"/>
    </row>
    <row r="21" spans="1:5" ht="23.25" x14ac:dyDescent="0.35">
      <c r="A21" s="1762" t="s">
        <v>183</v>
      </c>
      <c r="B21" s="1749"/>
      <c r="C21" s="1749"/>
      <c r="D21" s="1749"/>
      <c r="E21" s="44">
        <f>SUM(E18:E20)</f>
        <v>54800</v>
      </c>
    </row>
    <row r="22" spans="1:5" x14ac:dyDescent="0.25">
      <c r="A22" s="1761" t="s">
        <v>609</v>
      </c>
      <c r="B22" s="1757"/>
      <c r="C22" s="1757"/>
      <c r="D22" s="1757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269" t="s">
        <v>610</v>
      </c>
      <c r="C27" s="1744" t="s">
        <v>16</v>
      </c>
      <c r="D27" s="1745"/>
      <c r="E27" s="1730"/>
    </row>
    <row r="28" spans="1:5" x14ac:dyDescent="0.25">
      <c r="A28" s="25" t="s">
        <v>9</v>
      </c>
      <c r="B28" s="270" t="s">
        <v>10</v>
      </c>
      <c r="C28" s="1746" t="s">
        <v>10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1:D21"/>
    <mergeCell ref="A22:E22"/>
    <mergeCell ref="C25:D25"/>
    <mergeCell ref="C26:D26"/>
    <mergeCell ref="C27:E27"/>
    <mergeCell ref="C28:E28"/>
  </mergeCells>
  <pageMargins left="0.7" right="0.7" top="0.75" bottom="0.75" header="0.3" footer="0.3"/>
  <pageSetup orientation="portrait" horizontalDpi="0" verticalDpi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E31"/>
  <sheetViews>
    <sheetView topLeftCell="A10" workbookViewId="0">
      <selection activeCell="I21" sqref="I21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618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611</v>
      </c>
      <c r="D12" s="1735"/>
      <c r="E12" s="1736"/>
    </row>
    <row r="13" spans="1:5" x14ac:dyDescent="0.25">
      <c r="A13" s="1763" t="s">
        <v>396</v>
      </c>
      <c r="B13" s="1764"/>
      <c r="C13" s="1737" t="s">
        <v>394</v>
      </c>
      <c r="D13" s="1739"/>
      <c r="E13" s="1738"/>
    </row>
    <row r="14" spans="1:5" x14ac:dyDescent="0.25">
      <c r="A14" s="1737" t="s">
        <v>397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395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56" t="s">
        <v>613</v>
      </c>
      <c r="B18" s="55" t="s">
        <v>614</v>
      </c>
      <c r="C18" s="55">
        <v>2</v>
      </c>
      <c r="D18" s="57">
        <v>175</v>
      </c>
      <c r="E18" s="151">
        <f>D18*C18</f>
        <v>350</v>
      </c>
    </row>
    <row r="19" spans="1:5" x14ac:dyDescent="0.25">
      <c r="A19" s="56" t="s">
        <v>615</v>
      </c>
      <c r="B19" s="55"/>
      <c r="C19" s="55">
        <v>1</v>
      </c>
      <c r="D19" s="57">
        <v>80</v>
      </c>
      <c r="E19" s="151">
        <f>D19*C19</f>
        <v>80</v>
      </c>
    </row>
    <row r="20" spans="1:5" x14ac:dyDescent="0.25">
      <c r="A20" s="56" t="s">
        <v>616</v>
      </c>
      <c r="B20" s="55"/>
      <c r="C20" s="55">
        <v>1</v>
      </c>
      <c r="D20" s="57">
        <v>60</v>
      </c>
      <c r="E20" s="151">
        <f>D20*C20</f>
        <v>60</v>
      </c>
    </row>
    <row r="21" spans="1:5" ht="23.25" x14ac:dyDescent="0.35">
      <c r="A21" s="1762" t="s">
        <v>183</v>
      </c>
      <c r="B21" s="1749"/>
      <c r="C21" s="1749"/>
      <c r="D21" s="1749"/>
      <c r="E21" s="44">
        <f>SUM(E18:E20)</f>
        <v>490</v>
      </c>
    </row>
    <row r="22" spans="1:5" x14ac:dyDescent="0.25">
      <c r="A22" s="274" t="s">
        <v>612</v>
      </c>
      <c r="B22" s="273"/>
      <c r="C22" s="273"/>
      <c r="D22" s="273"/>
      <c r="E22" s="72"/>
    </row>
    <row r="23" spans="1:5" x14ac:dyDescent="0.25">
      <c r="A23" s="1761"/>
      <c r="B23" s="1757"/>
      <c r="C23" s="1757"/>
      <c r="D23" s="1757"/>
      <c r="E23" s="1752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271" t="s">
        <v>617</v>
      </c>
      <c r="C28" s="1744" t="s">
        <v>16</v>
      </c>
      <c r="D28" s="1745"/>
      <c r="E28" s="1730"/>
    </row>
    <row r="29" spans="1:5" x14ac:dyDescent="0.25">
      <c r="A29" s="25" t="s">
        <v>9</v>
      </c>
      <c r="B29" s="272" t="s">
        <v>10</v>
      </c>
      <c r="C29" s="1746" t="s">
        <v>10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31"/>
  <sheetViews>
    <sheetView topLeftCell="A10" workbookViewId="0">
      <selection activeCell="B34" sqref="B34"/>
    </sheetView>
  </sheetViews>
  <sheetFormatPr defaultRowHeight="15" x14ac:dyDescent="0.25"/>
  <cols>
    <col min="1" max="1" width="23.5703125" customWidth="1"/>
    <col min="2" max="2" width="36.5703125" customWidth="1"/>
    <col min="3" max="3" width="7.7109375" customWidth="1"/>
    <col min="4" max="4" width="7.85546875" customWidth="1"/>
    <col min="5" max="5" width="14.28515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619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611</v>
      </c>
      <c r="D12" s="1735"/>
      <c r="E12" s="1736"/>
    </row>
    <row r="13" spans="1:5" x14ac:dyDescent="0.25">
      <c r="A13" s="1763" t="s">
        <v>620</v>
      </c>
      <c r="B13" s="1764"/>
      <c r="C13" s="1737" t="s">
        <v>621</v>
      </c>
      <c r="D13" s="1739"/>
      <c r="E13" s="1738"/>
    </row>
    <row r="14" spans="1:5" x14ac:dyDescent="0.25">
      <c r="A14" s="1737" t="s">
        <v>622</v>
      </c>
      <c r="B14" s="1738"/>
      <c r="C14" s="1737" t="s">
        <v>12</v>
      </c>
      <c r="D14" s="1739"/>
      <c r="E14" s="1738"/>
    </row>
    <row r="15" spans="1:5" x14ac:dyDescent="0.25">
      <c r="A15" s="29" t="s">
        <v>623</v>
      </c>
      <c r="B15" s="8"/>
      <c r="C15" s="1753" t="s">
        <v>624</v>
      </c>
      <c r="D15" s="1749"/>
      <c r="E15" s="1749"/>
    </row>
    <row r="16" spans="1:5" x14ac:dyDescent="0.25">
      <c r="A16" s="13"/>
      <c r="C16" s="1748" t="s">
        <v>625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10" t="s">
        <v>14</v>
      </c>
      <c r="E17" s="10" t="s">
        <v>5</v>
      </c>
    </row>
    <row r="18" spans="1:5" x14ac:dyDescent="0.25">
      <c r="A18" s="56" t="s">
        <v>626</v>
      </c>
      <c r="B18" s="55" t="s">
        <v>627</v>
      </c>
      <c r="C18" s="55">
        <v>1</v>
      </c>
      <c r="D18" s="57">
        <v>1300</v>
      </c>
      <c r="E18" s="151">
        <f>D18*C18</f>
        <v>1300</v>
      </c>
    </row>
    <row r="19" spans="1:5" x14ac:dyDescent="0.25">
      <c r="A19" s="56" t="s">
        <v>628</v>
      </c>
      <c r="B19" s="55"/>
      <c r="C19" s="55">
        <v>1</v>
      </c>
      <c r="D19" s="57">
        <v>250</v>
      </c>
      <c r="E19" s="151">
        <f>D19*C19</f>
        <v>250</v>
      </c>
    </row>
    <row r="20" spans="1:5" x14ac:dyDescent="0.25">
      <c r="A20" s="56" t="s">
        <v>629</v>
      </c>
      <c r="B20" s="55" t="s">
        <v>630</v>
      </c>
      <c r="C20" s="55">
        <v>1</v>
      </c>
      <c r="D20" s="57">
        <v>100</v>
      </c>
      <c r="E20" s="151">
        <f>D20*C20</f>
        <v>100</v>
      </c>
    </row>
    <row r="21" spans="1:5" ht="23.25" x14ac:dyDescent="0.35">
      <c r="A21" s="1762" t="s">
        <v>183</v>
      </c>
      <c r="B21" s="1749"/>
      <c r="C21" s="1749"/>
      <c r="D21" s="1749"/>
      <c r="E21" s="44">
        <f>SUM(E18:E20)</f>
        <v>1650</v>
      </c>
    </row>
    <row r="22" spans="1:5" x14ac:dyDescent="0.25">
      <c r="A22" s="274" t="s">
        <v>612</v>
      </c>
      <c r="B22" s="273"/>
      <c r="C22" s="273"/>
      <c r="D22" s="273"/>
      <c r="E22" s="72"/>
    </row>
    <row r="23" spans="1:5" x14ac:dyDescent="0.25">
      <c r="A23" s="1761"/>
      <c r="B23" s="1757"/>
      <c r="C23" s="1757"/>
      <c r="D23" s="1757"/>
      <c r="E23" s="1752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271" t="s">
        <v>617</v>
      </c>
      <c r="C28" s="1744" t="s">
        <v>16</v>
      </c>
      <c r="D28" s="1745"/>
      <c r="E28" s="1730"/>
    </row>
    <row r="29" spans="1:5" x14ac:dyDescent="0.25">
      <c r="A29" s="25" t="s">
        <v>9</v>
      </c>
      <c r="B29" s="272" t="s">
        <v>10</v>
      </c>
      <c r="C29" s="1746" t="s">
        <v>10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32"/>
  <sheetViews>
    <sheetView topLeftCell="A10" workbookViewId="0">
      <selection activeCell="C31" sqref="C31"/>
    </sheetView>
  </sheetViews>
  <sheetFormatPr defaultRowHeight="15" x14ac:dyDescent="0.25"/>
  <cols>
    <col min="1" max="1" width="22.8554687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631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632</v>
      </c>
      <c r="D12" s="1735"/>
      <c r="E12" s="1736"/>
    </row>
    <row r="13" spans="1:5" x14ac:dyDescent="0.25">
      <c r="A13" s="1763" t="s">
        <v>195</v>
      </c>
      <c r="B13" s="1764"/>
      <c r="C13" s="1737" t="s">
        <v>197</v>
      </c>
      <c r="D13" s="1739"/>
      <c r="E13" s="1738"/>
    </row>
    <row r="14" spans="1:5" x14ac:dyDescent="0.25">
      <c r="A14" s="1737" t="s">
        <v>196</v>
      </c>
      <c r="B14" s="1738"/>
      <c r="C14" s="1737" t="s">
        <v>12</v>
      </c>
      <c r="D14" s="1739"/>
      <c r="E14" s="1738"/>
    </row>
    <row r="15" spans="1:5" x14ac:dyDescent="0.25">
      <c r="A15" s="29" t="s">
        <v>186</v>
      </c>
      <c r="B15" s="8"/>
      <c r="C15" s="1753" t="s">
        <v>185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200</v>
      </c>
      <c r="B18" s="9" t="s">
        <v>633</v>
      </c>
      <c r="C18" s="35">
        <v>22</v>
      </c>
      <c r="D18" s="30">
        <v>1000</v>
      </c>
      <c r="E18" s="30">
        <f>D18*C18</f>
        <v>22000</v>
      </c>
    </row>
    <row r="19" spans="1:5" x14ac:dyDescent="0.25">
      <c r="A19" s="9" t="s">
        <v>200</v>
      </c>
      <c r="B19" s="9" t="s">
        <v>634</v>
      </c>
      <c r="C19" s="35">
        <v>24</v>
      </c>
      <c r="D19" s="30">
        <v>500</v>
      </c>
      <c r="E19" s="45">
        <f>D19*C19</f>
        <v>12000</v>
      </c>
    </row>
    <row r="20" spans="1:5" x14ac:dyDescent="0.25">
      <c r="A20" s="9" t="s">
        <v>200</v>
      </c>
      <c r="B20" s="9" t="s">
        <v>635</v>
      </c>
      <c r="C20" s="35">
        <v>16</v>
      </c>
      <c r="D20" s="30">
        <v>100</v>
      </c>
      <c r="E20" s="65">
        <f>D20*C20</f>
        <v>1600</v>
      </c>
    </row>
    <row r="21" spans="1:5" ht="30" x14ac:dyDescent="0.25">
      <c r="A21" s="9"/>
      <c r="B21" s="9"/>
      <c r="C21" s="9"/>
      <c r="D21" s="69" t="s">
        <v>198</v>
      </c>
      <c r="E21" s="65">
        <f>SUM(E18:E20)*0.01</f>
        <v>356</v>
      </c>
    </row>
    <row r="22" spans="1:5" x14ac:dyDescent="0.25">
      <c r="A22" s="9"/>
      <c r="B22" s="35"/>
      <c r="C22" s="35"/>
      <c r="D22" s="70" t="s">
        <v>199</v>
      </c>
      <c r="E22" s="45">
        <f>E21*0.12</f>
        <v>42.72</v>
      </c>
    </row>
    <row r="23" spans="1:5" ht="23.25" x14ac:dyDescent="0.35">
      <c r="A23" s="1762" t="s">
        <v>183</v>
      </c>
      <c r="B23" s="1749"/>
      <c r="C23" s="1749"/>
      <c r="D23" s="1749"/>
      <c r="E23" s="44">
        <f>SUM(E18:E22)</f>
        <v>35998.720000000001</v>
      </c>
    </row>
    <row r="24" spans="1:5" x14ac:dyDescent="0.25">
      <c r="A24" s="1761" t="s">
        <v>637</v>
      </c>
      <c r="B24" s="1757"/>
      <c r="C24" s="1757"/>
      <c r="D24" s="1757"/>
      <c r="E24" s="1752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271" t="s">
        <v>636</v>
      </c>
      <c r="C29" s="1744" t="s">
        <v>16</v>
      </c>
      <c r="D29" s="1745"/>
      <c r="E29" s="1730"/>
    </row>
    <row r="30" spans="1:5" x14ac:dyDescent="0.25">
      <c r="A30" s="25" t="s">
        <v>9</v>
      </c>
      <c r="B30" s="272" t="s">
        <v>10</v>
      </c>
      <c r="C30" s="1746" t="s">
        <v>669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A24:E24"/>
    <mergeCell ref="C27:D27"/>
    <mergeCell ref="C28:D28"/>
    <mergeCell ref="C29:E29"/>
    <mergeCell ref="C30:E30"/>
    <mergeCell ref="A14:B14"/>
    <mergeCell ref="C14:E14"/>
    <mergeCell ref="C15:E15"/>
    <mergeCell ref="C16:E16"/>
    <mergeCell ref="A23:D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30"/>
  <sheetViews>
    <sheetView topLeftCell="A10" workbookViewId="0">
      <selection activeCell="C29" sqref="C29"/>
    </sheetView>
  </sheetViews>
  <sheetFormatPr defaultRowHeight="15" x14ac:dyDescent="0.25"/>
  <cols>
    <col min="1" max="1" width="25.4257812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638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632</v>
      </c>
      <c r="D12" s="1735"/>
      <c r="E12" s="1736"/>
    </row>
    <row r="13" spans="1:5" x14ac:dyDescent="0.25">
      <c r="A13" s="1763" t="s">
        <v>639</v>
      </c>
      <c r="B13" s="1764"/>
      <c r="C13" s="1737" t="s">
        <v>643</v>
      </c>
      <c r="D13" s="1739"/>
      <c r="E13" s="1738"/>
    </row>
    <row r="14" spans="1:5" x14ac:dyDescent="0.25">
      <c r="A14" s="1737" t="s">
        <v>640</v>
      </c>
      <c r="B14" s="1738"/>
      <c r="C14" s="1737" t="s">
        <v>12</v>
      </c>
      <c r="D14" s="1739"/>
      <c r="E14" s="1738"/>
    </row>
    <row r="15" spans="1:5" x14ac:dyDescent="0.25">
      <c r="A15" s="29" t="s">
        <v>641</v>
      </c>
      <c r="B15" s="8"/>
      <c r="C15" s="1753" t="s">
        <v>642</v>
      </c>
      <c r="D15" s="1749"/>
      <c r="E15" s="1749"/>
    </row>
    <row r="16" spans="1:5" x14ac:dyDescent="0.25">
      <c r="A16" s="13"/>
      <c r="C16" s="1748" t="s">
        <v>648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644</v>
      </c>
      <c r="B18" s="9"/>
      <c r="C18" s="35">
        <v>2</v>
      </c>
      <c r="D18" s="30">
        <v>7200</v>
      </c>
      <c r="E18" s="30">
        <f>D18*C18</f>
        <v>14400</v>
      </c>
    </row>
    <row r="19" spans="1:5" x14ac:dyDescent="0.25">
      <c r="A19" s="9"/>
      <c r="B19" s="9"/>
      <c r="C19" s="35"/>
      <c r="D19" s="279" t="s">
        <v>599</v>
      </c>
      <c r="E19" s="65" t="s">
        <v>179</v>
      </c>
    </row>
    <row r="20" spans="1:5" x14ac:dyDescent="0.25">
      <c r="A20" s="9"/>
      <c r="B20" s="9"/>
      <c r="C20" s="35"/>
      <c r="D20" s="30"/>
      <c r="E20" s="65" t="s">
        <v>179</v>
      </c>
    </row>
    <row r="21" spans="1:5" ht="23.25" x14ac:dyDescent="0.35">
      <c r="A21" s="1762" t="s">
        <v>183</v>
      </c>
      <c r="B21" s="1749"/>
      <c r="C21" s="1749"/>
      <c r="D21" s="1749"/>
      <c r="E21" s="44">
        <f>SUM(E18:E20)</f>
        <v>14400</v>
      </c>
    </row>
    <row r="22" spans="1:5" x14ac:dyDescent="0.25">
      <c r="A22" s="1761" t="s">
        <v>645</v>
      </c>
      <c r="B22" s="1757"/>
      <c r="C22" s="1757"/>
      <c r="D22" s="1757"/>
      <c r="E22" s="1752"/>
    </row>
    <row r="23" spans="1:5" x14ac:dyDescent="0.25">
      <c r="A23" s="1751" t="s">
        <v>646</v>
      </c>
      <c r="B23" s="1739"/>
      <c r="C23" s="1739"/>
      <c r="D23" s="1739"/>
      <c r="E23" s="1738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275" t="s">
        <v>647</v>
      </c>
      <c r="C27" s="1744" t="s">
        <v>16</v>
      </c>
      <c r="D27" s="1745"/>
      <c r="E27" s="1730"/>
    </row>
    <row r="28" spans="1:5" x14ac:dyDescent="0.25">
      <c r="A28" s="25" t="s">
        <v>9</v>
      </c>
      <c r="B28" s="276" t="s">
        <v>10</v>
      </c>
      <c r="C28" s="1746" t="s">
        <v>669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7">
    <mergeCell ref="A22:E22"/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1:D21"/>
    <mergeCell ref="C25:D25"/>
    <mergeCell ref="C26:D26"/>
    <mergeCell ref="C27:E27"/>
    <mergeCell ref="C28:E28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30"/>
  <sheetViews>
    <sheetView topLeftCell="A10" workbookViewId="0">
      <selection activeCell="B15" sqref="B15"/>
    </sheetView>
  </sheetViews>
  <sheetFormatPr defaultRowHeight="15" x14ac:dyDescent="0.25"/>
  <cols>
    <col min="1" max="1" width="21.570312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657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649</v>
      </c>
      <c r="D12" s="1735"/>
      <c r="E12" s="1736"/>
    </row>
    <row r="13" spans="1:5" x14ac:dyDescent="0.25">
      <c r="A13" s="1763" t="s">
        <v>650</v>
      </c>
      <c r="B13" s="1764"/>
      <c r="C13" s="1737" t="s">
        <v>658</v>
      </c>
      <c r="D13" s="1739"/>
      <c r="E13" s="1738"/>
    </row>
    <row r="14" spans="1:5" x14ac:dyDescent="0.25">
      <c r="A14" s="1737" t="s">
        <v>640</v>
      </c>
      <c r="B14" s="1738"/>
      <c r="C14" s="1737" t="s">
        <v>12</v>
      </c>
      <c r="D14" s="1739"/>
      <c r="E14" s="1738"/>
    </row>
    <row r="15" spans="1:5" x14ac:dyDescent="0.25">
      <c r="A15" s="29" t="s">
        <v>651</v>
      </c>
      <c r="B15" s="8"/>
      <c r="C15" s="1753" t="s">
        <v>652</v>
      </c>
      <c r="D15" s="1749"/>
      <c r="E15" s="1749"/>
    </row>
    <row r="16" spans="1:5" x14ac:dyDescent="0.25">
      <c r="A16" s="13"/>
      <c r="C16" s="1748" t="s">
        <v>653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654</v>
      </c>
      <c r="B18" s="9" t="s">
        <v>655</v>
      </c>
      <c r="C18" s="35">
        <v>1</v>
      </c>
      <c r="D18" s="30">
        <v>2500</v>
      </c>
      <c r="E18" s="30">
        <f>D18*C18</f>
        <v>2500</v>
      </c>
    </row>
    <row r="19" spans="1:5" x14ac:dyDescent="0.25">
      <c r="A19" s="9"/>
      <c r="B19" s="9"/>
      <c r="C19" s="35"/>
      <c r="D19" s="279"/>
      <c r="E19" s="65" t="s">
        <v>179</v>
      </c>
    </row>
    <row r="20" spans="1:5" x14ac:dyDescent="0.25">
      <c r="A20" s="9"/>
      <c r="B20" s="9"/>
      <c r="C20" s="35"/>
      <c r="D20" s="30"/>
      <c r="E20" s="65" t="s">
        <v>179</v>
      </c>
    </row>
    <row r="21" spans="1:5" ht="23.25" x14ac:dyDescent="0.35">
      <c r="A21" s="1762" t="s">
        <v>183</v>
      </c>
      <c r="B21" s="1749"/>
      <c r="C21" s="1749"/>
      <c r="D21" s="1749"/>
      <c r="E21" s="44">
        <f>SUM(E18:E20)</f>
        <v>2500</v>
      </c>
    </row>
    <row r="22" spans="1:5" x14ac:dyDescent="0.25">
      <c r="A22" s="1761" t="s">
        <v>659</v>
      </c>
      <c r="B22" s="1757"/>
      <c r="C22" s="1757"/>
      <c r="D22" s="1757"/>
      <c r="E22" s="1752"/>
    </row>
    <row r="23" spans="1:5" x14ac:dyDescent="0.25">
      <c r="A23" s="1751" t="s">
        <v>660</v>
      </c>
      <c r="B23" s="1739"/>
      <c r="C23" s="1739"/>
      <c r="D23" s="1739"/>
      <c r="E23" s="1738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277" t="s">
        <v>656</v>
      </c>
      <c r="C27" s="1744" t="s">
        <v>16</v>
      </c>
      <c r="D27" s="1745"/>
      <c r="E27" s="1730"/>
    </row>
    <row r="28" spans="1:5" x14ac:dyDescent="0.25">
      <c r="A28" s="25" t="s">
        <v>9</v>
      </c>
      <c r="B28" s="278" t="s">
        <v>10</v>
      </c>
      <c r="C28" s="1746" t="s">
        <v>669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7">
    <mergeCell ref="A23:E23"/>
    <mergeCell ref="C25:D25"/>
    <mergeCell ref="C26:D26"/>
    <mergeCell ref="C27:E27"/>
    <mergeCell ref="C28:E28"/>
    <mergeCell ref="A22:E22"/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1:D21"/>
  </mergeCells>
  <pageMargins left="0.7" right="0.7" top="0.75" bottom="0.75" header="0.3" footer="0.3"/>
  <pageSetup orientation="portrait" horizontalDpi="0" verticalDpi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E30"/>
  <sheetViews>
    <sheetView topLeftCell="A10" workbookViewId="0">
      <selection activeCell="J25" sqref="J25"/>
    </sheetView>
  </sheetViews>
  <sheetFormatPr defaultRowHeight="15" x14ac:dyDescent="0.25"/>
  <cols>
    <col min="1" max="1" width="26" customWidth="1"/>
    <col min="2" max="2" width="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661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649</v>
      </c>
      <c r="D12" s="1735"/>
      <c r="E12" s="1736"/>
    </row>
    <row r="13" spans="1:5" x14ac:dyDescent="0.25">
      <c r="A13" s="1763" t="s">
        <v>662</v>
      </c>
      <c r="B13" s="1764"/>
      <c r="C13" s="1737" t="s">
        <v>664</v>
      </c>
      <c r="D13" s="1739"/>
      <c r="E13" s="1738"/>
    </row>
    <row r="14" spans="1:5" x14ac:dyDescent="0.25">
      <c r="A14" s="1737" t="s">
        <v>640</v>
      </c>
      <c r="B14" s="1738"/>
      <c r="C14" s="1737" t="s">
        <v>12</v>
      </c>
      <c r="D14" s="1739"/>
      <c r="E14" s="1738"/>
    </row>
    <row r="15" spans="1:5" x14ac:dyDescent="0.25">
      <c r="A15" s="29" t="s">
        <v>663</v>
      </c>
      <c r="B15" s="8"/>
      <c r="C15" s="1753"/>
      <c r="D15" s="1749"/>
      <c r="E15" s="1749"/>
    </row>
    <row r="16" spans="1:5" x14ac:dyDescent="0.25">
      <c r="A16" s="13"/>
      <c r="C16" s="1748" t="s">
        <v>653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668</v>
      </c>
      <c r="B18" s="35" t="s">
        <v>667</v>
      </c>
      <c r="C18" s="35">
        <v>4</v>
      </c>
      <c r="D18" s="30">
        <v>495</v>
      </c>
      <c r="E18" s="30">
        <f>D18*C18</f>
        <v>1980</v>
      </c>
    </row>
    <row r="19" spans="1:5" x14ac:dyDescent="0.25">
      <c r="A19" s="9"/>
      <c r="B19" s="9"/>
      <c r="C19" s="35"/>
      <c r="D19" s="279"/>
      <c r="E19" s="65" t="s">
        <v>179</v>
      </c>
    </row>
    <row r="20" spans="1:5" x14ac:dyDescent="0.25">
      <c r="A20" s="9"/>
      <c r="B20" s="9"/>
      <c r="C20" s="35"/>
      <c r="D20" s="30"/>
      <c r="E20" s="65" t="s">
        <v>179</v>
      </c>
    </row>
    <row r="21" spans="1:5" ht="23.25" x14ac:dyDescent="0.35">
      <c r="A21" s="1762" t="s">
        <v>183</v>
      </c>
      <c r="B21" s="1749"/>
      <c r="C21" s="1749"/>
      <c r="D21" s="1749"/>
      <c r="E21" s="44">
        <f>SUM(E18:E20)</f>
        <v>1980</v>
      </c>
    </row>
    <row r="22" spans="1:5" x14ac:dyDescent="0.25">
      <c r="A22" s="1761" t="s">
        <v>665</v>
      </c>
      <c r="B22" s="1757"/>
      <c r="C22" s="1757"/>
      <c r="D22" s="1757"/>
      <c r="E22" s="1752"/>
    </row>
    <row r="23" spans="1:5" x14ac:dyDescent="0.25">
      <c r="A23" s="1751" t="s">
        <v>666</v>
      </c>
      <c r="B23" s="1739"/>
      <c r="C23" s="1739"/>
      <c r="D23" s="1739"/>
      <c r="E23" s="1738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280" t="s">
        <v>656</v>
      </c>
      <c r="C27" s="1744" t="s">
        <v>16</v>
      </c>
      <c r="D27" s="1745"/>
      <c r="E27" s="1730"/>
    </row>
    <row r="28" spans="1:5" x14ac:dyDescent="0.25">
      <c r="A28" s="25" t="s">
        <v>9</v>
      </c>
      <c r="B28" s="281" t="s">
        <v>10</v>
      </c>
      <c r="C28" s="1746" t="s">
        <v>669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7">
    <mergeCell ref="A23:E23"/>
    <mergeCell ref="C25:D25"/>
    <mergeCell ref="C26:D26"/>
    <mergeCell ref="C27:E27"/>
    <mergeCell ref="C28:E28"/>
    <mergeCell ref="A22:E22"/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1:D2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9"/>
  <sheetViews>
    <sheetView workbookViewId="0">
      <selection activeCell="I18" sqref="I18"/>
    </sheetView>
  </sheetViews>
  <sheetFormatPr defaultRowHeight="15" x14ac:dyDescent="0.25"/>
  <cols>
    <col min="1" max="1" width="25.140625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59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193</v>
      </c>
      <c r="D12" s="1735"/>
      <c r="E12" s="1736"/>
    </row>
    <row r="13" spans="1:5" x14ac:dyDescent="0.25">
      <c r="A13" s="1737" t="s">
        <v>3259</v>
      </c>
      <c r="B13" s="1738"/>
      <c r="C13" s="1737" t="s">
        <v>63</v>
      </c>
      <c r="D13" s="1739"/>
      <c r="E13" s="1738"/>
    </row>
    <row r="14" spans="1:5" x14ac:dyDescent="0.25">
      <c r="A14" s="1737" t="s">
        <v>62</v>
      </c>
      <c r="B14" s="1738"/>
      <c r="C14" s="1737" t="s">
        <v>12</v>
      </c>
      <c r="D14" s="1739"/>
      <c r="E14" s="1738"/>
    </row>
    <row r="15" spans="1:5" x14ac:dyDescent="0.25">
      <c r="A15" s="29" t="s">
        <v>61</v>
      </c>
      <c r="B15" s="8"/>
      <c r="C15" s="1748" t="s">
        <v>64</v>
      </c>
      <c r="D15" s="1749"/>
      <c r="E15" s="1749"/>
    </row>
    <row r="16" spans="1:5" x14ac:dyDescent="0.25">
      <c r="A16" s="13"/>
      <c r="C16" s="1748" t="s">
        <v>66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67</v>
      </c>
      <c r="B18" s="9" t="s">
        <v>68</v>
      </c>
      <c r="C18" s="35">
        <v>1</v>
      </c>
      <c r="D18" s="30">
        <v>1030</v>
      </c>
      <c r="E18" s="44">
        <f>D18*C18</f>
        <v>1030</v>
      </c>
    </row>
    <row r="19" spans="1:5" ht="15.75" thickBot="1" x14ac:dyDescent="0.3">
      <c r="A19" s="9"/>
      <c r="B19" s="9" t="s">
        <v>69</v>
      </c>
      <c r="C19" s="9"/>
      <c r="D19" s="9"/>
      <c r="E19" s="32"/>
    </row>
    <row r="20" spans="1:5" ht="24" thickBot="1" x14ac:dyDescent="0.4">
      <c r="A20" s="1750" t="s">
        <v>15</v>
      </c>
      <c r="B20" s="1739"/>
      <c r="C20" s="1739"/>
      <c r="D20" s="1739"/>
      <c r="E20" s="42">
        <f>SUM(E18:E19)</f>
        <v>1030</v>
      </c>
    </row>
    <row r="21" spans="1:5" x14ac:dyDescent="0.25">
      <c r="A21" s="1751" t="s">
        <v>70</v>
      </c>
      <c r="B21" s="1739"/>
      <c r="C21" s="1739"/>
      <c r="D21" s="1739"/>
      <c r="E21" s="1752"/>
    </row>
    <row r="22" spans="1:5" x14ac:dyDescent="0.25">
      <c r="A22" s="1"/>
      <c r="B22" s="2"/>
      <c r="C22" s="2"/>
      <c r="D22" s="2"/>
      <c r="E22" s="3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20" t="s">
        <v>8</v>
      </c>
      <c r="C26" s="1744" t="s">
        <v>16</v>
      </c>
      <c r="D26" s="1745"/>
      <c r="E26" s="1730"/>
    </row>
    <row r="27" spans="1:5" x14ac:dyDescent="0.25">
      <c r="A27" s="25" t="s">
        <v>9</v>
      </c>
      <c r="B27" s="19" t="s">
        <v>10</v>
      </c>
      <c r="C27" s="1746" t="s">
        <v>10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E36"/>
  <sheetViews>
    <sheetView topLeftCell="A7" workbookViewId="0">
      <selection activeCell="J34" sqref="J34:J35"/>
    </sheetView>
  </sheetViews>
  <sheetFormatPr defaultRowHeight="15" x14ac:dyDescent="0.25"/>
  <cols>
    <col min="1" max="1" width="26.5703125" style="100" customWidth="1"/>
    <col min="2" max="2" width="27.42578125" customWidth="1"/>
    <col min="3" max="3" width="7.28515625" style="284" customWidth="1"/>
    <col min="4" max="4" width="9.85546875" style="87" customWidth="1"/>
    <col min="5" max="5" width="23.42578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288"/>
      <c r="D8" s="88"/>
      <c r="E8" s="18"/>
    </row>
    <row r="9" spans="1:5" x14ac:dyDescent="0.25">
      <c r="A9" s="92"/>
      <c r="B9" s="17"/>
      <c r="C9" s="288"/>
      <c r="D9" s="88"/>
      <c r="E9" s="18"/>
    </row>
    <row r="10" spans="1:5" x14ac:dyDescent="0.25">
      <c r="A10" s="92"/>
      <c r="B10" s="17"/>
      <c r="C10" s="288"/>
      <c r="D10" s="1729" t="s">
        <v>685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879</v>
      </c>
      <c r="D12" s="1735"/>
      <c r="E12" s="1736"/>
    </row>
    <row r="13" spans="1:5" x14ac:dyDescent="0.25">
      <c r="A13" s="1737" t="s">
        <v>891</v>
      </c>
      <c r="B13" s="1816"/>
      <c r="C13" s="1737" t="s">
        <v>889</v>
      </c>
      <c r="D13" s="1739"/>
      <c r="E13" s="1738"/>
    </row>
    <row r="14" spans="1:5" x14ac:dyDescent="0.25">
      <c r="A14" s="1737" t="s">
        <v>892</v>
      </c>
      <c r="B14" s="1816"/>
      <c r="C14" s="1737" t="s">
        <v>12</v>
      </c>
      <c r="D14" s="1739"/>
      <c r="E14" s="1738"/>
    </row>
    <row r="15" spans="1:5" x14ac:dyDescent="0.25">
      <c r="A15" s="94"/>
      <c r="B15" s="8"/>
      <c r="C15" s="1753" t="s">
        <v>890</v>
      </c>
      <c r="D15" s="1749"/>
      <c r="E15" s="1749"/>
    </row>
    <row r="16" spans="1:5" x14ac:dyDescent="0.25">
      <c r="A16" s="93"/>
      <c r="C16" s="1748" t="s">
        <v>893</v>
      </c>
      <c r="D16" s="1749"/>
      <c r="E16" s="1749"/>
    </row>
    <row r="17" spans="1:5" x14ac:dyDescent="0.25">
      <c r="A17" s="291" t="s">
        <v>3</v>
      </c>
      <c r="B17" s="10" t="s">
        <v>4</v>
      </c>
      <c r="C17" s="10" t="s">
        <v>272</v>
      </c>
      <c r="D17" s="83" t="s">
        <v>14</v>
      </c>
      <c r="E17" s="10" t="s">
        <v>5</v>
      </c>
    </row>
    <row r="18" spans="1:5" s="81" customFormat="1" ht="30" x14ac:dyDescent="0.25">
      <c r="A18" s="298" t="s">
        <v>674</v>
      </c>
      <c r="B18" s="297" t="s">
        <v>675</v>
      </c>
      <c r="C18" s="299">
        <v>3</v>
      </c>
      <c r="D18" s="300">
        <v>600</v>
      </c>
      <c r="E18" s="300">
        <f t="shared" ref="E18:E23" si="0">D18*C18</f>
        <v>1800</v>
      </c>
    </row>
    <row r="19" spans="1:5" s="81" customFormat="1" x14ac:dyDescent="0.25">
      <c r="A19" s="294" t="s">
        <v>678</v>
      </c>
      <c r="B19" s="56" t="s">
        <v>676</v>
      </c>
      <c r="C19" s="55">
        <v>1</v>
      </c>
      <c r="D19" s="84">
        <v>600</v>
      </c>
      <c r="E19" s="84">
        <f t="shared" si="0"/>
        <v>600</v>
      </c>
    </row>
    <row r="20" spans="1:5" s="81" customFormat="1" x14ac:dyDescent="0.25">
      <c r="A20" s="294" t="s">
        <v>679</v>
      </c>
      <c r="B20" s="56" t="s">
        <v>677</v>
      </c>
      <c r="C20" s="55">
        <v>1</v>
      </c>
      <c r="D20" s="84">
        <v>600</v>
      </c>
      <c r="E20" s="84">
        <f t="shared" si="0"/>
        <v>600</v>
      </c>
    </row>
    <row r="21" spans="1:5" s="81" customFormat="1" x14ac:dyDescent="0.25">
      <c r="A21" s="294" t="s">
        <v>680</v>
      </c>
      <c r="B21" s="56" t="s">
        <v>681</v>
      </c>
      <c r="C21" s="55">
        <v>1</v>
      </c>
      <c r="D21" s="84">
        <v>600</v>
      </c>
      <c r="E21" s="84">
        <f t="shared" si="0"/>
        <v>600</v>
      </c>
    </row>
    <row r="22" spans="1:5" ht="16.5" customHeight="1" x14ac:dyDescent="0.25">
      <c r="A22" s="71" t="s">
        <v>682</v>
      </c>
      <c r="B22" s="9" t="s">
        <v>673</v>
      </c>
      <c r="C22" s="35">
        <v>1</v>
      </c>
      <c r="D22" s="41">
        <v>600</v>
      </c>
      <c r="E22" s="45">
        <f t="shared" si="0"/>
        <v>600</v>
      </c>
    </row>
    <row r="23" spans="1:5" ht="31.5" customHeight="1" x14ac:dyDescent="0.25">
      <c r="A23" s="292" t="s">
        <v>683</v>
      </c>
      <c r="B23" s="9" t="s">
        <v>672</v>
      </c>
      <c r="C23" s="35">
        <v>1</v>
      </c>
      <c r="D23" s="41">
        <v>600</v>
      </c>
      <c r="E23" s="45">
        <f t="shared" si="0"/>
        <v>600</v>
      </c>
    </row>
    <row r="24" spans="1:5" ht="23.25" x14ac:dyDescent="0.35">
      <c r="A24" s="1760" t="s">
        <v>86</v>
      </c>
      <c r="B24" s="1757"/>
      <c r="C24" s="1757"/>
      <c r="D24" s="1757"/>
      <c r="E24" s="296">
        <f>SUM(E18:E23)</f>
        <v>4800</v>
      </c>
    </row>
    <row r="25" spans="1:5" ht="15.75" customHeight="1" x14ac:dyDescent="0.25">
      <c r="A25" s="293" t="s">
        <v>894</v>
      </c>
      <c r="B25" s="285"/>
      <c r="C25" s="285"/>
      <c r="D25" s="89"/>
      <c r="E25" s="72"/>
    </row>
    <row r="26" spans="1:5" ht="15.75" customHeight="1" x14ac:dyDescent="0.25">
      <c r="A26" s="293" t="s">
        <v>684</v>
      </c>
      <c r="B26" s="285"/>
      <c r="C26" s="285"/>
      <c r="D26" s="89"/>
      <c r="E26" s="72"/>
    </row>
    <row r="27" spans="1:5" ht="15.75" customHeight="1" x14ac:dyDescent="0.25">
      <c r="A27" s="295"/>
      <c r="B27" s="285"/>
      <c r="C27" s="285"/>
      <c r="D27" s="89"/>
      <c r="E27" s="72"/>
    </row>
    <row r="28" spans="1:5" x14ac:dyDescent="0.25">
      <c r="A28" s="1751"/>
      <c r="B28" s="1739"/>
      <c r="C28" s="1739"/>
      <c r="D28" s="1739"/>
      <c r="E28" s="1752"/>
    </row>
    <row r="29" spans="1:5" x14ac:dyDescent="0.25">
      <c r="A29" s="96"/>
      <c r="B29" s="2"/>
      <c r="C29" s="289"/>
      <c r="D29" s="90"/>
      <c r="E29" s="3"/>
    </row>
    <row r="30" spans="1:5" x14ac:dyDescent="0.25">
      <c r="A30" s="92"/>
      <c r="B30" s="17"/>
      <c r="C30" s="288"/>
      <c r="D30" s="88"/>
      <c r="E30" s="18"/>
    </row>
    <row r="31" spans="1:5" x14ac:dyDescent="0.25">
      <c r="A31" s="97" t="s">
        <v>6</v>
      </c>
      <c r="B31" s="22" t="s">
        <v>18</v>
      </c>
      <c r="C31" s="1740" t="s">
        <v>17</v>
      </c>
      <c r="D31" s="1741"/>
      <c r="E31" s="18"/>
    </row>
    <row r="32" spans="1:5" x14ac:dyDescent="0.25">
      <c r="A32" s="92"/>
      <c r="B32" s="17"/>
      <c r="C32" s="1742"/>
      <c r="D32" s="1743"/>
      <c r="E32" s="18"/>
    </row>
    <row r="33" spans="1:5" x14ac:dyDescent="0.25">
      <c r="A33" s="98" t="s">
        <v>7</v>
      </c>
      <c r="B33" s="282" t="s">
        <v>671</v>
      </c>
      <c r="C33" s="1744" t="s">
        <v>16</v>
      </c>
      <c r="D33" s="1745"/>
      <c r="E33" s="1730"/>
    </row>
    <row r="34" spans="1:5" x14ac:dyDescent="0.25">
      <c r="A34" s="99" t="s">
        <v>9</v>
      </c>
      <c r="B34" s="283" t="s">
        <v>10</v>
      </c>
      <c r="C34" s="1746" t="s">
        <v>670</v>
      </c>
      <c r="D34" s="1747"/>
      <c r="E34" s="1730"/>
    </row>
    <row r="35" spans="1:5" x14ac:dyDescent="0.25">
      <c r="A35" s="92"/>
      <c r="B35" s="17"/>
      <c r="C35" s="288"/>
      <c r="D35" s="88"/>
      <c r="E35" s="18"/>
    </row>
    <row r="36" spans="1:5" x14ac:dyDescent="0.25">
      <c r="A36" s="93"/>
      <c r="B36" s="7"/>
      <c r="C36" s="290"/>
      <c r="D36" s="91"/>
      <c r="E36" s="11"/>
    </row>
  </sheetData>
  <mergeCells count="16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4:D24"/>
    <mergeCell ref="A28:E28"/>
    <mergeCell ref="C31:D31"/>
    <mergeCell ref="C32:D32"/>
    <mergeCell ref="C33:E33"/>
    <mergeCell ref="C34:E34"/>
  </mergeCells>
  <pageMargins left="0.25" right="0.25" top="0.75" bottom="0.75" header="0.3" footer="0.3"/>
  <pageSetup orientation="portrait" horizontalDpi="0" verticalDpi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E29"/>
  <sheetViews>
    <sheetView topLeftCell="A7" workbookViewId="0">
      <selection activeCell="G20" sqref="G20"/>
    </sheetView>
  </sheetViews>
  <sheetFormatPr defaultRowHeight="15" x14ac:dyDescent="0.25"/>
  <cols>
    <col min="1" max="1" width="26" customWidth="1"/>
    <col min="2" max="2" width="31.28515625" customWidth="1"/>
    <col min="3" max="3" width="8.42578125" customWidth="1"/>
    <col min="4" max="4" width="8.85546875" customWidth="1"/>
    <col min="5" max="5" width="10.28515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686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698</v>
      </c>
      <c r="D12" s="1735"/>
      <c r="E12" s="1736"/>
    </row>
    <row r="13" spans="1:5" x14ac:dyDescent="0.25">
      <c r="A13" s="1763" t="s">
        <v>687</v>
      </c>
      <c r="B13" s="1764"/>
      <c r="C13" s="1737" t="s">
        <v>688</v>
      </c>
      <c r="D13" s="1739"/>
      <c r="E13" s="1738"/>
    </row>
    <row r="14" spans="1:5" x14ac:dyDescent="0.25">
      <c r="A14" s="1737" t="s">
        <v>690</v>
      </c>
      <c r="B14" s="1738"/>
      <c r="C14" s="1737" t="s">
        <v>12</v>
      </c>
      <c r="D14" s="1739"/>
      <c r="E14" s="1738"/>
    </row>
    <row r="15" spans="1:5" x14ac:dyDescent="0.25">
      <c r="A15" s="29" t="s">
        <v>691</v>
      </c>
      <c r="B15" s="8"/>
      <c r="C15" s="1753" t="s">
        <v>689</v>
      </c>
      <c r="D15" s="1749"/>
      <c r="E15" s="1749"/>
    </row>
    <row r="16" spans="1:5" x14ac:dyDescent="0.25">
      <c r="A16" s="10" t="s">
        <v>3</v>
      </c>
      <c r="B16" s="10" t="s">
        <v>4</v>
      </c>
      <c r="C16" s="10" t="s">
        <v>5</v>
      </c>
      <c r="D16" s="10" t="s">
        <v>493</v>
      </c>
      <c r="E16" s="10" t="s">
        <v>492</v>
      </c>
    </row>
    <row r="17" spans="1:5" ht="23.25" customHeight="1" x14ac:dyDescent="0.25">
      <c r="A17" s="1819" t="s">
        <v>697</v>
      </c>
      <c r="B17" s="71" t="s">
        <v>692</v>
      </c>
      <c r="C17" s="301">
        <v>430</v>
      </c>
      <c r="D17" s="30">
        <v>180</v>
      </c>
      <c r="E17" s="30">
        <f>D17+C17</f>
        <v>610</v>
      </c>
    </row>
    <row r="18" spans="1:5" ht="22.5" customHeight="1" x14ac:dyDescent="0.25">
      <c r="A18" s="1820"/>
      <c r="B18" s="71" t="s">
        <v>693</v>
      </c>
      <c r="C18" s="301">
        <v>430</v>
      </c>
      <c r="D18" s="30">
        <v>180</v>
      </c>
      <c r="E18" s="30">
        <f>D18+C18</f>
        <v>610</v>
      </c>
    </row>
    <row r="19" spans="1:5" ht="24" customHeight="1" x14ac:dyDescent="0.25">
      <c r="A19" s="1820"/>
      <c r="B19" s="1817" t="s">
        <v>694</v>
      </c>
      <c r="C19" s="1818"/>
      <c r="D19" s="1815"/>
      <c r="E19" s="65">
        <v>123</v>
      </c>
    </row>
    <row r="20" spans="1:5" ht="23.25" x14ac:dyDescent="0.35">
      <c r="A20" s="1762" t="s">
        <v>695</v>
      </c>
      <c r="B20" s="1749"/>
      <c r="C20" s="1749"/>
      <c r="D20" s="1749"/>
      <c r="E20" s="302">
        <f>SUM(E17:E19)</f>
        <v>1343</v>
      </c>
    </row>
    <row r="21" spans="1:5" x14ac:dyDescent="0.25">
      <c r="A21" s="1761" t="s">
        <v>696</v>
      </c>
      <c r="B21" s="1757"/>
      <c r="C21" s="1757"/>
      <c r="D21" s="1757"/>
      <c r="E21" s="1752"/>
    </row>
    <row r="22" spans="1:5" x14ac:dyDescent="0.25">
      <c r="A22" s="1751"/>
      <c r="B22" s="1739"/>
      <c r="C22" s="1739"/>
      <c r="D22" s="1739"/>
      <c r="E22" s="1738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0"/>
      <c r="E24" s="18"/>
    </row>
    <row r="25" spans="1:5" x14ac:dyDescent="0.25">
      <c r="A25" s="16"/>
      <c r="B25" s="17"/>
      <c r="C25" s="1742"/>
      <c r="D25" s="1742"/>
      <c r="E25" s="18"/>
    </row>
    <row r="26" spans="1:5" x14ac:dyDescent="0.25">
      <c r="A26" s="24" t="s">
        <v>7</v>
      </c>
      <c r="B26" s="286" t="s">
        <v>699</v>
      </c>
      <c r="C26" s="1744" t="s">
        <v>16</v>
      </c>
      <c r="D26" s="1745"/>
      <c r="E26" s="1730"/>
    </row>
    <row r="27" spans="1:5" x14ac:dyDescent="0.25">
      <c r="A27" s="25" t="s">
        <v>9</v>
      </c>
      <c r="B27" s="287" t="s">
        <v>10</v>
      </c>
      <c r="C27" s="1746" t="s">
        <v>669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8">
    <mergeCell ref="A22:E22"/>
    <mergeCell ref="C24:D24"/>
    <mergeCell ref="C25:D25"/>
    <mergeCell ref="C26:E26"/>
    <mergeCell ref="C27:E27"/>
    <mergeCell ref="A20:D20"/>
    <mergeCell ref="A21:E21"/>
    <mergeCell ref="A1:E7"/>
    <mergeCell ref="D10:E10"/>
    <mergeCell ref="A11:E11"/>
    <mergeCell ref="C12:E12"/>
    <mergeCell ref="A13:B13"/>
    <mergeCell ref="C13:E13"/>
    <mergeCell ref="B19:D19"/>
    <mergeCell ref="A17:A19"/>
    <mergeCell ref="A14:B14"/>
    <mergeCell ref="C14:E14"/>
    <mergeCell ref="C15:E15"/>
  </mergeCells>
  <pageMargins left="0.7" right="0.7" top="0.75" bottom="0.75" header="0.3" footer="0.3"/>
  <pageSetup orientation="portrait" horizontalDpi="0" verticalDpi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I28"/>
  <sheetViews>
    <sheetView topLeftCell="A4" workbookViewId="0">
      <selection activeCell="B18" sqref="B18"/>
    </sheetView>
  </sheetViews>
  <sheetFormatPr defaultRowHeight="15" x14ac:dyDescent="0.25"/>
  <cols>
    <col min="1" max="1" width="32.140625" customWidth="1"/>
    <col min="2" max="2" width="20" customWidth="1"/>
    <col min="3" max="3" width="7.28515625" customWidth="1"/>
    <col min="4" max="4" width="13.7109375" style="324" customWidth="1"/>
    <col min="5" max="5" width="12.28515625" hidden="1" customWidth="1"/>
    <col min="6" max="6" width="2.5703125" hidden="1" customWidth="1"/>
    <col min="7" max="7" width="13.855468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700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322"/>
      <c r="E12" s="1734" t="s">
        <v>701</v>
      </c>
      <c r="F12" s="1735"/>
      <c r="G12" s="1736"/>
    </row>
    <row r="13" spans="1:9" ht="15" customHeight="1" x14ac:dyDescent="0.25">
      <c r="A13" s="306" t="s">
        <v>703</v>
      </c>
      <c r="B13" s="327"/>
      <c r="C13" s="1737" t="s">
        <v>702</v>
      </c>
      <c r="D13" s="1739"/>
      <c r="E13" s="1739"/>
      <c r="F13" s="1739"/>
      <c r="G13" s="1738"/>
      <c r="I13" t="s">
        <v>713</v>
      </c>
    </row>
    <row r="14" spans="1:9" x14ac:dyDescent="0.25">
      <c r="A14" s="305" t="s">
        <v>704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29" t="s">
        <v>576</v>
      </c>
      <c r="B15" s="164"/>
      <c r="C15" s="1830" t="s">
        <v>705</v>
      </c>
      <c r="D15" s="1739"/>
      <c r="E15" s="1739"/>
      <c r="F15" s="1739"/>
      <c r="G15" s="1738"/>
    </row>
    <row r="16" spans="1:9" x14ac:dyDescent="0.25">
      <c r="A16" s="10" t="s">
        <v>3</v>
      </c>
      <c r="B16" s="307" t="s">
        <v>4</v>
      </c>
      <c r="C16" s="307" t="s">
        <v>272</v>
      </c>
      <c r="D16" s="1822" t="s">
        <v>708</v>
      </c>
      <c r="E16" s="1823"/>
      <c r="F16" s="1824"/>
      <c r="G16" s="10" t="s">
        <v>5</v>
      </c>
    </row>
    <row r="17" spans="1:7" ht="29.25" customHeight="1" x14ac:dyDescent="0.25">
      <c r="A17" s="319" t="s">
        <v>706</v>
      </c>
      <c r="B17" s="320" t="s">
        <v>707</v>
      </c>
      <c r="C17" s="320">
        <v>2</v>
      </c>
      <c r="D17" s="1825">
        <v>1190</v>
      </c>
      <c r="E17" s="1826"/>
      <c r="F17" s="1827"/>
      <c r="G17" s="325">
        <f>D17*C17</f>
        <v>2380</v>
      </c>
    </row>
    <row r="18" spans="1:7" ht="29.25" customHeight="1" x14ac:dyDescent="0.25">
      <c r="A18" s="319" t="s">
        <v>709</v>
      </c>
      <c r="B18" s="320" t="s">
        <v>770</v>
      </c>
      <c r="C18" s="320">
        <v>1</v>
      </c>
      <c r="D18" s="1825">
        <v>1140</v>
      </c>
      <c r="E18" s="1828"/>
      <c r="F18" s="1829"/>
      <c r="G18" s="325">
        <f>D18*C18</f>
        <v>1140</v>
      </c>
    </row>
    <row r="19" spans="1:7" ht="23.25" x14ac:dyDescent="0.35">
      <c r="A19" s="1762" t="s">
        <v>710</v>
      </c>
      <c r="B19" s="1762"/>
      <c r="C19" s="1762"/>
      <c r="D19" s="1749"/>
      <c r="E19" s="1749"/>
      <c r="F19" s="1749"/>
      <c r="G19" s="308">
        <f>SUM(G17:G18)</f>
        <v>3520</v>
      </c>
    </row>
    <row r="20" spans="1:7" x14ac:dyDescent="0.25">
      <c r="A20" s="1761" t="s">
        <v>711</v>
      </c>
      <c r="B20" s="1757"/>
      <c r="C20" s="1757"/>
      <c r="D20" s="1757"/>
      <c r="E20" s="1757"/>
      <c r="F20" s="1757"/>
      <c r="G20" s="1752"/>
    </row>
    <row r="21" spans="1:7" x14ac:dyDescent="0.25">
      <c r="A21" s="1751" t="s">
        <v>712</v>
      </c>
      <c r="B21" s="1739"/>
      <c r="C21" s="1739"/>
      <c r="D21" s="1739"/>
      <c r="E21" s="1739"/>
      <c r="F21" s="1739"/>
      <c r="G21" s="1738"/>
    </row>
    <row r="22" spans="1:7" x14ac:dyDescent="0.25">
      <c r="A22" s="16"/>
      <c r="B22" s="17"/>
      <c r="C22" s="17"/>
      <c r="D22" s="321"/>
      <c r="E22" s="17"/>
      <c r="F22" s="17"/>
      <c r="G22" s="18"/>
    </row>
    <row r="23" spans="1:7" x14ac:dyDescent="0.25">
      <c r="A23" s="21" t="s">
        <v>6</v>
      </c>
      <c r="B23" s="323" t="s">
        <v>18</v>
      </c>
      <c r="C23" s="304"/>
      <c r="D23" s="303" t="s">
        <v>17</v>
      </c>
      <c r="E23" s="1740" t="s">
        <v>17</v>
      </c>
      <c r="F23" s="1740"/>
      <c r="G23" s="18"/>
    </row>
    <row r="24" spans="1:7" ht="15.75" x14ac:dyDescent="0.3">
      <c r="A24" s="16"/>
      <c r="B24" s="17"/>
      <c r="C24" s="17"/>
      <c r="D24" s="330"/>
      <c r="E24" s="1742"/>
      <c r="F24" s="1742"/>
      <c r="G24" s="18"/>
    </row>
    <row r="25" spans="1:7" x14ac:dyDescent="0.25">
      <c r="A25" s="24" t="s">
        <v>7</v>
      </c>
      <c r="B25" s="331" t="s">
        <v>715</v>
      </c>
      <c r="C25" s="100"/>
      <c r="D25" s="1831" t="s">
        <v>716</v>
      </c>
      <c r="E25" s="1832"/>
      <c r="F25" s="1832"/>
      <c r="G25" s="1833"/>
    </row>
    <row r="26" spans="1:7" x14ac:dyDescent="0.25">
      <c r="A26" s="25" t="s">
        <v>9</v>
      </c>
      <c r="B26" s="332" t="s">
        <v>714</v>
      </c>
      <c r="C26" s="100"/>
      <c r="D26" s="1834" t="s">
        <v>717</v>
      </c>
      <c r="E26" s="1832"/>
      <c r="F26" s="1832"/>
      <c r="G26" s="1833"/>
    </row>
    <row r="27" spans="1:7" x14ac:dyDescent="0.25">
      <c r="A27" s="16"/>
      <c r="B27" s="17"/>
      <c r="C27" s="17"/>
      <c r="D27" s="321"/>
      <c r="E27" s="17"/>
      <c r="F27" s="17"/>
      <c r="G27" s="18"/>
    </row>
    <row r="28" spans="1:7" x14ac:dyDescent="0.25">
      <c r="A28" s="13"/>
      <c r="B28" s="7"/>
      <c r="C28" s="7"/>
      <c r="D28" s="322"/>
      <c r="E28" s="7"/>
      <c r="F28" s="7"/>
      <c r="G28" s="11"/>
    </row>
  </sheetData>
  <mergeCells count="17">
    <mergeCell ref="D25:G25"/>
    <mergeCell ref="D26:G26"/>
    <mergeCell ref="E24:F24"/>
    <mergeCell ref="A1:G7"/>
    <mergeCell ref="A11:G11"/>
    <mergeCell ref="E12:G12"/>
    <mergeCell ref="D10:G10"/>
    <mergeCell ref="E23:F23"/>
    <mergeCell ref="A19:F19"/>
    <mergeCell ref="D16:F16"/>
    <mergeCell ref="D17:F17"/>
    <mergeCell ref="D18:F18"/>
    <mergeCell ref="A20:G20"/>
    <mergeCell ref="A21:G21"/>
    <mergeCell ref="C13:G13"/>
    <mergeCell ref="C14:G14"/>
    <mergeCell ref="C15:G15"/>
  </mergeCells>
  <pageMargins left="0.7" right="0.7" top="0.75" bottom="0.75" header="0.3" footer="0.3"/>
  <pageSetup orientation="portrait" horizontalDpi="0" verticalDpi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27"/>
  <sheetViews>
    <sheetView topLeftCell="A7" workbookViewId="0">
      <selection activeCell="K26" sqref="K26"/>
    </sheetView>
  </sheetViews>
  <sheetFormatPr defaultRowHeight="15" x14ac:dyDescent="0.25"/>
  <cols>
    <col min="1" max="1" width="32.140625" customWidth="1"/>
    <col min="2" max="2" width="20" customWidth="1"/>
    <col min="3" max="3" width="7.28515625" customWidth="1"/>
    <col min="4" max="4" width="13.7109375" style="324" customWidth="1"/>
    <col min="5" max="5" width="12.28515625" hidden="1" customWidth="1"/>
    <col min="6" max="6" width="2.5703125" hidden="1" customWidth="1"/>
    <col min="7" max="7" width="13.855468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718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701</v>
      </c>
      <c r="E12" s="1757"/>
      <c r="F12" s="1757"/>
      <c r="G12" s="1752"/>
    </row>
    <row r="13" spans="1:9" ht="15" customHeight="1" x14ac:dyDescent="0.25">
      <c r="A13" s="306" t="s">
        <v>719</v>
      </c>
      <c r="B13" s="327"/>
      <c r="C13" s="1737" t="s">
        <v>720</v>
      </c>
      <c r="D13" s="1739"/>
      <c r="E13" s="1739"/>
      <c r="F13" s="1739"/>
      <c r="G13" s="1738"/>
      <c r="I13" t="s">
        <v>713</v>
      </c>
    </row>
    <row r="14" spans="1:9" x14ac:dyDescent="0.25">
      <c r="A14" s="305" t="s">
        <v>721</v>
      </c>
      <c r="B14" s="328"/>
      <c r="C14" s="1737" t="s">
        <v>768</v>
      </c>
      <c r="D14" s="1739"/>
      <c r="E14" s="1739"/>
      <c r="F14" s="1739"/>
      <c r="G14" s="1738"/>
    </row>
    <row r="15" spans="1:9" x14ac:dyDescent="0.25">
      <c r="A15" s="29"/>
      <c r="B15" s="164"/>
      <c r="C15" s="1830" t="s">
        <v>769</v>
      </c>
      <c r="D15" s="1739"/>
      <c r="E15" s="1739"/>
      <c r="F15" s="1739"/>
      <c r="G15" s="1738"/>
    </row>
    <row r="16" spans="1:9" x14ac:dyDescent="0.25">
      <c r="A16" s="10" t="s">
        <v>3</v>
      </c>
      <c r="B16" s="307" t="s">
        <v>4</v>
      </c>
      <c r="C16" s="307" t="s">
        <v>272</v>
      </c>
      <c r="D16" s="1822" t="s">
        <v>708</v>
      </c>
      <c r="E16" s="1823"/>
      <c r="F16" s="1824"/>
      <c r="G16" s="10" t="s">
        <v>5</v>
      </c>
    </row>
    <row r="17" spans="1:7" ht="29.25" customHeight="1" x14ac:dyDescent="0.25">
      <c r="A17" s="319" t="s">
        <v>722</v>
      </c>
      <c r="B17" s="320"/>
      <c r="C17" s="320">
        <v>3</v>
      </c>
      <c r="D17" s="1825">
        <v>245</v>
      </c>
      <c r="E17" s="1826"/>
      <c r="F17" s="1827"/>
      <c r="G17" s="325">
        <f>D17*C17</f>
        <v>735</v>
      </c>
    </row>
    <row r="18" spans="1:7" ht="23.25" x14ac:dyDescent="0.35">
      <c r="A18" s="1762" t="s">
        <v>710</v>
      </c>
      <c r="B18" s="1762"/>
      <c r="C18" s="1762"/>
      <c r="D18" s="1749"/>
      <c r="E18" s="1749"/>
      <c r="F18" s="1749"/>
      <c r="G18" s="308">
        <f>SUM(G17:G17)</f>
        <v>735</v>
      </c>
    </row>
    <row r="19" spans="1:7" x14ac:dyDescent="0.25">
      <c r="A19" s="1761" t="s">
        <v>723</v>
      </c>
      <c r="B19" s="1757"/>
      <c r="C19" s="1757"/>
      <c r="D19" s="1757"/>
      <c r="E19" s="1757"/>
      <c r="F19" s="1757"/>
      <c r="G19" s="1752"/>
    </row>
    <row r="20" spans="1:7" x14ac:dyDescent="0.25">
      <c r="A20" s="1751"/>
      <c r="B20" s="1739"/>
      <c r="C20" s="1739"/>
      <c r="D20" s="1739"/>
      <c r="E20" s="1739"/>
      <c r="F20" s="1739"/>
      <c r="G20" s="1738"/>
    </row>
    <row r="21" spans="1:7" x14ac:dyDescent="0.25">
      <c r="A21" s="16"/>
      <c r="B21" s="17"/>
      <c r="C21" s="17"/>
      <c r="D21" s="321"/>
      <c r="E21" s="17"/>
      <c r="F21" s="17"/>
      <c r="G21" s="18"/>
    </row>
    <row r="22" spans="1:7" x14ac:dyDescent="0.25">
      <c r="A22" s="21" t="s">
        <v>6</v>
      </c>
      <c r="B22" s="323" t="s">
        <v>18</v>
      </c>
      <c r="C22" s="304"/>
      <c r="D22" s="303" t="s">
        <v>17</v>
      </c>
      <c r="E22" s="1740" t="s">
        <v>17</v>
      </c>
      <c r="F22" s="1740"/>
      <c r="G22" s="18"/>
    </row>
    <row r="23" spans="1:7" ht="15.75" x14ac:dyDescent="0.3">
      <c r="A23" s="16"/>
      <c r="B23" s="17"/>
      <c r="C23" s="17"/>
      <c r="D23" s="330"/>
      <c r="E23" s="1742"/>
      <c r="F23" s="1742"/>
      <c r="G23" s="18"/>
    </row>
    <row r="24" spans="1:7" x14ac:dyDescent="0.25">
      <c r="A24" s="24" t="s">
        <v>7</v>
      </c>
      <c r="B24" s="331" t="s">
        <v>715</v>
      </c>
      <c r="C24" s="100"/>
      <c r="D24" s="1831" t="s">
        <v>716</v>
      </c>
      <c r="E24" s="1832"/>
      <c r="F24" s="1832"/>
      <c r="G24" s="1833"/>
    </row>
    <row r="25" spans="1:7" x14ac:dyDescent="0.25">
      <c r="A25" s="25" t="s">
        <v>9</v>
      </c>
      <c r="B25" s="332" t="s">
        <v>714</v>
      </c>
      <c r="C25" s="100"/>
      <c r="D25" s="1834" t="s">
        <v>717</v>
      </c>
      <c r="E25" s="1832"/>
      <c r="F25" s="1832"/>
      <c r="G25" s="1833"/>
    </row>
    <row r="26" spans="1:7" x14ac:dyDescent="0.25">
      <c r="A26" s="16"/>
      <c r="B26" s="17"/>
      <c r="C26" s="17"/>
      <c r="D26" s="321"/>
      <c r="E26" s="17"/>
      <c r="F26" s="17"/>
      <c r="G26" s="18"/>
    </row>
    <row r="27" spans="1:7" x14ac:dyDescent="0.25">
      <c r="A27" s="13"/>
      <c r="B27" s="7"/>
      <c r="C27" s="7"/>
      <c r="D27" s="322"/>
      <c r="E27" s="7"/>
      <c r="F27" s="7"/>
      <c r="G27" s="11"/>
    </row>
  </sheetData>
  <mergeCells count="16">
    <mergeCell ref="A20:G20"/>
    <mergeCell ref="E22:F22"/>
    <mergeCell ref="E23:F23"/>
    <mergeCell ref="D24:G24"/>
    <mergeCell ref="D25:G25"/>
    <mergeCell ref="C15:G15"/>
    <mergeCell ref="D16:F16"/>
    <mergeCell ref="D17:F17"/>
    <mergeCell ref="A18:F18"/>
    <mergeCell ref="A19:G19"/>
    <mergeCell ref="C14:G14"/>
    <mergeCell ref="D12:G12"/>
    <mergeCell ref="A1:G7"/>
    <mergeCell ref="D10:G10"/>
    <mergeCell ref="A11:G11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I29"/>
  <sheetViews>
    <sheetView topLeftCell="A4" workbookViewId="0">
      <selection activeCell="L19" sqref="L19"/>
    </sheetView>
  </sheetViews>
  <sheetFormatPr defaultRowHeight="15" x14ac:dyDescent="0.25"/>
  <cols>
    <col min="1" max="1" width="24" customWidth="1"/>
    <col min="2" max="2" width="25.42578125" customWidth="1"/>
    <col min="3" max="3" width="7.28515625" customWidth="1"/>
    <col min="4" max="4" width="13.7109375" style="324" customWidth="1"/>
    <col min="5" max="5" width="12.28515625" hidden="1" customWidth="1"/>
    <col min="6" max="6" width="2.5703125" hidden="1" customWidth="1"/>
    <col min="7" max="7" width="13.855468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724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701</v>
      </c>
      <c r="E12" s="1757"/>
      <c r="F12" s="1757"/>
      <c r="G12" s="1752"/>
    </row>
    <row r="13" spans="1:9" ht="15" customHeight="1" x14ac:dyDescent="0.25">
      <c r="A13" s="1737" t="s">
        <v>725</v>
      </c>
      <c r="B13" s="1738"/>
      <c r="C13" s="1763" t="s">
        <v>2645</v>
      </c>
      <c r="D13" s="1839"/>
      <c r="E13" s="1839"/>
      <c r="F13" s="1839"/>
      <c r="G13" s="1764"/>
      <c r="I13" t="s">
        <v>713</v>
      </c>
    </row>
    <row r="14" spans="1:9" ht="15" customHeight="1" x14ac:dyDescent="0.25">
      <c r="A14" s="1075"/>
      <c r="B14" s="1077"/>
      <c r="C14" s="1836" t="s">
        <v>2647</v>
      </c>
      <c r="D14" s="1837"/>
      <c r="E14" s="1837"/>
      <c r="F14" s="1837"/>
      <c r="G14" s="1838"/>
    </row>
    <row r="15" spans="1:9" x14ac:dyDescent="0.25">
      <c r="A15" s="309" t="s">
        <v>726</v>
      </c>
      <c r="B15" s="328"/>
      <c r="C15" s="1737" t="s">
        <v>12</v>
      </c>
      <c r="D15" s="1739"/>
      <c r="E15" s="1739"/>
      <c r="F15" s="1739"/>
      <c r="G15" s="1738"/>
    </row>
    <row r="16" spans="1:9" ht="15.75" customHeight="1" x14ac:dyDescent="0.25">
      <c r="A16" s="329" t="s">
        <v>730</v>
      </c>
      <c r="B16" s="317"/>
      <c r="C16" s="1835" t="s">
        <v>2644</v>
      </c>
      <c r="D16" s="1739"/>
      <c r="E16" s="1739"/>
      <c r="F16" s="1739"/>
      <c r="G16" s="1738"/>
    </row>
    <row r="17" spans="1:7" ht="18" customHeight="1" x14ac:dyDescent="0.25">
      <c r="A17" s="168" t="s">
        <v>729</v>
      </c>
      <c r="B17" s="164"/>
      <c r="C17" s="316" t="s">
        <v>739</v>
      </c>
      <c r="D17" s="315"/>
      <c r="E17" s="315"/>
      <c r="F17" s="315"/>
      <c r="G17" s="314"/>
    </row>
    <row r="18" spans="1:7" x14ac:dyDescent="0.25">
      <c r="A18" s="10" t="s">
        <v>3</v>
      </c>
      <c r="B18" s="318" t="s">
        <v>4</v>
      </c>
      <c r="C18" s="318" t="s">
        <v>272</v>
      </c>
      <c r="D18" s="1822" t="s">
        <v>708</v>
      </c>
      <c r="E18" s="1823"/>
      <c r="F18" s="1824"/>
      <c r="G18" s="10" t="s">
        <v>5</v>
      </c>
    </row>
    <row r="19" spans="1:7" ht="32.25" customHeight="1" x14ac:dyDescent="0.25">
      <c r="A19" s="319" t="s">
        <v>786</v>
      </c>
      <c r="B19" s="320" t="s">
        <v>727</v>
      </c>
      <c r="C19" s="320">
        <v>5</v>
      </c>
      <c r="D19" s="1825">
        <v>320</v>
      </c>
      <c r="E19" s="1826"/>
      <c r="F19" s="1827"/>
      <c r="G19" s="325">
        <f>D19*C19</f>
        <v>1600</v>
      </c>
    </row>
    <row r="20" spans="1:7" ht="23.25" x14ac:dyDescent="0.35">
      <c r="A20" s="1762" t="s">
        <v>710</v>
      </c>
      <c r="B20" s="1762"/>
      <c r="C20" s="1762"/>
      <c r="D20" s="1749"/>
      <c r="E20" s="1749"/>
      <c r="F20" s="1749"/>
      <c r="G20" s="308">
        <f>SUM(G19:G19)</f>
        <v>1600</v>
      </c>
    </row>
    <row r="21" spans="1:7" x14ac:dyDescent="0.25">
      <c r="A21" s="1761" t="s">
        <v>741</v>
      </c>
      <c r="B21" s="1757"/>
      <c r="C21" s="1757"/>
      <c r="D21" s="1757"/>
      <c r="E21" s="1757"/>
      <c r="F21" s="1757"/>
      <c r="G21" s="1752"/>
    </row>
    <row r="22" spans="1:7" x14ac:dyDescent="0.25">
      <c r="A22" s="1751" t="s">
        <v>728</v>
      </c>
      <c r="B22" s="1739"/>
      <c r="C22" s="1739"/>
      <c r="D22" s="1739"/>
      <c r="E22" s="1739"/>
      <c r="F22" s="1739"/>
      <c r="G22" s="1738"/>
    </row>
    <row r="23" spans="1:7" x14ac:dyDescent="0.25">
      <c r="A23" s="16"/>
      <c r="B23" s="17"/>
      <c r="C23" s="17"/>
      <c r="D23" s="321"/>
      <c r="E23" s="17"/>
      <c r="F23" s="17"/>
      <c r="G23" s="18"/>
    </row>
    <row r="24" spans="1:7" x14ac:dyDescent="0.25">
      <c r="A24" s="21" t="s">
        <v>6</v>
      </c>
      <c r="B24" s="323" t="s">
        <v>18</v>
      </c>
      <c r="C24" s="313"/>
      <c r="D24" s="312" t="s">
        <v>17</v>
      </c>
      <c r="E24" s="1740" t="s">
        <v>17</v>
      </c>
      <c r="F24" s="1740"/>
      <c r="G24" s="18"/>
    </row>
    <row r="25" spans="1:7" ht="15.75" x14ac:dyDescent="0.3">
      <c r="A25" s="16"/>
      <c r="B25" s="17"/>
      <c r="C25" s="17"/>
      <c r="D25" s="330"/>
      <c r="E25" s="1742"/>
      <c r="F25" s="1742"/>
      <c r="G25" s="18"/>
    </row>
    <row r="26" spans="1:7" x14ac:dyDescent="0.25">
      <c r="A26" s="24" t="s">
        <v>7</v>
      </c>
      <c r="B26" s="331" t="s">
        <v>731</v>
      </c>
      <c r="C26" s="326"/>
      <c r="D26" s="1831" t="s">
        <v>716</v>
      </c>
      <c r="E26" s="1832"/>
      <c r="F26" s="1832"/>
      <c r="G26" s="1833"/>
    </row>
    <row r="27" spans="1:7" x14ac:dyDescent="0.25">
      <c r="A27" s="25" t="s">
        <v>9</v>
      </c>
      <c r="B27" s="332" t="s">
        <v>714</v>
      </c>
      <c r="C27" s="326"/>
      <c r="D27" s="1834" t="s">
        <v>717</v>
      </c>
      <c r="E27" s="1832"/>
      <c r="F27" s="1832"/>
      <c r="G27" s="1833"/>
    </row>
    <row r="28" spans="1:7" x14ac:dyDescent="0.25">
      <c r="A28" s="16"/>
      <c r="B28" s="17"/>
      <c r="C28" s="17"/>
      <c r="D28" s="321"/>
      <c r="E28" s="17"/>
      <c r="F28" s="17"/>
      <c r="G28" s="18"/>
    </row>
    <row r="29" spans="1:7" x14ac:dyDescent="0.25">
      <c r="A29" s="13"/>
      <c r="B29" s="7"/>
      <c r="C29" s="7"/>
      <c r="D29" s="322"/>
      <c r="E29" s="7"/>
      <c r="F29" s="7"/>
      <c r="G29" s="11"/>
    </row>
  </sheetData>
  <mergeCells count="18">
    <mergeCell ref="A1:G7"/>
    <mergeCell ref="D10:G10"/>
    <mergeCell ref="A11:G11"/>
    <mergeCell ref="C13:G13"/>
    <mergeCell ref="C15:G15"/>
    <mergeCell ref="A13:B13"/>
    <mergeCell ref="E25:F25"/>
    <mergeCell ref="D26:G26"/>
    <mergeCell ref="D27:G27"/>
    <mergeCell ref="D12:G12"/>
    <mergeCell ref="A21:G21"/>
    <mergeCell ref="A22:G22"/>
    <mergeCell ref="C16:G16"/>
    <mergeCell ref="D18:F18"/>
    <mergeCell ref="D19:F19"/>
    <mergeCell ref="A20:F20"/>
    <mergeCell ref="E24:F24"/>
    <mergeCell ref="C14:G14"/>
  </mergeCells>
  <pageMargins left="0.7" right="0.7" top="0.75" bottom="0.75" header="0.3" footer="0.3"/>
  <pageSetup orientation="portrait" horizontalDpi="0" verticalDpi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I32"/>
  <sheetViews>
    <sheetView workbookViewId="0">
      <selection activeCell="K8" sqref="K8"/>
    </sheetView>
  </sheetViews>
  <sheetFormatPr defaultRowHeight="15" x14ac:dyDescent="0.25"/>
  <cols>
    <col min="1" max="1" width="21.140625" customWidth="1"/>
    <col min="2" max="2" width="32" customWidth="1"/>
    <col min="3" max="3" width="7.28515625" customWidth="1"/>
    <col min="4" max="4" width="13.7109375" style="324" customWidth="1"/>
    <col min="5" max="5" width="12.28515625" hidden="1" customWidth="1"/>
    <col min="6" max="6" width="2.5703125" hidden="1" customWidth="1"/>
    <col min="7" max="7" width="13.855468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732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733</v>
      </c>
      <c r="E12" s="1757"/>
      <c r="F12" s="1757"/>
      <c r="G12" s="1752"/>
    </row>
    <row r="13" spans="1:9" ht="15" customHeight="1" x14ac:dyDescent="0.25">
      <c r="A13" s="1763" t="s">
        <v>734</v>
      </c>
      <c r="B13" s="1764"/>
      <c r="C13" s="1737" t="s">
        <v>737</v>
      </c>
      <c r="D13" s="1739"/>
      <c r="E13" s="1739"/>
      <c r="F13" s="1739"/>
      <c r="G13" s="1738"/>
      <c r="I13" t="s">
        <v>713</v>
      </c>
    </row>
    <row r="14" spans="1:9" x14ac:dyDescent="0.25">
      <c r="A14" s="309" t="s">
        <v>735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736</v>
      </c>
      <c r="B15" s="317"/>
      <c r="C15" s="329" t="s">
        <v>750</v>
      </c>
      <c r="D15" s="311"/>
      <c r="E15" s="311"/>
      <c r="F15" s="311"/>
      <c r="G15" s="310"/>
    </row>
    <row r="16" spans="1:9" x14ac:dyDescent="0.25">
      <c r="A16" s="343"/>
      <c r="B16" s="344"/>
      <c r="C16" s="1737" t="s">
        <v>740</v>
      </c>
      <c r="D16" s="1739"/>
      <c r="E16" s="1739"/>
      <c r="F16" s="1739"/>
      <c r="G16" s="1738"/>
    </row>
    <row r="17" spans="1:7" x14ac:dyDescent="0.25">
      <c r="A17" s="10" t="s">
        <v>3</v>
      </c>
      <c r="B17" s="318" t="s">
        <v>4</v>
      </c>
      <c r="C17" s="318" t="s">
        <v>272</v>
      </c>
      <c r="D17" s="1822" t="s">
        <v>708</v>
      </c>
      <c r="E17" s="1823"/>
      <c r="F17" s="1824"/>
      <c r="G17" s="10" t="s">
        <v>5</v>
      </c>
    </row>
    <row r="18" spans="1:7" x14ac:dyDescent="0.25">
      <c r="A18" s="56" t="s">
        <v>744</v>
      </c>
      <c r="B18" s="363" t="s">
        <v>747</v>
      </c>
      <c r="C18" s="349">
        <v>5</v>
      </c>
      <c r="D18" s="360">
        <v>4395</v>
      </c>
      <c r="E18" s="361"/>
      <c r="F18" s="362"/>
      <c r="G18" s="84">
        <f>D18*C18</f>
        <v>21975</v>
      </c>
    </row>
    <row r="19" spans="1:7" x14ac:dyDescent="0.25">
      <c r="A19" s="56" t="s">
        <v>745</v>
      </c>
      <c r="B19" s="363" t="s">
        <v>837</v>
      </c>
      <c r="C19" s="349">
        <v>5</v>
      </c>
      <c r="D19" s="360">
        <v>2095</v>
      </c>
      <c r="E19" s="361"/>
      <c r="F19" s="362"/>
      <c r="G19" s="84">
        <f>D19*C19</f>
        <v>10475</v>
      </c>
    </row>
    <row r="20" spans="1:7" ht="29.25" customHeight="1" x14ac:dyDescent="0.25">
      <c r="A20" s="348" t="s">
        <v>746</v>
      </c>
      <c r="B20" s="364" t="s">
        <v>748</v>
      </c>
      <c r="C20" s="320">
        <v>5</v>
      </c>
      <c r="D20" s="1840">
        <v>900</v>
      </c>
      <c r="E20" s="1841"/>
      <c r="F20" s="1842"/>
      <c r="G20" s="367">
        <f>D20*C20</f>
        <v>4500</v>
      </c>
    </row>
    <row r="21" spans="1:7" ht="23.25" x14ac:dyDescent="0.35">
      <c r="A21" s="1762" t="s">
        <v>710</v>
      </c>
      <c r="B21" s="1762"/>
      <c r="C21" s="1762"/>
      <c r="D21" s="1749"/>
      <c r="E21" s="1749"/>
      <c r="F21" s="1749"/>
      <c r="G21" s="308">
        <f>SUM(G18:G20)</f>
        <v>36950</v>
      </c>
    </row>
    <row r="22" spans="1:7" ht="13.5" customHeight="1" x14ac:dyDescent="0.35">
      <c r="A22" s="295" t="s">
        <v>741</v>
      </c>
      <c r="B22" s="346"/>
      <c r="C22" s="346"/>
      <c r="D22" s="315"/>
      <c r="E22" s="315"/>
      <c r="F22" s="315"/>
      <c r="G22" s="347"/>
    </row>
    <row r="23" spans="1:7" x14ac:dyDescent="0.25">
      <c r="A23" s="1761" t="s">
        <v>742</v>
      </c>
      <c r="B23" s="1757"/>
      <c r="C23" s="1757"/>
      <c r="D23" s="1757"/>
      <c r="E23" s="1757"/>
      <c r="F23" s="1757"/>
      <c r="G23" s="1752"/>
    </row>
    <row r="24" spans="1:7" x14ac:dyDescent="0.25">
      <c r="A24" s="379" t="s">
        <v>838</v>
      </c>
      <c r="B24" s="378"/>
      <c r="C24" s="378"/>
      <c r="D24" s="378"/>
      <c r="E24" s="378"/>
      <c r="F24" s="378"/>
      <c r="G24" s="377"/>
    </row>
    <row r="25" spans="1:7" x14ac:dyDescent="0.25">
      <c r="A25" s="1751" t="s">
        <v>743</v>
      </c>
      <c r="B25" s="1739"/>
      <c r="C25" s="1739"/>
      <c r="D25" s="1739"/>
      <c r="E25" s="1739"/>
      <c r="F25" s="1739"/>
      <c r="G25" s="1738"/>
    </row>
    <row r="26" spans="1:7" x14ac:dyDescent="0.25">
      <c r="A26" s="16"/>
      <c r="B26" s="17"/>
      <c r="C26" s="17"/>
      <c r="D26" s="321"/>
      <c r="E26" s="17"/>
      <c r="F26" s="17"/>
      <c r="G26" s="18"/>
    </row>
    <row r="27" spans="1:7" x14ac:dyDescent="0.25">
      <c r="A27" s="21" t="s">
        <v>6</v>
      </c>
      <c r="B27" s="323" t="s">
        <v>18</v>
      </c>
      <c r="C27" s="313"/>
      <c r="D27" s="312" t="s">
        <v>17</v>
      </c>
      <c r="E27" s="1740" t="s">
        <v>17</v>
      </c>
      <c r="F27" s="1740"/>
      <c r="G27" s="18"/>
    </row>
    <row r="28" spans="1:7" ht="15.75" x14ac:dyDescent="0.3">
      <c r="A28" s="16"/>
      <c r="B28" s="17"/>
      <c r="C28" s="17"/>
      <c r="D28" s="330"/>
      <c r="E28" s="1742"/>
      <c r="F28" s="1742"/>
      <c r="G28" s="18"/>
    </row>
    <row r="29" spans="1:7" x14ac:dyDescent="0.25">
      <c r="A29" s="24" t="s">
        <v>7</v>
      </c>
      <c r="B29" s="365" t="s">
        <v>749</v>
      </c>
      <c r="C29" s="326"/>
      <c r="D29" s="1831" t="s">
        <v>716</v>
      </c>
      <c r="E29" s="1832"/>
      <c r="F29" s="1832"/>
      <c r="G29" s="1833"/>
    </row>
    <row r="30" spans="1:7" x14ac:dyDescent="0.25">
      <c r="A30" s="25" t="s">
        <v>9</v>
      </c>
      <c r="B30" s="366" t="s">
        <v>714</v>
      </c>
      <c r="C30" s="326"/>
      <c r="D30" s="1834" t="s">
        <v>717</v>
      </c>
      <c r="E30" s="1832"/>
      <c r="F30" s="1832"/>
      <c r="G30" s="1833"/>
    </row>
    <row r="31" spans="1:7" x14ac:dyDescent="0.25">
      <c r="A31" s="16"/>
      <c r="B31" s="17"/>
      <c r="C31" s="17"/>
      <c r="D31" s="321"/>
      <c r="E31" s="17"/>
      <c r="F31" s="17"/>
      <c r="G31" s="18"/>
    </row>
    <row r="32" spans="1:7" x14ac:dyDescent="0.25">
      <c r="A32" s="13"/>
      <c r="B32" s="7"/>
      <c r="C32" s="7"/>
      <c r="D32" s="322"/>
      <c r="E32" s="7"/>
      <c r="F32" s="7"/>
      <c r="G32" s="11"/>
    </row>
  </sheetData>
  <mergeCells count="17">
    <mergeCell ref="A1:G7"/>
    <mergeCell ref="D10:G10"/>
    <mergeCell ref="A11:G11"/>
    <mergeCell ref="C13:G13"/>
    <mergeCell ref="C14:G14"/>
    <mergeCell ref="A13:B13"/>
    <mergeCell ref="E27:F27"/>
    <mergeCell ref="E28:F28"/>
    <mergeCell ref="D29:G29"/>
    <mergeCell ref="D30:G30"/>
    <mergeCell ref="D12:G12"/>
    <mergeCell ref="C16:G16"/>
    <mergeCell ref="D17:F17"/>
    <mergeCell ref="D20:F20"/>
    <mergeCell ref="A21:F21"/>
    <mergeCell ref="A23:G23"/>
    <mergeCell ref="A25:G25"/>
  </mergeCells>
  <pageMargins left="0.7" right="0.7" top="0.75" bottom="0.75" header="0.3" footer="0.3"/>
  <pageSetup orientation="portrait" horizontalDpi="0" verticalDpi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L32"/>
  <sheetViews>
    <sheetView topLeftCell="A13" workbookViewId="0">
      <selection activeCell="L16" sqref="L16"/>
    </sheetView>
  </sheetViews>
  <sheetFormatPr defaultRowHeight="15" x14ac:dyDescent="0.25"/>
  <cols>
    <col min="1" max="1" width="21.140625" customWidth="1"/>
    <col min="2" max="2" width="32" customWidth="1"/>
    <col min="3" max="3" width="7.28515625" customWidth="1"/>
    <col min="4" max="4" width="13.7109375" style="324" customWidth="1"/>
    <col min="5" max="5" width="12.28515625" hidden="1" customWidth="1"/>
    <col min="6" max="6" width="2.5703125" hidden="1" customWidth="1"/>
    <col min="7" max="7" width="13.855468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751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733</v>
      </c>
      <c r="E12" s="1757"/>
      <c r="F12" s="1757"/>
      <c r="G12" s="1752"/>
    </row>
    <row r="13" spans="1:9" ht="15" customHeight="1" x14ac:dyDescent="0.25">
      <c r="A13" s="1763" t="s">
        <v>752</v>
      </c>
      <c r="B13" s="1764"/>
      <c r="C13" s="1737" t="s">
        <v>755</v>
      </c>
      <c r="D13" s="1739"/>
      <c r="E13" s="1739"/>
      <c r="F13" s="1739"/>
      <c r="G13" s="1738"/>
      <c r="I13" t="s">
        <v>713</v>
      </c>
    </row>
    <row r="14" spans="1:9" x14ac:dyDescent="0.25">
      <c r="A14" s="335" t="s">
        <v>753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754</v>
      </c>
      <c r="B15" s="339"/>
      <c r="C15" s="340" t="s">
        <v>756</v>
      </c>
      <c r="D15" s="337"/>
      <c r="E15" s="337"/>
      <c r="F15" s="337"/>
      <c r="G15" s="336"/>
    </row>
    <row r="16" spans="1:9" x14ac:dyDescent="0.25">
      <c r="A16" s="343"/>
      <c r="B16" s="344"/>
      <c r="C16" s="1737" t="s">
        <v>757</v>
      </c>
      <c r="D16" s="1739"/>
      <c r="E16" s="1739"/>
      <c r="F16" s="1739"/>
      <c r="G16" s="1738"/>
    </row>
    <row r="17" spans="1:12" x14ac:dyDescent="0.25">
      <c r="A17" s="10" t="s">
        <v>3</v>
      </c>
      <c r="B17" s="342" t="s">
        <v>4</v>
      </c>
      <c r="C17" s="342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758</v>
      </c>
      <c r="B18" s="363" t="s">
        <v>759</v>
      </c>
      <c r="C18" s="349">
        <v>10</v>
      </c>
      <c r="D18" s="360">
        <v>40</v>
      </c>
      <c r="E18" s="361"/>
      <c r="F18" s="362"/>
      <c r="G18" s="84">
        <f>D18*C18</f>
        <v>400</v>
      </c>
    </row>
    <row r="19" spans="1:12" x14ac:dyDescent="0.25">
      <c r="A19" s="56" t="s">
        <v>760</v>
      </c>
      <c r="B19" s="363" t="s">
        <v>759</v>
      </c>
      <c r="C19" s="349">
        <v>18</v>
      </c>
      <c r="D19" s="360">
        <v>40</v>
      </c>
      <c r="E19" s="361"/>
      <c r="F19" s="362"/>
      <c r="G19" s="84">
        <f>D19*C19</f>
        <v>720</v>
      </c>
    </row>
    <row r="20" spans="1:12" ht="15.75" customHeight="1" x14ac:dyDescent="0.25">
      <c r="A20" s="348" t="s">
        <v>766</v>
      </c>
      <c r="B20" s="364" t="s">
        <v>767</v>
      </c>
      <c r="C20" s="320">
        <v>2</v>
      </c>
      <c r="D20" s="1840">
        <v>40</v>
      </c>
      <c r="E20" s="1841"/>
      <c r="F20" s="1842"/>
      <c r="G20" s="367">
        <f>D20*C20</f>
        <v>80</v>
      </c>
    </row>
    <row r="21" spans="1:12" ht="15" customHeight="1" x14ac:dyDescent="0.25">
      <c r="A21" s="1843" t="s">
        <v>763</v>
      </c>
      <c r="B21" s="1844"/>
      <c r="C21" s="1844"/>
      <c r="D21" s="1844"/>
      <c r="E21" s="368"/>
      <c r="F21" s="369"/>
      <c r="G21" s="367">
        <f>SUM(G18:G20)</f>
        <v>1200</v>
      </c>
    </row>
    <row r="22" spans="1:12" ht="15.75" customHeight="1" x14ac:dyDescent="0.25">
      <c r="A22" s="1843" t="s">
        <v>761</v>
      </c>
      <c r="B22" s="1844"/>
      <c r="C22" s="1844"/>
      <c r="D22" s="1844"/>
      <c r="E22" s="368"/>
      <c r="F22" s="369"/>
      <c r="G22" s="367">
        <v>120</v>
      </c>
    </row>
    <row r="23" spans="1:12" ht="23.25" x14ac:dyDescent="0.35">
      <c r="A23" s="1762" t="s">
        <v>764</v>
      </c>
      <c r="B23" s="1762"/>
      <c r="C23" s="1762"/>
      <c r="D23" s="1749"/>
      <c r="E23" s="1749"/>
      <c r="F23" s="1749"/>
      <c r="G23" s="308">
        <f>G21-G22</f>
        <v>1080</v>
      </c>
      <c r="L23" t="s">
        <v>762</v>
      </c>
    </row>
    <row r="24" spans="1:12" ht="13.5" customHeight="1" x14ac:dyDescent="0.35">
      <c r="A24" s="295" t="s">
        <v>765</v>
      </c>
      <c r="B24" s="346"/>
      <c r="C24" s="346"/>
      <c r="D24" s="338"/>
      <c r="E24" s="338"/>
      <c r="F24" s="338"/>
      <c r="G24" s="347"/>
    </row>
    <row r="25" spans="1:12" x14ac:dyDescent="0.25">
      <c r="A25" s="1751"/>
      <c r="B25" s="1739"/>
      <c r="C25" s="1739"/>
      <c r="D25" s="1739"/>
      <c r="E25" s="1739"/>
      <c r="F25" s="1739"/>
      <c r="G25" s="1738"/>
    </row>
    <row r="26" spans="1:12" x14ac:dyDescent="0.25">
      <c r="A26" s="16"/>
      <c r="B26" s="17"/>
      <c r="C26" s="17"/>
      <c r="D26" s="321"/>
      <c r="E26" s="17"/>
      <c r="F26" s="17"/>
      <c r="G26" s="18"/>
    </row>
    <row r="27" spans="1:12" x14ac:dyDescent="0.25">
      <c r="A27" s="21" t="s">
        <v>6</v>
      </c>
      <c r="B27" s="323" t="s">
        <v>18</v>
      </c>
      <c r="C27" s="334"/>
      <c r="D27" s="333" t="s">
        <v>17</v>
      </c>
      <c r="E27" s="1740" t="s">
        <v>17</v>
      </c>
      <c r="F27" s="1740"/>
      <c r="G27" s="18"/>
    </row>
    <row r="28" spans="1:12" ht="15.75" x14ac:dyDescent="0.3">
      <c r="A28" s="16"/>
      <c r="B28" s="17"/>
      <c r="C28" s="17"/>
      <c r="D28" s="330"/>
      <c r="E28" s="1742"/>
      <c r="F28" s="1742"/>
      <c r="G28" s="18"/>
    </row>
    <row r="29" spans="1:12" x14ac:dyDescent="0.25">
      <c r="A29" s="24" t="s">
        <v>7</v>
      </c>
      <c r="B29" s="365" t="s">
        <v>749</v>
      </c>
      <c r="C29" s="341"/>
      <c r="D29" s="1831" t="s">
        <v>716</v>
      </c>
      <c r="E29" s="1832"/>
      <c r="F29" s="1832"/>
      <c r="G29" s="1833"/>
    </row>
    <row r="30" spans="1:12" x14ac:dyDescent="0.25">
      <c r="A30" s="25" t="s">
        <v>9</v>
      </c>
      <c r="B30" s="366" t="s">
        <v>714</v>
      </c>
      <c r="C30" s="341"/>
      <c r="D30" s="1834" t="s">
        <v>717</v>
      </c>
      <c r="E30" s="1832"/>
      <c r="F30" s="1832"/>
      <c r="G30" s="1833"/>
    </row>
    <row r="31" spans="1:12" x14ac:dyDescent="0.25">
      <c r="A31" s="16"/>
      <c r="B31" s="17"/>
      <c r="C31" s="17"/>
      <c r="D31" s="321"/>
      <c r="E31" s="17"/>
      <c r="F31" s="17"/>
      <c r="G31" s="18"/>
    </row>
    <row r="32" spans="1:12" x14ac:dyDescent="0.25">
      <c r="A32" s="13"/>
      <c r="B32" s="7"/>
      <c r="C32" s="7"/>
      <c r="D32" s="322"/>
      <c r="E32" s="7"/>
      <c r="F32" s="7"/>
      <c r="G32" s="11"/>
    </row>
  </sheetData>
  <mergeCells count="18">
    <mergeCell ref="A25:G25"/>
    <mergeCell ref="E27:F27"/>
    <mergeCell ref="E28:F28"/>
    <mergeCell ref="D29:G29"/>
    <mergeCell ref="D30:G30"/>
    <mergeCell ref="A23:F23"/>
    <mergeCell ref="A21:D21"/>
    <mergeCell ref="A1:G7"/>
    <mergeCell ref="D10:G10"/>
    <mergeCell ref="A11:G11"/>
    <mergeCell ref="D12:G12"/>
    <mergeCell ref="A13:B13"/>
    <mergeCell ref="C13:G13"/>
    <mergeCell ref="A22:D22"/>
    <mergeCell ref="C14:G14"/>
    <mergeCell ref="C16:G16"/>
    <mergeCell ref="D17:F17"/>
    <mergeCell ref="D20:F20"/>
  </mergeCells>
  <pageMargins left="0.7" right="0.7" top="0.75" bottom="0.75" header="0.3" footer="0.3"/>
  <pageSetup orientation="portrait" horizontalDpi="0" verticalDpi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L30"/>
  <sheetViews>
    <sheetView topLeftCell="A4" workbookViewId="0">
      <selection activeCell="L18" sqref="L18"/>
    </sheetView>
  </sheetViews>
  <sheetFormatPr defaultRowHeight="15" x14ac:dyDescent="0.25"/>
  <cols>
    <col min="1" max="1" width="21.140625" customWidth="1"/>
    <col min="2" max="2" width="32" customWidth="1"/>
    <col min="3" max="3" width="7.28515625" customWidth="1"/>
    <col min="4" max="4" width="11.85546875" style="324" customWidth="1"/>
    <col min="5" max="5" width="12.28515625" hidden="1" customWidth="1"/>
    <col min="6" max="6" width="2.5703125" hidden="1" customWidth="1"/>
    <col min="7" max="7" width="16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771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774</v>
      </c>
      <c r="E12" s="1757"/>
      <c r="F12" s="1757"/>
      <c r="G12" s="1752"/>
    </row>
    <row r="13" spans="1:9" ht="15" customHeight="1" x14ac:dyDescent="0.25">
      <c r="A13" s="1763" t="s">
        <v>777</v>
      </c>
      <c r="B13" s="1764"/>
      <c r="C13" s="1737" t="s">
        <v>776</v>
      </c>
      <c r="D13" s="1739"/>
      <c r="E13" s="1739"/>
      <c r="F13" s="1739"/>
      <c r="G13" s="1738"/>
      <c r="I13" t="s">
        <v>713</v>
      </c>
    </row>
    <row r="14" spans="1:9" x14ac:dyDescent="0.25">
      <c r="A14" s="350" t="s">
        <v>778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779</v>
      </c>
      <c r="B15" s="356"/>
      <c r="C15" s="358" t="s">
        <v>775</v>
      </c>
      <c r="D15" s="352"/>
      <c r="E15" s="352"/>
      <c r="F15" s="352"/>
      <c r="G15" s="351"/>
    </row>
    <row r="16" spans="1:9" x14ac:dyDescent="0.25">
      <c r="A16" s="343"/>
      <c r="B16" s="344"/>
      <c r="C16" s="1737" t="s">
        <v>757</v>
      </c>
      <c r="D16" s="1739"/>
      <c r="E16" s="1739"/>
      <c r="F16" s="1739"/>
      <c r="G16" s="1738"/>
    </row>
    <row r="17" spans="1:12" x14ac:dyDescent="0.25">
      <c r="A17" s="10" t="s">
        <v>3</v>
      </c>
      <c r="B17" s="357" t="s">
        <v>4</v>
      </c>
      <c r="C17" s="357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772</v>
      </c>
      <c r="B18" s="363" t="s">
        <v>773</v>
      </c>
      <c r="C18" s="349">
        <v>2</v>
      </c>
      <c r="D18" s="360">
        <v>5700</v>
      </c>
      <c r="E18" s="361"/>
      <c r="F18" s="362"/>
      <c r="G18" s="84">
        <f>D18*C18</f>
        <v>11400</v>
      </c>
    </row>
    <row r="19" spans="1:12" x14ac:dyDescent="0.25">
      <c r="A19" s="56"/>
      <c r="B19" s="363" t="s">
        <v>780</v>
      </c>
      <c r="C19" s="349"/>
      <c r="D19" s="360"/>
      <c r="E19" s="361"/>
      <c r="F19" s="362"/>
      <c r="G19" s="371" t="s">
        <v>179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11400</v>
      </c>
      <c r="L20" t="s">
        <v>762</v>
      </c>
    </row>
    <row r="21" spans="1:12" ht="19.5" customHeight="1" x14ac:dyDescent="0.35">
      <c r="A21" s="295" t="s">
        <v>782</v>
      </c>
      <c r="B21" s="346"/>
      <c r="C21" s="346"/>
      <c r="D21" s="355"/>
      <c r="E21" s="355"/>
      <c r="F21" s="355"/>
      <c r="G21" s="347"/>
    </row>
    <row r="22" spans="1:12" ht="19.5" customHeight="1" x14ac:dyDescent="0.35">
      <c r="A22" s="295" t="s">
        <v>783</v>
      </c>
      <c r="B22" s="346"/>
      <c r="C22" s="346"/>
      <c r="D22" s="370"/>
      <c r="E22" s="370"/>
      <c r="F22" s="370"/>
      <c r="G22" s="347"/>
    </row>
    <row r="23" spans="1:12" x14ac:dyDescent="0.25">
      <c r="A23" s="1751" t="s">
        <v>785</v>
      </c>
      <c r="B23" s="1739"/>
      <c r="C23" s="1739"/>
      <c r="D23" s="1739"/>
      <c r="E23" s="1739"/>
      <c r="F23" s="1739"/>
      <c r="G23" s="1738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354"/>
      <c r="D25" s="353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365" t="s">
        <v>784</v>
      </c>
      <c r="C27" s="359"/>
      <c r="D27" s="1831" t="s">
        <v>716</v>
      </c>
      <c r="E27" s="1832"/>
      <c r="F27" s="1832"/>
      <c r="G27" s="1833"/>
    </row>
    <row r="28" spans="1:12" x14ac:dyDescent="0.25">
      <c r="A28" s="25" t="s">
        <v>9</v>
      </c>
      <c r="B28" s="366" t="s">
        <v>714</v>
      </c>
      <c r="C28" s="359"/>
      <c r="D28" s="1834" t="s">
        <v>717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A1:G7"/>
    <mergeCell ref="D10:G10"/>
    <mergeCell ref="A11:G11"/>
    <mergeCell ref="D12:G12"/>
    <mergeCell ref="A13:B13"/>
    <mergeCell ref="C13:G13"/>
    <mergeCell ref="D28:G28"/>
    <mergeCell ref="C14:G14"/>
    <mergeCell ref="C16:G16"/>
    <mergeCell ref="D17:F17"/>
    <mergeCell ref="A20:F20"/>
    <mergeCell ref="A23:G23"/>
    <mergeCell ref="E25:F25"/>
    <mergeCell ref="E26:F26"/>
    <mergeCell ref="D27:G27"/>
  </mergeCells>
  <pageMargins left="0.7" right="0.7" top="0.75" bottom="0.75" header="0.3" footer="0.3"/>
  <pageSetup orientation="portrait" horizontalDpi="0" verticalDpi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L32"/>
  <sheetViews>
    <sheetView topLeftCell="A10" workbookViewId="0">
      <selection activeCell="I10" sqref="I10"/>
    </sheetView>
  </sheetViews>
  <sheetFormatPr defaultRowHeight="15" x14ac:dyDescent="0.25"/>
  <cols>
    <col min="1" max="1" width="21.140625" customWidth="1"/>
    <col min="2" max="2" width="27.42578125" customWidth="1"/>
    <col min="3" max="3" width="7.28515625" customWidth="1"/>
    <col min="4" max="4" width="11.85546875" style="324" customWidth="1"/>
    <col min="5" max="5" width="12.28515625" hidden="1" customWidth="1"/>
    <col min="6" max="6" width="2.5703125" hidden="1" customWidth="1"/>
    <col min="7" max="7" width="21.855468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787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788</v>
      </c>
      <c r="E12" s="1757"/>
      <c r="F12" s="1757"/>
      <c r="G12" s="1752"/>
    </row>
    <row r="13" spans="1:9" ht="15" customHeight="1" x14ac:dyDescent="0.25">
      <c r="A13" s="1763" t="s">
        <v>789</v>
      </c>
      <c r="B13" s="1764"/>
      <c r="C13" s="1737" t="s">
        <v>790</v>
      </c>
      <c r="D13" s="1739"/>
      <c r="E13" s="1739"/>
      <c r="F13" s="1739"/>
      <c r="G13" s="1738"/>
      <c r="I13" t="s">
        <v>713</v>
      </c>
    </row>
    <row r="14" spans="1:9" x14ac:dyDescent="0.25">
      <c r="A14" s="374" t="s">
        <v>793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384</v>
      </c>
      <c r="B15" s="380"/>
      <c r="C15" s="381" t="s">
        <v>791</v>
      </c>
      <c r="D15" s="376"/>
      <c r="E15" s="376"/>
      <c r="F15" s="376"/>
      <c r="G15" s="375"/>
    </row>
    <row r="16" spans="1:9" x14ac:dyDescent="0.25">
      <c r="A16" s="343"/>
      <c r="B16" s="344"/>
      <c r="C16" s="1737" t="s">
        <v>792</v>
      </c>
      <c r="D16" s="1739"/>
      <c r="E16" s="1739"/>
      <c r="F16" s="1739"/>
      <c r="G16" s="1738"/>
    </row>
    <row r="17" spans="1:12" x14ac:dyDescent="0.25">
      <c r="A17" s="10" t="s">
        <v>3</v>
      </c>
      <c r="B17" s="383" t="s">
        <v>4</v>
      </c>
      <c r="C17" s="383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794</v>
      </c>
      <c r="B18" s="363" t="s">
        <v>795</v>
      </c>
      <c r="C18" s="349">
        <v>3</v>
      </c>
      <c r="D18" s="360">
        <v>2100</v>
      </c>
      <c r="E18" s="361"/>
      <c r="F18" s="362"/>
      <c r="G18" s="84">
        <f>D18*C18</f>
        <v>6300</v>
      </c>
    </row>
    <row r="19" spans="1:12" x14ac:dyDescent="0.25">
      <c r="A19" s="56" t="s">
        <v>796</v>
      </c>
      <c r="B19" s="363" t="s">
        <v>797</v>
      </c>
      <c r="C19" s="349">
        <v>3</v>
      </c>
      <c r="D19" s="360">
        <v>2700</v>
      </c>
      <c r="E19" s="361"/>
      <c r="F19" s="362"/>
      <c r="G19" s="84">
        <f>D19*C19</f>
        <v>8100</v>
      </c>
    </row>
    <row r="20" spans="1:12" x14ac:dyDescent="0.25">
      <c r="A20" s="56"/>
      <c r="B20" s="363"/>
      <c r="C20" s="349"/>
      <c r="D20" s="394" t="s">
        <v>798</v>
      </c>
      <c r="E20" s="361"/>
      <c r="F20" s="362"/>
      <c r="G20" s="371" t="s">
        <v>179</v>
      </c>
    </row>
    <row r="21" spans="1:12" ht="23.25" x14ac:dyDescent="0.35">
      <c r="A21" s="1762" t="s">
        <v>781</v>
      </c>
      <c r="B21" s="1762"/>
      <c r="C21" s="1762"/>
      <c r="D21" s="1749"/>
      <c r="E21" s="1749"/>
      <c r="F21" s="1749"/>
      <c r="G21" s="308">
        <f>SUM(G18:G20)</f>
        <v>14400</v>
      </c>
      <c r="L21" t="s">
        <v>762</v>
      </c>
    </row>
    <row r="22" spans="1:12" ht="19.5" customHeight="1" x14ac:dyDescent="0.35">
      <c r="A22" s="295" t="s">
        <v>839</v>
      </c>
      <c r="B22" s="346"/>
      <c r="C22" s="346"/>
      <c r="D22" s="378"/>
      <c r="E22" s="378"/>
      <c r="F22" s="378"/>
      <c r="G22" s="347"/>
    </row>
    <row r="23" spans="1:12" ht="19.5" customHeight="1" x14ac:dyDescent="0.35">
      <c r="A23" s="295" t="s">
        <v>799</v>
      </c>
      <c r="B23" s="346"/>
      <c r="C23" s="346"/>
      <c r="D23" s="378"/>
      <c r="E23" s="378"/>
      <c r="F23" s="378"/>
      <c r="G23" s="347"/>
    </row>
    <row r="24" spans="1:12" ht="19.5" customHeight="1" x14ac:dyDescent="0.35">
      <c r="A24" s="295" t="s">
        <v>801</v>
      </c>
      <c r="B24" s="346"/>
      <c r="C24" s="346"/>
      <c r="D24" s="378"/>
      <c r="E24" s="378"/>
      <c r="F24" s="378"/>
      <c r="G24" s="347"/>
    </row>
    <row r="25" spans="1:12" x14ac:dyDescent="0.25">
      <c r="A25" s="1751" t="s">
        <v>800</v>
      </c>
      <c r="B25" s="1739"/>
      <c r="C25" s="1739"/>
      <c r="D25" s="1739"/>
      <c r="E25" s="1739"/>
      <c r="F25" s="1739"/>
      <c r="G25" s="1738"/>
    </row>
    <row r="26" spans="1:12" x14ac:dyDescent="0.25">
      <c r="A26" s="16"/>
      <c r="B26" s="17"/>
      <c r="C26" s="17"/>
      <c r="D26" s="321"/>
      <c r="E26" s="17"/>
      <c r="F26" s="17"/>
      <c r="G26" s="18"/>
    </row>
    <row r="27" spans="1:12" x14ac:dyDescent="0.25">
      <c r="A27" s="21" t="s">
        <v>6</v>
      </c>
      <c r="B27" s="323" t="s">
        <v>18</v>
      </c>
      <c r="C27" s="373"/>
      <c r="D27" s="372" t="s">
        <v>17</v>
      </c>
      <c r="E27" s="1740" t="s">
        <v>17</v>
      </c>
      <c r="F27" s="1740"/>
      <c r="G27" s="18"/>
    </row>
    <row r="28" spans="1:12" ht="15.75" x14ac:dyDescent="0.3">
      <c r="A28" s="16"/>
      <c r="B28" s="17"/>
      <c r="C28" s="17"/>
      <c r="D28" s="330"/>
      <c r="E28" s="1742"/>
      <c r="F28" s="1742"/>
      <c r="G28" s="18"/>
    </row>
    <row r="29" spans="1:12" x14ac:dyDescent="0.25">
      <c r="A29" s="24" t="s">
        <v>7</v>
      </c>
      <c r="B29" s="393" t="s">
        <v>803</v>
      </c>
      <c r="C29" s="382"/>
      <c r="D29" s="1831" t="s">
        <v>716</v>
      </c>
      <c r="E29" s="1832"/>
      <c r="F29" s="1832"/>
      <c r="G29" s="1833"/>
    </row>
    <row r="30" spans="1:12" x14ac:dyDescent="0.25">
      <c r="A30" s="1845" t="s">
        <v>802</v>
      </c>
      <c r="B30" s="1743"/>
      <c r="C30" s="1743"/>
      <c r="D30" s="1834" t="s">
        <v>717</v>
      </c>
      <c r="E30" s="1832"/>
      <c r="F30" s="1832"/>
      <c r="G30" s="1833"/>
    </row>
    <row r="31" spans="1:12" x14ac:dyDescent="0.25">
      <c r="A31" s="16"/>
      <c r="B31" s="17"/>
      <c r="C31" s="17"/>
      <c r="D31" s="321"/>
      <c r="E31" s="17"/>
      <c r="F31" s="17"/>
      <c r="G31" s="18"/>
    </row>
    <row r="32" spans="1:12" x14ac:dyDescent="0.25">
      <c r="A32" s="13"/>
      <c r="B32" s="7"/>
      <c r="C32" s="7"/>
      <c r="D32" s="322"/>
      <c r="E32" s="7"/>
      <c r="F32" s="7"/>
      <c r="G32" s="11"/>
    </row>
  </sheetData>
  <mergeCells count="16">
    <mergeCell ref="E28:F28"/>
    <mergeCell ref="D29:G29"/>
    <mergeCell ref="D30:G30"/>
    <mergeCell ref="A30:C30"/>
    <mergeCell ref="C14:G14"/>
    <mergeCell ref="C16:G16"/>
    <mergeCell ref="D17:F17"/>
    <mergeCell ref="A21:F21"/>
    <mergeCell ref="A25:G25"/>
    <mergeCell ref="E27:F27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L29"/>
  <sheetViews>
    <sheetView workbookViewId="0">
      <selection activeCell="I22" sqref="I22"/>
    </sheetView>
  </sheetViews>
  <sheetFormatPr defaultRowHeight="15" x14ac:dyDescent="0.25"/>
  <cols>
    <col min="1" max="1" width="21.140625" customWidth="1"/>
    <col min="2" max="2" width="27.4257812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804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788</v>
      </c>
      <c r="E12" s="1757"/>
      <c r="F12" s="1757"/>
      <c r="G12" s="1752"/>
    </row>
    <row r="13" spans="1:9" ht="15" customHeight="1" x14ac:dyDescent="0.25">
      <c r="A13" s="1763" t="s">
        <v>808</v>
      </c>
      <c r="B13" s="1764"/>
      <c r="C13" s="1737" t="s">
        <v>805</v>
      </c>
      <c r="D13" s="1739"/>
      <c r="E13" s="1739"/>
      <c r="F13" s="1739"/>
      <c r="G13" s="1738"/>
      <c r="I13" t="s">
        <v>713</v>
      </c>
    </row>
    <row r="14" spans="1:9" x14ac:dyDescent="0.25">
      <c r="A14" s="374" t="s">
        <v>809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810</v>
      </c>
      <c r="B15" s="380"/>
      <c r="C15" s="381" t="s">
        <v>806</v>
      </c>
      <c r="D15" s="376"/>
      <c r="E15" s="376"/>
      <c r="F15" s="376"/>
      <c r="G15" s="375"/>
    </row>
    <row r="16" spans="1:9" x14ac:dyDescent="0.25">
      <c r="A16" s="343"/>
      <c r="B16" s="344"/>
      <c r="C16" s="1737" t="s">
        <v>807</v>
      </c>
      <c r="D16" s="1739"/>
      <c r="E16" s="1739"/>
      <c r="F16" s="1739"/>
      <c r="G16" s="1738"/>
    </row>
    <row r="17" spans="1:12" x14ac:dyDescent="0.25">
      <c r="A17" s="10" t="s">
        <v>3</v>
      </c>
      <c r="B17" s="383" t="s">
        <v>4</v>
      </c>
      <c r="C17" s="383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811</v>
      </c>
      <c r="B18" s="363" t="s">
        <v>812</v>
      </c>
      <c r="C18" s="349">
        <v>5</v>
      </c>
      <c r="D18" s="360">
        <v>932.4</v>
      </c>
      <c r="E18" s="361"/>
      <c r="F18" s="362"/>
      <c r="G18" s="84">
        <f>D18*C18</f>
        <v>4662</v>
      </c>
    </row>
    <row r="19" spans="1:12" x14ac:dyDescent="0.25">
      <c r="A19" s="56"/>
      <c r="B19" s="363"/>
      <c r="C19" s="349"/>
      <c r="D19" s="394"/>
      <c r="E19" s="361"/>
      <c r="F19" s="362"/>
      <c r="G19" s="371"/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4662</v>
      </c>
      <c r="L20" t="s">
        <v>762</v>
      </c>
    </row>
    <row r="21" spans="1:12" ht="19.5" customHeight="1" x14ac:dyDescent="0.35">
      <c r="A21" s="295" t="s">
        <v>800</v>
      </c>
      <c r="B21" s="346"/>
      <c r="C21" s="346"/>
      <c r="D21" s="378"/>
      <c r="E21" s="378"/>
      <c r="F21" s="378"/>
      <c r="G21" s="347"/>
    </row>
    <row r="22" spans="1:12" ht="19.5" customHeight="1" x14ac:dyDescent="0.35">
      <c r="A22" s="295" t="s">
        <v>813</v>
      </c>
      <c r="B22" s="346"/>
      <c r="C22" s="346"/>
      <c r="D22" s="378"/>
      <c r="E22" s="378"/>
      <c r="F22" s="378"/>
      <c r="G22" s="347"/>
    </row>
    <row r="23" spans="1:12" x14ac:dyDescent="0.25">
      <c r="A23" s="16"/>
      <c r="B23" s="17"/>
      <c r="C23" s="17"/>
      <c r="D23" s="321"/>
      <c r="E23" s="17"/>
      <c r="F23" s="17"/>
      <c r="G23" s="18"/>
    </row>
    <row r="24" spans="1:12" x14ac:dyDescent="0.25">
      <c r="A24" s="21" t="s">
        <v>6</v>
      </c>
      <c r="B24" s="323" t="s">
        <v>18</v>
      </c>
      <c r="C24" s="373"/>
      <c r="D24" s="372" t="s">
        <v>17</v>
      </c>
      <c r="E24" s="1740" t="s">
        <v>17</v>
      </c>
      <c r="F24" s="1740"/>
      <c r="G24" s="18"/>
    </row>
    <row r="25" spans="1:12" ht="15.75" x14ac:dyDescent="0.3">
      <c r="A25" s="16"/>
      <c r="B25" s="17"/>
      <c r="C25" s="17"/>
      <c r="D25" s="330"/>
      <c r="E25" s="1742"/>
      <c r="F25" s="1742"/>
      <c r="G25" s="18"/>
    </row>
    <row r="26" spans="1:12" x14ac:dyDescent="0.25">
      <c r="A26" s="24" t="s">
        <v>7</v>
      </c>
      <c r="B26" s="393" t="s">
        <v>814</v>
      </c>
      <c r="C26" s="382"/>
      <c r="D26" s="1831" t="s">
        <v>716</v>
      </c>
      <c r="E26" s="1832"/>
      <c r="F26" s="1832"/>
      <c r="G26" s="1833"/>
    </row>
    <row r="27" spans="1:12" x14ac:dyDescent="0.25">
      <c r="A27" s="1845" t="s">
        <v>802</v>
      </c>
      <c r="B27" s="1743"/>
      <c r="C27" s="1743"/>
      <c r="D27" s="1834" t="s">
        <v>717</v>
      </c>
      <c r="E27" s="1832"/>
      <c r="F27" s="1832"/>
      <c r="G27" s="1833"/>
    </row>
    <row r="28" spans="1:12" x14ac:dyDescent="0.25">
      <c r="A28" s="16"/>
      <c r="B28" s="17"/>
      <c r="C28" s="17"/>
      <c r="D28" s="321"/>
      <c r="E28" s="17"/>
      <c r="F28" s="17"/>
      <c r="G28" s="18"/>
    </row>
    <row r="29" spans="1:12" x14ac:dyDescent="0.25">
      <c r="A29" s="13"/>
      <c r="B29" s="7"/>
      <c r="C29" s="7"/>
      <c r="D29" s="322"/>
      <c r="E29" s="7"/>
      <c r="F29" s="7"/>
      <c r="G29" s="11"/>
    </row>
  </sheetData>
  <mergeCells count="15">
    <mergeCell ref="E25:F25"/>
    <mergeCell ref="D26:G26"/>
    <mergeCell ref="A27:C27"/>
    <mergeCell ref="D27:G27"/>
    <mergeCell ref="C14:G14"/>
    <mergeCell ref="C16:G16"/>
    <mergeCell ref="D17:F17"/>
    <mergeCell ref="A20:F20"/>
    <mergeCell ref="E24:F24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5"/>
  <sheetViews>
    <sheetView topLeftCell="A4" workbookViewId="0">
      <selection activeCell="I8" sqref="I8"/>
    </sheetView>
  </sheetViews>
  <sheetFormatPr defaultRowHeight="15" x14ac:dyDescent="0.25"/>
  <cols>
    <col min="1" max="1" width="23.28515625" customWidth="1"/>
    <col min="2" max="2" width="27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123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192</v>
      </c>
      <c r="D12" s="1735"/>
      <c r="E12" s="1736"/>
    </row>
    <row r="13" spans="1:5" x14ac:dyDescent="0.25">
      <c r="A13" s="1737" t="s">
        <v>204</v>
      </c>
      <c r="B13" s="1738"/>
      <c r="C13" s="1737" t="s">
        <v>124</v>
      </c>
      <c r="D13" s="1739"/>
      <c r="E13" s="1738"/>
    </row>
    <row r="14" spans="1:5" x14ac:dyDescent="0.25">
      <c r="A14" s="1737" t="s">
        <v>205</v>
      </c>
      <c r="B14" s="1738"/>
      <c r="C14" s="1737" t="s">
        <v>12</v>
      </c>
      <c r="D14" s="1739"/>
      <c r="E14" s="1738"/>
    </row>
    <row r="15" spans="1:5" x14ac:dyDescent="0.25">
      <c r="A15" s="23" t="s">
        <v>206</v>
      </c>
      <c r="B15" s="8"/>
      <c r="C15" s="1753" t="s">
        <v>122</v>
      </c>
      <c r="D15" s="1753"/>
      <c r="E15" s="1753"/>
    </row>
    <row r="16" spans="1:5" x14ac:dyDescent="0.25">
      <c r="A16" s="13"/>
      <c r="C16" s="1748" t="s">
        <v>65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56" t="s">
        <v>125</v>
      </c>
      <c r="B18" s="55" t="s">
        <v>126</v>
      </c>
      <c r="C18" s="55">
        <v>200</v>
      </c>
      <c r="D18" s="57">
        <v>11</v>
      </c>
      <c r="E18" s="58">
        <f t="shared" ref="E18:E25" si="0">D18*C18</f>
        <v>2200</v>
      </c>
    </row>
    <row r="19" spans="1:5" x14ac:dyDescent="0.25">
      <c r="A19" s="56" t="s">
        <v>127</v>
      </c>
      <c r="B19" s="55" t="s">
        <v>128</v>
      </c>
      <c r="C19" s="55">
        <v>10</v>
      </c>
      <c r="D19" s="57">
        <v>115</v>
      </c>
      <c r="E19" s="58">
        <f t="shared" si="0"/>
        <v>1150</v>
      </c>
    </row>
    <row r="20" spans="1:5" x14ac:dyDescent="0.25">
      <c r="A20" s="56" t="s">
        <v>129</v>
      </c>
      <c r="B20" s="55"/>
      <c r="C20" s="55">
        <v>50</v>
      </c>
      <c r="D20" s="57">
        <v>3.5</v>
      </c>
      <c r="E20" s="58">
        <f t="shared" si="0"/>
        <v>175</v>
      </c>
    </row>
    <row r="21" spans="1:5" x14ac:dyDescent="0.25">
      <c r="A21" s="56" t="s">
        <v>130</v>
      </c>
      <c r="B21" s="55"/>
      <c r="C21" s="55">
        <v>25</v>
      </c>
      <c r="D21" s="57">
        <v>3.5</v>
      </c>
      <c r="E21" s="58">
        <f t="shared" si="0"/>
        <v>87.5</v>
      </c>
    </row>
    <row r="22" spans="1:5" x14ac:dyDescent="0.25">
      <c r="A22" s="56" t="s">
        <v>131</v>
      </c>
      <c r="B22" s="55"/>
      <c r="C22" s="55">
        <v>25</v>
      </c>
      <c r="D22" s="57">
        <v>3.5</v>
      </c>
      <c r="E22" s="58">
        <f t="shared" si="0"/>
        <v>87.5</v>
      </c>
    </row>
    <row r="23" spans="1:5" x14ac:dyDescent="0.25">
      <c r="A23" s="56" t="s">
        <v>132</v>
      </c>
      <c r="B23" s="55"/>
      <c r="C23" s="35">
        <v>20</v>
      </c>
      <c r="D23" s="57">
        <v>16</v>
      </c>
      <c r="E23" s="58">
        <f t="shared" si="0"/>
        <v>320</v>
      </c>
    </row>
    <row r="24" spans="1:5" x14ac:dyDescent="0.25">
      <c r="A24" s="56" t="s">
        <v>133</v>
      </c>
      <c r="B24" s="55"/>
      <c r="C24" s="35">
        <v>15</v>
      </c>
      <c r="D24" s="57">
        <v>5.5</v>
      </c>
      <c r="E24" s="58">
        <f t="shared" si="0"/>
        <v>82.5</v>
      </c>
    </row>
    <row r="25" spans="1:5" ht="15.75" thickBot="1" x14ac:dyDescent="0.3">
      <c r="A25" s="56" t="s">
        <v>134</v>
      </c>
      <c r="B25" s="55" t="s">
        <v>135</v>
      </c>
      <c r="C25" s="35">
        <v>24</v>
      </c>
      <c r="D25" s="57">
        <v>10</v>
      </c>
      <c r="E25" s="58">
        <f t="shared" si="0"/>
        <v>240</v>
      </c>
    </row>
    <row r="26" spans="1:5" ht="24" thickBot="1" x14ac:dyDescent="0.4">
      <c r="A26" s="1750" t="s">
        <v>15</v>
      </c>
      <c r="B26" s="1739"/>
      <c r="C26" s="1739"/>
      <c r="D26" s="1739"/>
      <c r="E26" s="59">
        <f>SUM(E18:E25)</f>
        <v>4342.5</v>
      </c>
    </row>
    <row r="27" spans="1:5" x14ac:dyDescent="0.25">
      <c r="A27" s="1751" t="s">
        <v>136</v>
      </c>
      <c r="B27" s="1739"/>
      <c r="C27" s="1739"/>
      <c r="D27" s="1739"/>
      <c r="E27" s="1752"/>
    </row>
    <row r="28" spans="1:5" x14ac:dyDescent="0.25">
      <c r="A28" s="1"/>
      <c r="B28" s="2"/>
      <c r="C28" s="2"/>
      <c r="D28" s="2"/>
      <c r="E28" s="3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21" t="s">
        <v>6</v>
      </c>
      <c r="B30" s="22" t="s">
        <v>18</v>
      </c>
      <c r="C30" s="1740" t="s">
        <v>17</v>
      </c>
      <c r="D30" s="1741"/>
      <c r="E30" s="18"/>
    </row>
    <row r="31" spans="1:5" x14ac:dyDescent="0.25">
      <c r="A31" s="16"/>
      <c r="B31" s="17"/>
      <c r="C31" s="1742"/>
      <c r="D31" s="1743"/>
      <c r="E31" s="18"/>
    </row>
    <row r="32" spans="1:5" x14ac:dyDescent="0.25">
      <c r="A32" s="24" t="s">
        <v>7</v>
      </c>
      <c r="B32" s="20" t="s">
        <v>137</v>
      </c>
      <c r="C32" s="1744" t="s">
        <v>16</v>
      </c>
      <c r="D32" s="1745"/>
      <c r="E32" s="1730"/>
    </row>
    <row r="33" spans="1:5" x14ac:dyDescent="0.25">
      <c r="A33" s="25" t="s">
        <v>9</v>
      </c>
      <c r="B33" s="19" t="s">
        <v>10</v>
      </c>
      <c r="C33" s="1746" t="s">
        <v>10</v>
      </c>
      <c r="D33" s="1747"/>
      <c r="E33" s="1730"/>
    </row>
    <row r="34" spans="1:5" x14ac:dyDescent="0.25">
      <c r="A34" s="16"/>
      <c r="B34" s="17"/>
      <c r="C34" s="17"/>
      <c r="D34" s="17"/>
      <c r="E34" s="18"/>
    </row>
    <row r="35" spans="1:5" x14ac:dyDescent="0.25">
      <c r="A35" s="13"/>
      <c r="B35" s="7"/>
      <c r="C35" s="7"/>
      <c r="D35" s="7"/>
      <c r="E35" s="11"/>
    </row>
  </sheetData>
  <mergeCells count="16">
    <mergeCell ref="C30:D30"/>
    <mergeCell ref="C31:D31"/>
    <mergeCell ref="C32:E32"/>
    <mergeCell ref="C33:E33"/>
    <mergeCell ref="A14:B14"/>
    <mergeCell ref="C14:E14"/>
    <mergeCell ref="C15:E15"/>
    <mergeCell ref="C16:E16"/>
    <mergeCell ref="A26:D26"/>
    <mergeCell ref="A27:E27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38"/>
  <sheetViews>
    <sheetView topLeftCell="A7" workbookViewId="0">
      <selection activeCell="L34" sqref="L34"/>
    </sheetView>
  </sheetViews>
  <sheetFormatPr defaultRowHeight="15" x14ac:dyDescent="0.25"/>
  <cols>
    <col min="1" max="1" width="19.42578125" customWidth="1"/>
    <col min="2" max="2" width="29.710937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815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788</v>
      </c>
      <c r="E12" s="1757"/>
      <c r="F12" s="1757"/>
      <c r="G12" s="1752"/>
    </row>
    <row r="13" spans="1:9" ht="15" customHeight="1" x14ac:dyDescent="0.25">
      <c r="A13" s="1763" t="s">
        <v>819</v>
      </c>
      <c r="B13" s="1764"/>
      <c r="C13" s="1737" t="s">
        <v>816</v>
      </c>
      <c r="D13" s="1739"/>
      <c r="E13" s="1739"/>
      <c r="F13" s="1739"/>
      <c r="G13" s="1738"/>
      <c r="I13" t="s">
        <v>713</v>
      </c>
    </row>
    <row r="14" spans="1:9" x14ac:dyDescent="0.25">
      <c r="A14" s="374" t="s">
        <v>820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384</v>
      </c>
      <c r="B15" s="380"/>
      <c r="C15" s="381" t="s">
        <v>817</v>
      </c>
      <c r="D15" s="376"/>
      <c r="E15" s="376"/>
      <c r="F15" s="376"/>
      <c r="G15" s="375"/>
    </row>
    <row r="16" spans="1:9" x14ac:dyDescent="0.25">
      <c r="A16" s="343"/>
      <c r="B16" s="344"/>
      <c r="C16" s="1737" t="s">
        <v>818</v>
      </c>
      <c r="D16" s="1739"/>
      <c r="E16" s="1739"/>
      <c r="F16" s="1739"/>
      <c r="G16" s="1738"/>
    </row>
    <row r="17" spans="1:12" x14ac:dyDescent="0.25">
      <c r="A17" s="401" t="s">
        <v>3</v>
      </c>
      <c r="B17" s="395" t="s">
        <v>4</v>
      </c>
      <c r="C17" s="395" t="s">
        <v>272</v>
      </c>
      <c r="D17" s="1846" t="s">
        <v>708</v>
      </c>
      <c r="E17" s="1823"/>
      <c r="F17" s="1824"/>
      <c r="G17" s="401" t="s">
        <v>5</v>
      </c>
    </row>
    <row r="18" spans="1:12" x14ac:dyDescent="0.25">
      <c r="A18" s="398" t="s">
        <v>821</v>
      </c>
      <c r="B18" s="402" t="s">
        <v>824</v>
      </c>
      <c r="C18" s="404">
        <v>100</v>
      </c>
      <c r="D18" s="408">
        <v>145</v>
      </c>
      <c r="E18" s="361"/>
      <c r="F18" s="361"/>
      <c r="G18" s="408">
        <f>D18*C18</f>
        <v>14500</v>
      </c>
    </row>
    <row r="19" spans="1:12" x14ac:dyDescent="0.25">
      <c r="A19" s="399" t="s">
        <v>822</v>
      </c>
      <c r="B19" s="396" t="s">
        <v>825</v>
      </c>
      <c r="C19" s="405"/>
      <c r="D19" s="409"/>
      <c r="E19" s="361"/>
      <c r="F19" s="361"/>
      <c r="G19" s="409"/>
    </row>
    <row r="20" spans="1:12" x14ac:dyDescent="0.25">
      <c r="A20" s="399" t="s">
        <v>823</v>
      </c>
      <c r="B20" s="396" t="s">
        <v>826</v>
      </c>
      <c r="C20" s="405"/>
      <c r="D20" s="409"/>
      <c r="E20" s="361"/>
      <c r="F20" s="361"/>
      <c r="G20" s="409"/>
    </row>
    <row r="21" spans="1:12" x14ac:dyDescent="0.25">
      <c r="A21" s="399"/>
      <c r="B21" s="397" t="s">
        <v>827</v>
      </c>
      <c r="C21" s="405"/>
      <c r="D21" s="409"/>
      <c r="E21" s="361"/>
      <c r="F21" s="361"/>
      <c r="G21" s="409"/>
    </row>
    <row r="22" spans="1:12" x14ac:dyDescent="0.25">
      <c r="A22" s="399"/>
      <c r="B22" s="397" t="s">
        <v>828</v>
      </c>
      <c r="C22" s="405"/>
      <c r="D22" s="409"/>
      <c r="E22" s="361"/>
      <c r="F22" s="361"/>
      <c r="G22" s="409"/>
    </row>
    <row r="23" spans="1:12" x14ac:dyDescent="0.25">
      <c r="A23" s="399"/>
      <c r="B23" s="397" t="s">
        <v>829</v>
      </c>
      <c r="C23" s="405"/>
      <c r="D23" s="409"/>
      <c r="E23" s="361"/>
      <c r="F23" s="361"/>
      <c r="G23" s="409"/>
    </row>
    <row r="24" spans="1:12" x14ac:dyDescent="0.25">
      <c r="A24" s="399"/>
      <c r="B24" s="397" t="s">
        <v>830</v>
      </c>
      <c r="C24" s="405"/>
      <c r="D24" s="409"/>
      <c r="E24" s="361"/>
      <c r="F24" s="361"/>
      <c r="G24" s="409"/>
    </row>
    <row r="25" spans="1:12" x14ac:dyDescent="0.25">
      <c r="A25" s="399"/>
      <c r="B25" s="397" t="s">
        <v>831</v>
      </c>
      <c r="C25" s="405"/>
      <c r="D25" s="409"/>
      <c r="E25" s="361"/>
      <c r="F25" s="361"/>
      <c r="G25" s="409"/>
    </row>
    <row r="26" spans="1:12" x14ac:dyDescent="0.25">
      <c r="A26" s="399"/>
      <c r="B26" s="397" t="s">
        <v>832</v>
      </c>
      <c r="C26" s="405"/>
      <c r="D26" s="409"/>
      <c r="E26" s="361"/>
      <c r="F26" s="361"/>
      <c r="G26" s="409"/>
    </row>
    <row r="27" spans="1:12" x14ac:dyDescent="0.25">
      <c r="A27" s="399"/>
      <c r="B27" s="396" t="s">
        <v>833</v>
      </c>
      <c r="C27" s="405"/>
      <c r="D27" s="409"/>
      <c r="E27" s="361"/>
      <c r="F27" s="361"/>
      <c r="G27" s="409"/>
    </row>
    <row r="28" spans="1:12" x14ac:dyDescent="0.25">
      <c r="A28" s="400"/>
      <c r="B28" s="403" t="s">
        <v>834</v>
      </c>
      <c r="C28" s="406"/>
      <c r="D28" s="410"/>
      <c r="E28" s="361"/>
      <c r="F28" s="361"/>
      <c r="G28" s="412"/>
    </row>
    <row r="29" spans="1:12" ht="23.25" x14ac:dyDescent="0.35">
      <c r="A29" s="1847" t="s">
        <v>781</v>
      </c>
      <c r="B29" s="1847"/>
      <c r="C29" s="1847"/>
      <c r="D29" s="1848"/>
      <c r="E29" s="1749"/>
      <c r="F29" s="1749"/>
      <c r="G29" s="411">
        <f>SUM(G18:G28)</f>
        <v>14500</v>
      </c>
      <c r="L29" t="s">
        <v>762</v>
      </c>
    </row>
    <row r="30" spans="1:12" ht="19.5" customHeight="1" x14ac:dyDescent="0.35">
      <c r="A30" s="295" t="s">
        <v>800</v>
      </c>
      <c r="B30" s="346"/>
      <c r="C30" s="346"/>
      <c r="D30" s="378"/>
      <c r="E30" s="378"/>
      <c r="F30" s="378"/>
      <c r="G30" s="347"/>
    </row>
    <row r="31" spans="1:12" ht="19.5" customHeight="1" x14ac:dyDescent="0.35">
      <c r="A31" s="295" t="s">
        <v>835</v>
      </c>
      <c r="B31" s="346"/>
      <c r="C31" s="346"/>
      <c r="D31" s="378"/>
      <c r="E31" s="378"/>
      <c r="F31" s="378"/>
      <c r="G31" s="347"/>
    </row>
    <row r="32" spans="1:12" x14ac:dyDescent="0.25">
      <c r="A32" s="16"/>
      <c r="B32" s="17"/>
      <c r="C32" s="17"/>
      <c r="D32" s="321"/>
      <c r="E32" s="17"/>
      <c r="F32" s="17"/>
      <c r="G32" s="18"/>
    </row>
    <row r="33" spans="1:7" x14ac:dyDescent="0.25">
      <c r="A33" s="21" t="s">
        <v>6</v>
      </c>
      <c r="B33" s="323" t="s">
        <v>18</v>
      </c>
      <c r="C33" s="373"/>
      <c r="D33" s="372" t="s">
        <v>17</v>
      </c>
      <c r="E33" s="1740" t="s">
        <v>17</v>
      </c>
      <c r="F33" s="1740"/>
      <c r="G33" s="18"/>
    </row>
    <row r="34" spans="1:7" ht="15.75" x14ac:dyDescent="0.3">
      <c r="A34" s="16"/>
      <c r="B34" s="17"/>
      <c r="C34" s="17"/>
      <c r="D34" s="330"/>
      <c r="E34" s="1742"/>
      <c r="F34" s="1742"/>
      <c r="G34" s="18"/>
    </row>
    <row r="35" spans="1:7" x14ac:dyDescent="0.25">
      <c r="A35" s="24" t="s">
        <v>7</v>
      </c>
      <c r="B35" s="393" t="s">
        <v>836</v>
      </c>
      <c r="C35" s="382"/>
      <c r="D35" s="1831" t="s">
        <v>716</v>
      </c>
      <c r="E35" s="1832"/>
      <c r="F35" s="1832"/>
      <c r="G35" s="1833"/>
    </row>
    <row r="36" spans="1:7" x14ac:dyDescent="0.25">
      <c r="A36" s="1845" t="s">
        <v>802</v>
      </c>
      <c r="B36" s="1743"/>
      <c r="C36" s="1743"/>
      <c r="D36" s="1834" t="s">
        <v>717</v>
      </c>
      <c r="E36" s="1832"/>
      <c r="F36" s="1832"/>
      <c r="G36" s="1833"/>
    </row>
    <row r="37" spans="1:7" x14ac:dyDescent="0.25">
      <c r="A37" s="16"/>
      <c r="B37" s="17"/>
      <c r="C37" s="17"/>
      <c r="D37" s="321"/>
      <c r="E37" s="17"/>
      <c r="F37" s="17"/>
      <c r="G37" s="18"/>
    </row>
    <row r="38" spans="1:7" x14ac:dyDescent="0.25">
      <c r="A38" s="13"/>
      <c r="B38" s="7"/>
      <c r="C38" s="7"/>
      <c r="D38" s="322"/>
      <c r="E38" s="7"/>
      <c r="F38" s="7"/>
      <c r="G38" s="11"/>
    </row>
  </sheetData>
  <mergeCells count="15">
    <mergeCell ref="D35:G35"/>
    <mergeCell ref="A36:C36"/>
    <mergeCell ref="D36:G36"/>
    <mergeCell ref="C14:G14"/>
    <mergeCell ref="C16:G16"/>
    <mergeCell ref="D17:F17"/>
    <mergeCell ref="A29:F29"/>
    <mergeCell ref="E33:F33"/>
    <mergeCell ref="E34:F34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L31"/>
  <sheetViews>
    <sheetView topLeftCell="A10" workbookViewId="0">
      <selection activeCell="M15" sqref="M15"/>
    </sheetView>
  </sheetViews>
  <sheetFormatPr defaultRowHeight="15" x14ac:dyDescent="0.25"/>
  <cols>
    <col min="1" max="1" width="19.42578125" customWidth="1"/>
    <col min="2" max="2" width="29.710937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7.1406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840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841</v>
      </c>
      <c r="E12" s="1757"/>
      <c r="F12" s="1757"/>
      <c r="G12" s="1752"/>
    </row>
    <row r="13" spans="1:9" ht="15" customHeight="1" x14ac:dyDescent="0.25">
      <c r="A13" s="1763" t="s">
        <v>845</v>
      </c>
      <c r="B13" s="1764"/>
      <c r="C13" s="1737" t="s">
        <v>842</v>
      </c>
      <c r="D13" s="1739"/>
      <c r="E13" s="1739"/>
      <c r="F13" s="1739"/>
      <c r="G13" s="1738"/>
      <c r="I13" t="s">
        <v>713</v>
      </c>
    </row>
    <row r="14" spans="1:9" x14ac:dyDescent="0.25">
      <c r="A14" s="384" t="s">
        <v>846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847</v>
      </c>
      <c r="B15" s="390"/>
      <c r="C15" s="391" t="s">
        <v>843</v>
      </c>
      <c r="D15" s="386"/>
      <c r="E15" s="386"/>
      <c r="F15" s="386"/>
      <c r="G15" s="385"/>
    </row>
    <row r="16" spans="1:9" x14ac:dyDescent="0.25">
      <c r="A16" s="343"/>
      <c r="B16" s="344"/>
      <c r="C16" s="1737" t="s">
        <v>844</v>
      </c>
      <c r="D16" s="1739"/>
      <c r="E16" s="1739"/>
      <c r="F16" s="1739"/>
      <c r="G16" s="1738"/>
    </row>
    <row r="17" spans="1:12" x14ac:dyDescent="0.25">
      <c r="A17" s="401" t="s">
        <v>3</v>
      </c>
      <c r="B17" s="407" t="s">
        <v>4</v>
      </c>
      <c r="C17" s="407" t="s">
        <v>272</v>
      </c>
      <c r="D17" s="1846" t="s">
        <v>708</v>
      </c>
      <c r="E17" s="1823"/>
      <c r="F17" s="1824"/>
      <c r="G17" s="401" t="s">
        <v>5</v>
      </c>
    </row>
    <row r="18" spans="1:12" x14ac:dyDescent="0.25">
      <c r="A18" s="297" t="s">
        <v>848</v>
      </c>
      <c r="B18" s="297" t="s">
        <v>849</v>
      </c>
      <c r="C18" s="55">
        <v>1</v>
      </c>
      <c r="D18" s="84">
        <v>3200</v>
      </c>
      <c r="E18" s="84"/>
      <c r="F18" s="84"/>
      <c r="G18" s="84">
        <f>D18*C18</f>
        <v>3200</v>
      </c>
    </row>
    <row r="19" spans="1:12" x14ac:dyDescent="0.25">
      <c r="A19" s="56"/>
      <c r="B19" s="56"/>
      <c r="C19" s="55"/>
      <c r="D19" s="58" t="s">
        <v>728</v>
      </c>
      <c r="E19" s="84"/>
      <c r="F19" s="84"/>
      <c r="G19" s="84"/>
    </row>
    <row r="20" spans="1:12" x14ac:dyDescent="0.25">
      <c r="A20" s="56"/>
      <c r="B20" s="56"/>
      <c r="C20" s="55"/>
      <c r="D20" s="84"/>
      <c r="E20" s="84"/>
      <c r="F20" s="84"/>
      <c r="G20" s="84"/>
    </row>
    <row r="21" spans="1:12" ht="23.25" x14ac:dyDescent="0.35">
      <c r="A21" s="1847" t="s">
        <v>781</v>
      </c>
      <c r="B21" s="1847"/>
      <c r="C21" s="1847"/>
      <c r="D21" s="1848"/>
      <c r="E21" s="1848"/>
      <c r="F21" s="1848"/>
      <c r="G21" s="411">
        <f>SUM(G18:G20)</f>
        <v>3200</v>
      </c>
      <c r="L21" t="s">
        <v>762</v>
      </c>
    </row>
    <row r="22" spans="1:12" ht="19.5" customHeight="1" x14ac:dyDescent="0.35">
      <c r="A22" s="295" t="s">
        <v>800</v>
      </c>
      <c r="B22" s="346"/>
      <c r="C22" s="346"/>
      <c r="D22" s="389"/>
      <c r="E22" s="389"/>
      <c r="F22" s="389"/>
      <c r="G22" s="347"/>
    </row>
    <row r="23" spans="1:12" ht="16.5" customHeight="1" x14ac:dyDescent="0.35">
      <c r="A23" s="295" t="s">
        <v>852</v>
      </c>
      <c r="B23" s="346"/>
      <c r="C23" s="346"/>
      <c r="D23" s="389"/>
      <c r="E23" s="389"/>
      <c r="F23" s="389"/>
      <c r="G23" s="347"/>
    </row>
    <row r="24" spans="1:12" ht="19.5" customHeight="1" x14ac:dyDescent="0.35">
      <c r="A24" s="295" t="s">
        <v>850</v>
      </c>
      <c r="B24" s="346"/>
      <c r="C24" s="346"/>
      <c r="D24" s="389"/>
      <c r="E24" s="389"/>
      <c r="F24" s="389"/>
      <c r="G24" s="347"/>
    </row>
    <row r="25" spans="1:12" x14ac:dyDescent="0.25">
      <c r="A25" s="16"/>
      <c r="B25" s="17"/>
      <c r="C25" s="17"/>
      <c r="D25" s="321"/>
      <c r="E25" s="17"/>
      <c r="F25" s="17"/>
      <c r="G25" s="18"/>
    </row>
    <row r="26" spans="1:12" x14ac:dyDescent="0.25">
      <c r="A26" s="21" t="s">
        <v>6</v>
      </c>
      <c r="B26" s="323" t="s">
        <v>18</v>
      </c>
      <c r="C26" s="388"/>
      <c r="D26" s="387" t="s">
        <v>17</v>
      </c>
      <c r="E26" s="1740" t="s">
        <v>17</v>
      </c>
      <c r="F26" s="1740"/>
      <c r="G26" s="18"/>
    </row>
    <row r="27" spans="1:12" ht="15.75" x14ac:dyDescent="0.3">
      <c r="A27" s="16"/>
      <c r="B27" s="17"/>
      <c r="C27" s="17"/>
      <c r="D27" s="330"/>
      <c r="E27" s="1742"/>
      <c r="F27" s="1742"/>
      <c r="G27" s="18"/>
    </row>
    <row r="28" spans="1:12" x14ac:dyDescent="0.25">
      <c r="A28" s="24" t="s">
        <v>7</v>
      </c>
      <c r="B28" s="393" t="s">
        <v>851</v>
      </c>
      <c r="C28" s="392"/>
      <c r="D28" s="1831" t="s">
        <v>716</v>
      </c>
      <c r="E28" s="1832"/>
      <c r="F28" s="1832"/>
      <c r="G28" s="1833"/>
    </row>
    <row r="29" spans="1:12" x14ac:dyDescent="0.25">
      <c r="A29" s="1845" t="s">
        <v>802</v>
      </c>
      <c r="B29" s="1743"/>
      <c r="C29" s="1743"/>
      <c r="D29" s="1834" t="s">
        <v>717</v>
      </c>
      <c r="E29" s="1832"/>
      <c r="F29" s="1832"/>
      <c r="G29" s="1833"/>
    </row>
    <row r="30" spans="1:12" x14ac:dyDescent="0.25">
      <c r="A30" s="16"/>
      <c r="B30" s="17"/>
      <c r="C30" s="17"/>
      <c r="D30" s="321"/>
      <c r="E30" s="17"/>
      <c r="F30" s="17"/>
      <c r="G30" s="18"/>
    </row>
    <row r="31" spans="1:12" x14ac:dyDescent="0.25">
      <c r="A31" s="13"/>
      <c r="B31" s="7"/>
      <c r="C31" s="7"/>
      <c r="D31" s="322"/>
      <c r="E31" s="7"/>
      <c r="F31" s="7"/>
      <c r="G31" s="11"/>
    </row>
  </sheetData>
  <mergeCells count="15">
    <mergeCell ref="A1:G7"/>
    <mergeCell ref="D10:G10"/>
    <mergeCell ref="A11:G11"/>
    <mergeCell ref="D12:G12"/>
    <mergeCell ref="A13:B13"/>
    <mergeCell ref="C13:G13"/>
    <mergeCell ref="D28:G28"/>
    <mergeCell ref="A29:C29"/>
    <mergeCell ref="D29:G29"/>
    <mergeCell ref="C14:G14"/>
    <mergeCell ref="C16:G16"/>
    <mergeCell ref="D17:F17"/>
    <mergeCell ref="A21:F21"/>
    <mergeCell ref="E26:F26"/>
    <mergeCell ref="E27:F27"/>
  </mergeCells>
  <pageMargins left="0.7" right="0.7" top="0.75" bottom="0.75" header="0.3" footer="0.3"/>
  <pageSetup orientation="portrait" horizontalDpi="0" verticalDpi="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L30"/>
  <sheetViews>
    <sheetView topLeftCell="A10" workbookViewId="0">
      <selection activeCell="C13" sqref="C13:G13"/>
    </sheetView>
  </sheetViews>
  <sheetFormatPr defaultRowHeight="15" x14ac:dyDescent="0.25"/>
  <cols>
    <col min="1" max="1" width="18.7109375" customWidth="1"/>
    <col min="2" max="2" width="33.14062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3.425781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853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854</v>
      </c>
      <c r="E12" s="1757"/>
      <c r="F12" s="1757"/>
      <c r="G12" s="1752"/>
    </row>
    <row r="13" spans="1:9" ht="15" customHeight="1" x14ac:dyDescent="0.25">
      <c r="A13" s="1763" t="s">
        <v>855</v>
      </c>
      <c r="B13" s="1764"/>
      <c r="C13" s="1737" t="s">
        <v>858</v>
      </c>
      <c r="D13" s="1739"/>
      <c r="E13" s="1739"/>
      <c r="F13" s="1739"/>
      <c r="G13" s="1738"/>
      <c r="I13" t="s">
        <v>713</v>
      </c>
    </row>
    <row r="14" spans="1:9" x14ac:dyDescent="0.25">
      <c r="A14" s="417" t="s">
        <v>856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431" t="s">
        <v>857</v>
      </c>
      <c r="B15" s="422"/>
      <c r="C15" s="424" t="s">
        <v>859</v>
      </c>
      <c r="D15" s="419"/>
      <c r="E15" s="419"/>
      <c r="F15" s="419"/>
      <c r="G15" s="418"/>
    </row>
    <row r="16" spans="1:9" x14ac:dyDescent="0.25">
      <c r="A16" s="343"/>
      <c r="B16" s="344"/>
      <c r="C16" s="1737" t="s">
        <v>844</v>
      </c>
      <c r="D16" s="1739"/>
      <c r="E16" s="1739"/>
      <c r="F16" s="1739"/>
      <c r="G16" s="1738"/>
    </row>
    <row r="17" spans="1:12" x14ac:dyDescent="0.25">
      <c r="A17" s="401" t="s">
        <v>3</v>
      </c>
      <c r="B17" s="425" t="s">
        <v>4</v>
      </c>
      <c r="C17" s="425" t="s">
        <v>272</v>
      </c>
      <c r="D17" s="1846" t="s">
        <v>708</v>
      </c>
      <c r="E17" s="1823"/>
      <c r="F17" s="1824"/>
      <c r="G17" s="401" t="s">
        <v>5</v>
      </c>
    </row>
    <row r="18" spans="1:12" x14ac:dyDescent="0.25">
      <c r="A18" s="297" t="s">
        <v>860</v>
      </c>
      <c r="B18" s="297" t="s">
        <v>861</v>
      </c>
      <c r="C18" s="55">
        <v>7</v>
      </c>
      <c r="D18" s="84">
        <v>850</v>
      </c>
      <c r="E18" s="84"/>
      <c r="F18" s="84"/>
      <c r="G18" s="84">
        <f>D18*C18</f>
        <v>5950</v>
      </c>
    </row>
    <row r="19" spans="1:12" x14ac:dyDescent="0.25">
      <c r="A19" s="56"/>
      <c r="B19" s="56" t="s">
        <v>864</v>
      </c>
      <c r="C19" s="55"/>
      <c r="D19" s="58"/>
      <c r="E19" s="84"/>
      <c r="F19" s="84"/>
      <c r="G19" s="371" t="s">
        <v>179</v>
      </c>
    </row>
    <row r="20" spans="1:12" x14ac:dyDescent="0.25">
      <c r="A20" s="56"/>
      <c r="B20" s="56" t="s">
        <v>862</v>
      </c>
      <c r="C20" s="55"/>
      <c r="D20" s="84"/>
      <c r="E20" s="84"/>
      <c r="F20" s="84"/>
      <c r="G20" s="371" t="s">
        <v>179</v>
      </c>
    </row>
    <row r="21" spans="1:12" ht="23.25" x14ac:dyDescent="0.35">
      <c r="A21" s="1847" t="s">
        <v>781</v>
      </c>
      <c r="B21" s="1847"/>
      <c r="C21" s="1847"/>
      <c r="D21" s="1848"/>
      <c r="E21" s="1848"/>
      <c r="F21" s="1848"/>
      <c r="G21" s="411">
        <f>SUM(G18:G20)</f>
        <v>5950</v>
      </c>
      <c r="L21" t="s">
        <v>762</v>
      </c>
    </row>
    <row r="22" spans="1:12" ht="19.5" customHeight="1" x14ac:dyDescent="0.35">
      <c r="A22" s="295" t="s">
        <v>800</v>
      </c>
      <c r="B22" s="346"/>
      <c r="C22" s="346"/>
      <c r="D22" s="420"/>
      <c r="E22" s="420"/>
      <c r="F22" s="420"/>
      <c r="G22" s="347"/>
    </row>
    <row r="23" spans="1:12" ht="19.5" customHeight="1" x14ac:dyDescent="0.35">
      <c r="A23" s="295" t="s">
        <v>863</v>
      </c>
      <c r="B23" s="346"/>
      <c r="C23" s="346"/>
      <c r="D23" s="420"/>
      <c r="E23" s="420"/>
      <c r="F23" s="420"/>
      <c r="G23" s="347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414"/>
      <c r="D25" s="413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393" t="s">
        <v>851</v>
      </c>
      <c r="C27" s="423"/>
      <c r="D27" s="1831" t="s">
        <v>716</v>
      </c>
      <c r="E27" s="1832"/>
      <c r="F27" s="1832"/>
      <c r="G27" s="1833"/>
    </row>
    <row r="28" spans="1:12" x14ac:dyDescent="0.25">
      <c r="A28" s="1845" t="s">
        <v>802</v>
      </c>
      <c r="B28" s="1743"/>
      <c r="C28" s="1743"/>
      <c r="D28" s="1834" t="s">
        <v>717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D27:G27"/>
    <mergeCell ref="A28:C28"/>
    <mergeCell ref="D28:G28"/>
    <mergeCell ref="C14:G14"/>
    <mergeCell ref="C16:G16"/>
    <mergeCell ref="D17:F17"/>
    <mergeCell ref="A21:F21"/>
    <mergeCell ref="E25:F25"/>
    <mergeCell ref="E26:F26"/>
    <mergeCell ref="A1:G7"/>
    <mergeCell ref="D10:G10"/>
    <mergeCell ref="A11:G11"/>
    <mergeCell ref="D12:G12"/>
    <mergeCell ref="A13:B13"/>
    <mergeCell ref="C13:G13"/>
  </mergeCells>
  <hyperlinks>
    <hyperlink ref="A15" r:id="rId1"/>
  </hyperlinks>
  <pageMargins left="0.7" right="0.7" top="0.75" bottom="0.75" header="0.3" footer="0.3"/>
  <pageSetup orientation="portrait" horizontalDpi="0" verticalDpi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L31"/>
  <sheetViews>
    <sheetView topLeftCell="A10" workbookViewId="0">
      <selection activeCell="K16" sqref="K16"/>
    </sheetView>
  </sheetViews>
  <sheetFormatPr defaultRowHeight="15" x14ac:dyDescent="0.25"/>
  <cols>
    <col min="1" max="1" width="23.42578125" customWidth="1"/>
    <col min="2" max="2" width="27.42578125" customWidth="1"/>
    <col min="3" max="3" width="7.28515625" customWidth="1"/>
    <col min="4" max="4" width="14" style="324" customWidth="1"/>
    <col min="5" max="5" width="12.28515625" hidden="1" customWidth="1"/>
    <col min="6" max="6" width="2.5703125" hidden="1" customWidth="1"/>
    <col min="7" max="7" width="13.425781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865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854</v>
      </c>
      <c r="E12" s="1757"/>
      <c r="F12" s="1757"/>
      <c r="G12" s="1752"/>
    </row>
    <row r="13" spans="1:9" ht="15" customHeight="1" x14ac:dyDescent="0.25">
      <c r="A13" s="1763" t="s">
        <v>869</v>
      </c>
      <c r="B13" s="1764"/>
      <c r="C13" s="1737" t="s">
        <v>866</v>
      </c>
      <c r="D13" s="1739"/>
      <c r="E13" s="1739"/>
      <c r="F13" s="1739"/>
      <c r="G13" s="1738"/>
      <c r="I13" t="s">
        <v>713</v>
      </c>
    </row>
    <row r="14" spans="1:9" x14ac:dyDescent="0.25">
      <c r="A14" s="417" t="s">
        <v>870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432" t="s">
        <v>871</v>
      </c>
      <c r="B15" s="422"/>
      <c r="C15" s="424" t="s">
        <v>867</v>
      </c>
      <c r="D15" s="419"/>
      <c r="E15" s="419"/>
      <c r="F15" s="419"/>
      <c r="G15" s="418"/>
    </row>
    <row r="16" spans="1:9" x14ac:dyDescent="0.25">
      <c r="A16" s="343"/>
      <c r="B16" s="344"/>
      <c r="C16" s="1737" t="s">
        <v>868</v>
      </c>
      <c r="D16" s="1739"/>
      <c r="E16" s="1739"/>
      <c r="F16" s="1739"/>
      <c r="G16" s="1738"/>
    </row>
    <row r="17" spans="1:12" x14ac:dyDescent="0.25">
      <c r="A17" s="401" t="s">
        <v>3</v>
      </c>
      <c r="B17" s="425" t="s">
        <v>4</v>
      </c>
      <c r="C17" s="425" t="s">
        <v>272</v>
      </c>
      <c r="D17" s="1846" t="s">
        <v>708</v>
      </c>
      <c r="E17" s="1823"/>
      <c r="F17" s="1824"/>
      <c r="G17" s="401" t="s">
        <v>5</v>
      </c>
    </row>
    <row r="18" spans="1:12" x14ac:dyDescent="0.25">
      <c r="A18" s="297" t="s">
        <v>872</v>
      </c>
      <c r="B18" s="115" t="s">
        <v>873</v>
      </c>
      <c r="C18" s="55">
        <v>2</v>
      </c>
      <c r="D18" s="84">
        <v>2800</v>
      </c>
      <c r="E18" s="84"/>
      <c r="F18" s="84"/>
      <c r="G18" s="84">
        <f>D18*C18</f>
        <v>5600</v>
      </c>
    </row>
    <row r="19" spans="1:12" x14ac:dyDescent="0.25">
      <c r="A19" s="56" t="s">
        <v>874</v>
      </c>
      <c r="B19" s="56"/>
      <c r="C19" s="55">
        <v>80</v>
      </c>
      <c r="D19" s="58">
        <v>22</v>
      </c>
      <c r="E19" s="84"/>
      <c r="F19" s="84"/>
      <c r="G19" s="371">
        <f>C19*D19</f>
        <v>1760</v>
      </c>
    </row>
    <row r="20" spans="1:12" x14ac:dyDescent="0.25">
      <c r="A20" s="56" t="s">
        <v>875</v>
      </c>
      <c r="B20" s="56"/>
      <c r="C20" s="55">
        <v>10</v>
      </c>
      <c r="D20" s="58">
        <v>27</v>
      </c>
      <c r="E20" s="84"/>
      <c r="F20" s="84"/>
      <c r="G20" s="371">
        <f>C20*D20</f>
        <v>270</v>
      </c>
    </row>
    <row r="21" spans="1:12" ht="31.5" customHeight="1" x14ac:dyDescent="0.25">
      <c r="A21" s="433" t="s">
        <v>876</v>
      </c>
      <c r="B21" s="56"/>
      <c r="C21" s="299">
        <v>1</v>
      </c>
      <c r="D21" s="300">
        <v>2000</v>
      </c>
      <c r="E21" s="84"/>
      <c r="F21" s="84"/>
      <c r="G21" s="434">
        <f>D21*C21</f>
        <v>2000</v>
      </c>
    </row>
    <row r="22" spans="1:12" ht="23.25" x14ac:dyDescent="0.35">
      <c r="A22" s="1847" t="s">
        <v>781</v>
      </c>
      <c r="B22" s="1847"/>
      <c r="C22" s="1847"/>
      <c r="D22" s="1848"/>
      <c r="E22" s="1848"/>
      <c r="F22" s="1848"/>
      <c r="G22" s="411">
        <f>SUM(G18:G21)</f>
        <v>9630</v>
      </c>
      <c r="L22" t="s">
        <v>762</v>
      </c>
    </row>
    <row r="23" spans="1:12" ht="19.5" customHeight="1" x14ac:dyDescent="0.35">
      <c r="A23" s="295" t="s">
        <v>665</v>
      </c>
      <c r="B23" s="346"/>
      <c r="C23" s="346"/>
      <c r="D23" s="420"/>
      <c r="E23" s="420"/>
      <c r="F23" s="420"/>
      <c r="G23" s="347"/>
    </row>
    <row r="24" spans="1:12" ht="19.5" customHeight="1" x14ac:dyDescent="0.35">
      <c r="A24" s="295" t="s">
        <v>886</v>
      </c>
      <c r="B24" s="346"/>
      <c r="C24" s="346"/>
      <c r="D24" s="420"/>
      <c r="E24" s="420"/>
      <c r="F24" s="420"/>
      <c r="G24" s="347"/>
    </row>
    <row r="25" spans="1:12" x14ac:dyDescent="0.25">
      <c r="A25" s="16"/>
      <c r="B25" s="17"/>
      <c r="C25" s="17"/>
      <c r="D25" s="321"/>
      <c r="E25" s="17"/>
      <c r="F25" s="17"/>
      <c r="G25" s="18"/>
    </row>
    <row r="26" spans="1:12" x14ac:dyDescent="0.25">
      <c r="A26" s="21" t="s">
        <v>6</v>
      </c>
      <c r="B26" s="323" t="s">
        <v>18</v>
      </c>
      <c r="C26" s="414"/>
      <c r="D26" s="413" t="s">
        <v>17</v>
      </c>
      <c r="E26" s="1740" t="s">
        <v>17</v>
      </c>
      <c r="F26" s="1740"/>
      <c r="G26" s="18"/>
    </row>
    <row r="27" spans="1:12" ht="15.75" x14ac:dyDescent="0.3">
      <c r="A27" s="16"/>
      <c r="B27" s="17"/>
      <c r="C27" s="17"/>
      <c r="D27" s="330"/>
      <c r="E27" s="1742"/>
      <c r="F27" s="1742"/>
      <c r="G27" s="18"/>
    </row>
    <row r="28" spans="1:12" x14ac:dyDescent="0.25">
      <c r="A28" s="24" t="s">
        <v>7</v>
      </c>
      <c r="B28" s="393" t="s">
        <v>877</v>
      </c>
      <c r="C28" s="423"/>
      <c r="D28" s="1831" t="s">
        <v>716</v>
      </c>
      <c r="E28" s="1832"/>
      <c r="F28" s="1832"/>
      <c r="G28" s="1833"/>
    </row>
    <row r="29" spans="1:12" x14ac:dyDescent="0.25">
      <c r="A29" s="1845" t="s">
        <v>878</v>
      </c>
      <c r="B29" s="1743"/>
      <c r="C29" s="1743"/>
      <c r="D29" s="1834" t="s">
        <v>717</v>
      </c>
      <c r="E29" s="1832"/>
      <c r="F29" s="1832"/>
      <c r="G29" s="1833"/>
    </row>
    <row r="30" spans="1:12" x14ac:dyDescent="0.25">
      <c r="A30" s="16"/>
      <c r="B30" s="17"/>
      <c r="C30" s="17"/>
      <c r="D30" s="321"/>
      <c r="E30" s="17"/>
      <c r="F30" s="17"/>
      <c r="G30" s="18"/>
    </row>
    <row r="31" spans="1:12" x14ac:dyDescent="0.25">
      <c r="A31" s="13"/>
      <c r="B31" s="7"/>
      <c r="C31" s="7"/>
      <c r="D31" s="322"/>
      <c r="E31" s="7"/>
      <c r="F31" s="7"/>
      <c r="G31" s="11"/>
    </row>
  </sheetData>
  <mergeCells count="15">
    <mergeCell ref="D28:G28"/>
    <mergeCell ref="A29:C29"/>
    <mergeCell ref="D29:G29"/>
    <mergeCell ref="C14:G14"/>
    <mergeCell ref="C16:G16"/>
    <mergeCell ref="D17:F17"/>
    <mergeCell ref="A22:F22"/>
    <mergeCell ref="E26:F26"/>
    <mergeCell ref="E27:F27"/>
    <mergeCell ref="A1:G7"/>
    <mergeCell ref="D10:G10"/>
    <mergeCell ref="A11:G11"/>
    <mergeCell ref="D12:G12"/>
    <mergeCell ref="A13:B13"/>
    <mergeCell ref="C13:G13"/>
  </mergeCells>
  <hyperlinks>
    <hyperlink ref="A15" r:id="rId1" display="belladedior@yahoo.com"/>
  </hyperlinks>
  <pageMargins left="0.7" right="0.7" top="0.75" bottom="0.75" header="0.3" footer="0.3"/>
  <pageSetup orientation="portrait" horizontalDpi="0" verticalDpi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E31"/>
  <sheetViews>
    <sheetView workbookViewId="0">
      <selection activeCell="I6" sqref="I6"/>
    </sheetView>
  </sheetViews>
  <sheetFormatPr defaultRowHeight="15" x14ac:dyDescent="0.25"/>
  <cols>
    <col min="1" max="1" width="23.85546875" style="423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421"/>
    </row>
    <row r="9" spans="1:5" x14ac:dyDescent="0.25">
      <c r="A9" s="92"/>
      <c r="B9" s="17"/>
      <c r="C9" s="17"/>
      <c r="D9" s="126"/>
      <c r="E9" s="421"/>
    </row>
    <row r="10" spans="1:5" x14ac:dyDescent="0.25">
      <c r="A10" s="92"/>
      <c r="B10" s="17"/>
      <c r="C10" s="17"/>
      <c r="D10" s="1729" t="s">
        <v>888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879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880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294" t="s">
        <v>882</v>
      </c>
      <c r="B18" s="435" t="s">
        <v>883</v>
      </c>
      <c r="C18" s="404">
        <v>4</v>
      </c>
      <c r="D18" s="440">
        <v>950</v>
      </c>
      <c r="E18" s="437">
        <f>D18*C18</f>
        <v>3800</v>
      </c>
    </row>
    <row r="19" spans="1:5" x14ac:dyDescent="0.25">
      <c r="A19" s="399"/>
      <c r="B19" s="396" t="s">
        <v>884</v>
      </c>
      <c r="C19" s="405"/>
      <c r="D19" s="441"/>
      <c r="E19" s="438"/>
    </row>
    <row r="20" spans="1:5" x14ac:dyDescent="0.25">
      <c r="A20" s="400"/>
      <c r="B20" s="403" t="s">
        <v>885</v>
      </c>
      <c r="C20" s="406"/>
      <c r="D20" s="442"/>
      <c r="E20" s="439"/>
    </row>
    <row r="21" spans="1:5" ht="23.25" x14ac:dyDescent="0.35">
      <c r="A21" s="1847" t="s">
        <v>183</v>
      </c>
      <c r="B21" s="1848"/>
      <c r="C21" s="1848"/>
      <c r="D21" s="1848"/>
      <c r="E21" s="443">
        <f>SUM(E18:E20)</f>
        <v>3800</v>
      </c>
    </row>
    <row r="22" spans="1:5" x14ac:dyDescent="0.25">
      <c r="A22" s="95" t="s">
        <v>887</v>
      </c>
      <c r="B22" s="420"/>
      <c r="C22" s="420"/>
      <c r="D22" s="128"/>
      <c r="E22" s="129"/>
    </row>
    <row r="23" spans="1:5" x14ac:dyDescent="0.25">
      <c r="A23" s="1761"/>
      <c r="B23" s="1757"/>
      <c r="C23" s="1757"/>
      <c r="D23" s="1757"/>
      <c r="E23" s="1752"/>
    </row>
    <row r="24" spans="1:5" x14ac:dyDescent="0.25">
      <c r="A24" s="96"/>
      <c r="B24" s="2"/>
      <c r="C24" s="2"/>
      <c r="D24" s="130"/>
      <c r="E24" s="131"/>
    </row>
    <row r="25" spans="1:5" x14ac:dyDescent="0.25">
      <c r="A25" s="92"/>
      <c r="B25" s="17"/>
      <c r="C25" s="17"/>
      <c r="D25" s="126"/>
      <c r="E25" s="421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421"/>
    </row>
    <row r="27" spans="1:5" x14ac:dyDescent="0.25">
      <c r="A27" s="92"/>
      <c r="B27" s="17"/>
      <c r="C27" s="1742"/>
      <c r="D27" s="1743"/>
      <c r="E27" s="421"/>
    </row>
    <row r="28" spans="1:5" x14ac:dyDescent="0.25">
      <c r="A28" s="98" t="s">
        <v>7</v>
      </c>
      <c r="B28" s="415" t="s">
        <v>881</v>
      </c>
      <c r="C28" s="1744" t="s">
        <v>16</v>
      </c>
      <c r="D28" s="1745"/>
      <c r="E28" s="1730"/>
    </row>
    <row r="29" spans="1:5" x14ac:dyDescent="0.25">
      <c r="A29" s="99" t="s">
        <v>9</v>
      </c>
      <c r="B29" s="416" t="s">
        <v>10</v>
      </c>
      <c r="C29" s="1746" t="s">
        <v>10</v>
      </c>
      <c r="D29" s="1747"/>
      <c r="E29" s="1730"/>
    </row>
    <row r="30" spans="1:5" x14ac:dyDescent="0.25">
      <c r="A30" s="92"/>
      <c r="B30" s="17"/>
      <c r="C30" s="17"/>
      <c r="D30" s="126"/>
      <c r="E30" s="421"/>
    </row>
    <row r="31" spans="1:5" x14ac:dyDescent="0.25">
      <c r="A31" s="93"/>
      <c r="B31" s="7"/>
      <c r="C31" s="7"/>
      <c r="D31" s="128"/>
      <c r="E31" s="132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E39"/>
  <sheetViews>
    <sheetView topLeftCell="A10" workbookViewId="0">
      <selection activeCell="H25" sqref="H25"/>
    </sheetView>
  </sheetViews>
  <sheetFormatPr defaultRowHeight="15" x14ac:dyDescent="0.25"/>
  <cols>
    <col min="1" max="1" width="24.28515625" style="423" customWidth="1"/>
    <col min="2" max="2" width="25" customWidth="1"/>
    <col min="3" max="3" width="10.140625" customWidth="1"/>
    <col min="4" max="4" width="15.7109375" style="133" customWidth="1"/>
    <col min="5" max="5" width="1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421"/>
    </row>
    <row r="9" spans="1:5" x14ac:dyDescent="0.25">
      <c r="A9" s="92"/>
      <c r="B9" s="17"/>
      <c r="C9" s="17"/>
      <c r="D9" s="126"/>
      <c r="E9" s="421"/>
    </row>
    <row r="10" spans="1:5" x14ac:dyDescent="0.25">
      <c r="A10" s="92"/>
      <c r="B10" s="17"/>
      <c r="C10" s="17"/>
      <c r="D10" s="1729" t="s">
        <v>895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879</v>
      </c>
      <c r="D12" s="1735"/>
      <c r="E12" s="1736"/>
    </row>
    <row r="13" spans="1:5" x14ac:dyDescent="0.25">
      <c r="A13" s="1763" t="s">
        <v>896</v>
      </c>
      <c r="B13" s="1764"/>
      <c r="C13" s="1737" t="s">
        <v>897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899</v>
      </c>
      <c r="B15" s="8"/>
      <c r="C15" s="1753" t="s">
        <v>898</v>
      </c>
      <c r="D15" s="1749"/>
      <c r="E15" s="1749"/>
    </row>
    <row r="16" spans="1:5" x14ac:dyDescent="0.25">
      <c r="A16" s="93"/>
      <c r="C16" s="1748" t="s">
        <v>909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272</v>
      </c>
      <c r="D17" s="436" t="s">
        <v>14</v>
      </c>
      <c r="E17" s="436" t="s">
        <v>5</v>
      </c>
    </row>
    <row r="18" spans="1:5" x14ac:dyDescent="0.25">
      <c r="A18" s="294" t="s">
        <v>901</v>
      </c>
      <c r="B18" s="435" t="s">
        <v>902</v>
      </c>
      <c r="C18" s="404">
        <v>1</v>
      </c>
      <c r="D18" s="440">
        <v>5049</v>
      </c>
      <c r="E18" s="437">
        <f>D18*C18</f>
        <v>5049</v>
      </c>
    </row>
    <row r="19" spans="1:5" x14ac:dyDescent="0.25">
      <c r="A19" s="399"/>
      <c r="B19" s="396" t="s">
        <v>903</v>
      </c>
      <c r="C19" s="405"/>
      <c r="D19" s="441"/>
      <c r="E19" s="438"/>
    </row>
    <row r="20" spans="1:5" x14ac:dyDescent="0.25">
      <c r="A20" s="399"/>
      <c r="B20" s="396" t="s">
        <v>904</v>
      </c>
      <c r="C20" s="405"/>
      <c r="D20" s="441"/>
      <c r="E20" s="438"/>
    </row>
    <row r="21" spans="1:5" x14ac:dyDescent="0.25">
      <c r="A21" s="399"/>
      <c r="B21" s="396" t="s">
        <v>905</v>
      </c>
      <c r="C21" s="405"/>
      <c r="D21" s="441"/>
      <c r="E21" s="438"/>
    </row>
    <row r="22" spans="1:5" x14ac:dyDescent="0.25">
      <c r="A22" s="399"/>
      <c r="B22" s="396" t="s">
        <v>907</v>
      </c>
      <c r="C22" s="405"/>
      <c r="D22" s="441"/>
      <c r="E22" s="438"/>
    </row>
    <row r="23" spans="1:5" x14ac:dyDescent="0.25">
      <c r="A23" s="399"/>
      <c r="B23" s="396" t="s">
        <v>908</v>
      </c>
      <c r="C23" s="405"/>
      <c r="D23" s="441"/>
      <c r="E23" s="438"/>
    </row>
    <row r="24" spans="1:5" x14ac:dyDescent="0.25">
      <c r="A24" s="399"/>
      <c r="B24" s="396" t="s">
        <v>906</v>
      </c>
      <c r="C24" s="405"/>
      <c r="D24" s="441"/>
      <c r="E24" s="438"/>
    </row>
    <row r="25" spans="1:5" x14ac:dyDescent="0.25">
      <c r="A25" s="294" t="s">
        <v>912</v>
      </c>
      <c r="B25" s="435"/>
      <c r="C25" s="404">
        <v>1</v>
      </c>
      <c r="D25" s="440">
        <v>545</v>
      </c>
      <c r="E25" s="437">
        <f>D25*C25</f>
        <v>545</v>
      </c>
    </row>
    <row r="26" spans="1:5" x14ac:dyDescent="0.25">
      <c r="A26" s="400" t="s">
        <v>913</v>
      </c>
      <c r="B26" s="403"/>
      <c r="C26" s="406"/>
      <c r="D26" s="442"/>
      <c r="E26" s="439"/>
    </row>
    <row r="27" spans="1:5" ht="23.25" x14ac:dyDescent="0.35">
      <c r="A27" s="1847" t="s">
        <v>183</v>
      </c>
      <c r="B27" s="1848"/>
      <c r="C27" s="1848"/>
      <c r="D27" s="1848"/>
      <c r="E27" s="443">
        <f>SUM(E18:E26)</f>
        <v>5594</v>
      </c>
    </row>
    <row r="28" spans="1:5" x14ac:dyDescent="0.25">
      <c r="A28" s="95" t="s">
        <v>800</v>
      </c>
      <c r="B28" s="420"/>
      <c r="C28" s="420"/>
      <c r="D28" s="128"/>
      <c r="E28" s="129"/>
    </row>
    <row r="29" spans="1:5" x14ac:dyDescent="0.25">
      <c r="A29" s="95" t="s">
        <v>900</v>
      </c>
      <c r="B29" s="420"/>
      <c r="C29" s="420"/>
      <c r="D29" s="128"/>
      <c r="E29" s="129"/>
    </row>
    <row r="30" spans="1:5" x14ac:dyDescent="0.25">
      <c r="A30" s="95" t="s">
        <v>911</v>
      </c>
      <c r="B30" s="420"/>
      <c r="C30" s="420"/>
      <c r="D30" s="128"/>
      <c r="E30" s="129"/>
    </row>
    <row r="31" spans="1:5" x14ac:dyDescent="0.25">
      <c r="A31" s="1761" t="s">
        <v>910</v>
      </c>
      <c r="B31" s="1757"/>
      <c r="C31" s="1757"/>
      <c r="D31" s="1757"/>
      <c r="E31" s="1752"/>
    </row>
    <row r="32" spans="1:5" x14ac:dyDescent="0.25">
      <c r="A32" s="96"/>
      <c r="B32" s="2"/>
      <c r="C32" s="2"/>
      <c r="D32" s="130"/>
      <c r="E32" s="131"/>
    </row>
    <row r="33" spans="1:5" x14ac:dyDescent="0.25">
      <c r="A33" s="92"/>
      <c r="B33" s="17"/>
      <c r="C33" s="17"/>
      <c r="D33" s="126"/>
      <c r="E33" s="421"/>
    </row>
    <row r="34" spans="1:5" x14ac:dyDescent="0.25">
      <c r="A34" s="97" t="s">
        <v>6</v>
      </c>
      <c r="B34" s="22" t="s">
        <v>18</v>
      </c>
      <c r="C34" s="1740" t="s">
        <v>17</v>
      </c>
      <c r="D34" s="1741"/>
      <c r="E34" s="421"/>
    </row>
    <row r="35" spans="1:5" x14ac:dyDescent="0.25">
      <c r="A35" s="92"/>
      <c r="B35" s="17"/>
      <c r="C35" s="1742"/>
      <c r="D35" s="1743"/>
      <c r="E35" s="421"/>
    </row>
    <row r="36" spans="1:5" x14ac:dyDescent="0.25">
      <c r="A36" s="98" t="s">
        <v>7</v>
      </c>
      <c r="B36" s="415" t="s">
        <v>914</v>
      </c>
      <c r="C36" s="1744" t="s">
        <v>16</v>
      </c>
      <c r="D36" s="1745"/>
      <c r="E36" s="1730"/>
    </row>
    <row r="37" spans="1:5" x14ac:dyDescent="0.25">
      <c r="A37" s="99" t="s">
        <v>9</v>
      </c>
      <c r="B37" s="416" t="s">
        <v>10</v>
      </c>
      <c r="C37" s="1746" t="s">
        <v>10</v>
      </c>
      <c r="D37" s="1747"/>
      <c r="E37" s="1730"/>
    </row>
    <row r="38" spans="1:5" x14ac:dyDescent="0.25">
      <c r="A38" s="92"/>
      <c r="B38" s="17"/>
      <c r="C38" s="17"/>
      <c r="D38" s="126"/>
      <c r="E38" s="421"/>
    </row>
    <row r="39" spans="1:5" x14ac:dyDescent="0.25">
      <c r="A39" s="93"/>
      <c r="B39" s="7"/>
      <c r="C39" s="7"/>
      <c r="D39" s="128"/>
      <c r="E39" s="132"/>
    </row>
  </sheetData>
  <mergeCells count="16">
    <mergeCell ref="C34:D34"/>
    <mergeCell ref="C35:D35"/>
    <mergeCell ref="C36:E36"/>
    <mergeCell ref="C37:E37"/>
    <mergeCell ref="A14:B14"/>
    <mergeCell ref="C14:E14"/>
    <mergeCell ref="C15:E15"/>
    <mergeCell ref="C16:E16"/>
    <mergeCell ref="A27:D27"/>
    <mergeCell ref="A31:E3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E30"/>
  <sheetViews>
    <sheetView workbookViewId="0">
      <selection activeCell="J21" sqref="J21"/>
    </sheetView>
  </sheetViews>
  <sheetFormatPr defaultRowHeight="15" x14ac:dyDescent="0.25"/>
  <cols>
    <col min="1" max="1" width="23.85546875" style="430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429"/>
    </row>
    <row r="9" spans="1:5" x14ac:dyDescent="0.25">
      <c r="A9" s="92"/>
      <c r="B9" s="17"/>
      <c r="C9" s="17"/>
      <c r="D9" s="126"/>
      <c r="E9" s="429"/>
    </row>
    <row r="10" spans="1:5" x14ac:dyDescent="0.25">
      <c r="A10" s="92"/>
      <c r="B10" s="17"/>
      <c r="C10" s="17"/>
      <c r="D10" s="1729" t="s">
        <v>915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916</v>
      </c>
      <c r="D12" s="1735"/>
      <c r="E12" s="1736"/>
    </row>
    <row r="13" spans="1:5" x14ac:dyDescent="0.25">
      <c r="A13" s="1763" t="s">
        <v>919</v>
      </c>
      <c r="B13" s="1764"/>
      <c r="C13" s="1737" t="s">
        <v>917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920</v>
      </c>
      <c r="B15" s="8"/>
      <c r="C15" s="1753" t="s">
        <v>918</v>
      </c>
      <c r="D15" s="1749"/>
      <c r="E15" s="1749"/>
    </row>
    <row r="16" spans="1:5" x14ac:dyDescent="0.25">
      <c r="A16" s="93" t="s">
        <v>384</v>
      </c>
      <c r="C16" s="1748" t="s">
        <v>921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56" t="s">
        <v>922</v>
      </c>
      <c r="B18" s="446" t="s">
        <v>923</v>
      </c>
      <c r="C18" s="349">
        <v>1</v>
      </c>
      <c r="D18" s="447">
        <v>750</v>
      </c>
      <c r="E18" s="57">
        <f>D18*C18</f>
        <v>750</v>
      </c>
    </row>
    <row r="19" spans="1:5" x14ac:dyDescent="0.25">
      <c r="A19" s="56" t="s">
        <v>182</v>
      </c>
      <c r="B19" s="446"/>
      <c r="C19" s="349">
        <v>1</v>
      </c>
      <c r="D19" s="447">
        <v>250</v>
      </c>
      <c r="E19" s="57">
        <f>D19*C19</f>
        <v>250</v>
      </c>
    </row>
    <row r="20" spans="1:5" ht="23.25" x14ac:dyDescent="0.35">
      <c r="A20" s="1847" t="s">
        <v>183</v>
      </c>
      <c r="B20" s="1848"/>
      <c r="C20" s="1848"/>
      <c r="D20" s="1848"/>
      <c r="E20" s="443">
        <f>SUM(E18:E19)</f>
        <v>1000</v>
      </c>
    </row>
    <row r="21" spans="1:5" x14ac:dyDescent="0.25">
      <c r="A21" s="95" t="s">
        <v>924</v>
      </c>
      <c r="B21" s="428"/>
      <c r="C21" s="428"/>
      <c r="D21" s="128"/>
      <c r="E21" s="129"/>
    </row>
    <row r="22" spans="1:5" x14ac:dyDescent="0.25">
      <c r="A22" s="1761" t="s">
        <v>925</v>
      </c>
      <c r="B22" s="1757"/>
      <c r="C22" s="1757"/>
      <c r="D22" s="1757"/>
      <c r="E22" s="1752"/>
    </row>
    <row r="23" spans="1:5" x14ac:dyDescent="0.25">
      <c r="A23" s="96"/>
      <c r="B23" s="2"/>
      <c r="C23" s="2"/>
      <c r="D23" s="130"/>
      <c r="E23" s="131"/>
    </row>
    <row r="24" spans="1:5" x14ac:dyDescent="0.25">
      <c r="A24" s="92"/>
      <c r="B24" s="17"/>
      <c r="C24" s="17"/>
      <c r="D24" s="126"/>
      <c r="E24" s="429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429"/>
    </row>
    <row r="26" spans="1:5" x14ac:dyDescent="0.25">
      <c r="A26" s="92"/>
      <c r="B26" s="17"/>
      <c r="C26" s="1742"/>
      <c r="D26" s="1743"/>
      <c r="E26" s="429"/>
    </row>
    <row r="27" spans="1:5" x14ac:dyDescent="0.25">
      <c r="A27" s="98" t="s">
        <v>7</v>
      </c>
      <c r="B27" s="426" t="s">
        <v>926</v>
      </c>
      <c r="C27" s="1744" t="s">
        <v>927</v>
      </c>
      <c r="D27" s="1745"/>
      <c r="E27" s="1730"/>
    </row>
    <row r="28" spans="1:5" x14ac:dyDescent="0.25">
      <c r="A28" s="99" t="s">
        <v>9</v>
      </c>
      <c r="B28" s="427" t="s">
        <v>10</v>
      </c>
      <c r="C28" s="1746" t="s">
        <v>10</v>
      </c>
      <c r="D28" s="1747"/>
      <c r="E28" s="1730"/>
    </row>
    <row r="29" spans="1:5" x14ac:dyDescent="0.25">
      <c r="A29" s="92"/>
      <c r="B29" s="17"/>
      <c r="C29" s="17"/>
      <c r="D29" s="126"/>
      <c r="E29" s="429"/>
    </row>
    <row r="30" spans="1:5" x14ac:dyDescent="0.25">
      <c r="A30" s="93"/>
      <c r="B30" s="7"/>
      <c r="C30" s="7"/>
      <c r="D30" s="128"/>
      <c r="E30" s="132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1"/>
  <sheetViews>
    <sheetView topLeftCell="A10" workbookViewId="0">
      <selection activeCell="J11" sqref="J11"/>
    </sheetView>
  </sheetViews>
  <sheetFormatPr defaultRowHeight="15" x14ac:dyDescent="0.25"/>
  <cols>
    <col min="1" max="1" width="24.42578125" customWidth="1"/>
    <col min="2" max="2" width="27.570312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928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916</v>
      </c>
      <c r="D12" s="1735"/>
      <c r="E12" s="1736"/>
    </row>
    <row r="13" spans="1:5" x14ac:dyDescent="0.25">
      <c r="A13" s="1737" t="s">
        <v>175</v>
      </c>
      <c r="B13" s="1738"/>
      <c r="C13" s="1737" t="s">
        <v>172</v>
      </c>
      <c r="D13" s="1739"/>
      <c r="E13" s="1738"/>
    </row>
    <row r="14" spans="1:5" x14ac:dyDescent="0.25">
      <c r="A14" s="1737" t="s">
        <v>176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174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933</v>
      </c>
      <c r="B18" s="9"/>
      <c r="C18" s="35">
        <v>1</v>
      </c>
      <c r="D18" s="30">
        <v>380</v>
      </c>
      <c r="E18" s="30">
        <f>D18*C18</f>
        <v>380</v>
      </c>
    </row>
    <row r="19" spans="1:5" x14ac:dyDescent="0.25">
      <c r="A19" s="9" t="s">
        <v>929</v>
      </c>
      <c r="B19" s="9"/>
      <c r="C19" s="35">
        <v>1</v>
      </c>
      <c r="D19" s="30">
        <v>220</v>
      </c>
      <c r="E19" s="65">
        <f>D19*C19</f>
        <v>220</v>
      </c>
    </row>
    <row r="20" spans="1:5" x14ac:dyDescent="0.25">
      <c r="A20" s="9" t="s">
        <v>930</v>
      </c>
      <c r="B20" s="35"/>
      <c r="C20" s="35">
        <v>1</v>
      </c>
      <c r="D20" s="30">
        <v>150</v>
      </c>
      <c r="E20" s="45">
        <f>D20*C20</f>
        <v>150</v>
      </c>
    </row>
    <row r="21" spans="1:5" x14ac:dyDescent="0.25">
      <c r="A21" s="12" t="s">
        <v>182</v>
      </c>
      <c r="B21" s="12"/>
      <c r="C21" s="39">
        <v>1</v>
      </c>
      <c r="D21" s="46">
        <v>350</v>
      </c>
      <c r="E21" s="450">
        <f>D21*C21</f>
        <v>350</v>
      </c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1100</v>
      </c>
    </row>
    <row r="23" spans="1:5" x14ac:dyDescent="0.25">
      <c r="A23" s="1761" t="s">
        <v>931</v>
      </c>
      <c r="B23" s="1757"/>
      <c r="C23" s="1757"/>
      <c r="D23" s="1757"/>
      <c r="E23" s="1752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444" t="s">
        <v>184</v>
      </c>
      <c r="C28" s="1744" t="s">
        <v>932</v>
      </c>
      <c r="D28" s="1745"/>
      <c r="E28" s="1730"/>
    </row>
    <row r="29" spans="1:5" x14ac:dyDescent="0.25">
      <c r="A29" s="25" t="s">
        <v>9</v>
      </c>
      <c r="B29" s="445" t="s">
        <v>10</v>
      </c>
      <c r="C29" s="1746" t="s">
        <v>10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2:D22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E35"/>
  <sheetViews>
    <sheetView topLeftCell="A7" workbookViewId="0">
      <selection activeCell="G33" sqref="G33"/>
    </sheetView>
  </sheetViews>
  <sheetFormatPr defaultRowHeight="15" x14ac:dyDescent="0.25"/>
  <cols>
    <col min="1" max="1" width="24.42578125" customWidth="1"/>
    <col min="2" max="2" width="27.570312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934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916</v>
      </c>
      <c r="D12" s="1735"/>
      <c r="E12" s="1736"/>
    </row>
    <row r="13" spans="1:5" x14ac:dyDescent="0.25">
      <c r="A13" s="1737" t="s">
        <v>935</v>
      </c>
      <c r="B13" s="1738"/>
      <c r="C13" s="1737" t="s">
        <v>936</v>
      </c>
      <c r="D13" s="1739"/>
      <c r="E13" s="1738"/>
    </row>
    <row r="14" spans="1:5" x14ac:dyDescent="0.25">
      <c r="A14" s="1737" t="s">
        <v>938</v>
      </c>
      <c r="B14" s="1738"/>
      <c r="C14" s="1737" t="s">
        <v>12</v>
      </c>
      <c r="D14" s="1739"/>
      <c r="E14" s="1738"/>
    </row>
    <row r="15" spans="1:5" x14ac:dyDescent="0.25">
      <c r="A15" s="29" t="s">
        <v>939</v>
      </c>
      <c r="B15" s="8"/>
      <c r="C15" s="1753" t="s">
        <v>937</v>
      </c>
      <c r="D15" s="1749"/>
      <c r="E15" s="1749"/>
    </row>
    <row r="16" spans="1:5" x14ac:dyDescent="0.25">
      <c r="A16" s="13"/>
      <c r="C16" s="1748" t="s">
        <v>757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940</v>
      </c>
      <c r="B18" s="9"/>
      <c r="C18" s="35">
        <v>1</v>
      </c>
      <c r="D18" s="30">
        <v>68400</v>
      </c>
      <c r="E18" s="30">
        <f>D18*C18</f>
        <v>68400</v>
      </c>
    </row>
    <row r="19" spans="1:5" x14ac:dyDescent="0.25">
      <c r="A19" s="9" t="s">
        <v>942</v>
      </c>
      <c r="B19" s="9"/>
      <c r="C19" s="35"/>
      <c r="D19" s="30"/>
      <c r="E19" s="65"/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68400</v>
      </c>
    </row>
    <row r="21" spans="1:5" ht="16.5" customHeight="1" x14ac:dyDescent="0.25">
      <c r="A21" s="295" t="s">
        <v>944</v>
      </c>
      <c r="B21" s="453"/>
      <c r="C21" s="453"/>
      <c r="D21" s="453"/>
      <c r="E21" s="454"/>
    </row>
    <row r="22" spans="1:5" ht="15.75" customHeight="1" x14ac:dyDescent="0.25">
      <c r="A22" s="295" t="s">
        <v>943</v>
      </c>
      <c r="B22" s="453"/>
      <c r="C22" s="453"/>
      <c r="D22" s="453"/>
      <c r="E22" s="454"/>
    </row>
    <row r="23" spans="1:5" ht="15.75" customHeight="1" x14ac:dyDescent="0.25">
      <c r="A23" s="295" t="s">
        <v>945</v>
      </c>
      <c r="B23" s="453"/>
      <c r="C23" s="453"/>
      <c r="D23" s="453"/>
      <c r="E23" s="454"/>
    </row>
    <row r="24" spans="1:5" ht="15.75" customHeight="1" x14ac:dyDescent="0.25">
      <c r="A24" s="295" t="s">
        <v>946</v>
      </c>
      <c r="B24" s="453"/>
      <c r="C24" s="453"/>
      <c r="D24" s="453"/>
      <c r="E24" s="454"/>
    </row>
    <row r="25" spans="1:5" ht="15.75" customHeight="1" x14ac:dyDescent="0.25">
      <c r="A25" s="295" t="s">
        <v>947</v>
      </c>
      <c r="B25" s="453"/>
      <c r="C25" s="453"/>
      <c r="D25" s="453"/>
      <c r="E25" s="454"/>
    </row>
    <row r="26" spans="1:5" ht="15.75" customHeight="1" x14ac:dyDescent="0.25">
      <c r="A26" s="295" t="s">
        <v>948</v>
      </c>
      <c r="B26" s="453"/>
      <c r="C26" s="453"/>
      <c r="D26" s="453"/>
      <c r="E26" s="454"/>
    </row>
    <row r="27" spans="1:5" x14ac:dyDescent="0.25">
      <c r="A27" s="1766" t="s">
        <v>941</v>
      </c>
      <c r="B27" s="1767"/>
      <c r="C27" s="1767"/>
      <c r="D27" s="1767"/>
      <c r="E27" s="1768"/>
    </row>
    <row r="28" spans="1:5" x14ac:dyDescent="0.25">
      <c r="A28" s="1"/>
      <c r="B28" s="2"/>
      <c r="C28" s="2"/>
      <c r="D28" s="2"/>
      <c r="E28" s="3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21" t="s">
        <v>6</v>
      </c>
      <c r="B30" s="22" t="s">
        <v>18</v>
      </c>
      <c r="C30" s="1740" t="s">
        <v>17</v>
      </c>
      <c r="D30" s="1741"/>
      <c r="E30" s="18"/>
    </row>
    <row r="31" spans="1:5" x14ac:dyDescent="0.25">
      <c r="A31" s="16"/>
      <c r="B31" s="17"/>
      <c r="C31" s="1742"/>
      <c r="D31" s="1743"/>
      <c r="E31" s="18"/>
    </row>
    <row r="32" spans="1:5" x14ac:dyDescent="0.25">
      <c r="A32" s="24" t="s">
        <v>7</v>
      </c>
      <c r="B32" s="448" t="s">
        <v>184</v>
      </c>
      <c r="C32" s="1744" t="s">
        <v>932</v>
      </c>
      <c r="D32" s="1745"/>
      <c r="E32" s="1730"/>
    </row>
    <row r="33" spans="1:5" x14ac:dyDescent="0.25">
      <c r="A33" s="25" t="s">
        <v>9</v>
      </c>
      <c r="B33" s="449" t="s">
        <v>10</v>
      </c>
      <c r="C33" s="1746" t="s">
        <v>10</v>
      </c>
      <c r="D33" s="1747"/>
      <c r="E33" s="1730"/>
    </row>
    <row r="34" spans="1:5" x14ac:dyDescent="0.25">
      <c r="A34" s="16"/>
      <c r="B34" s="17"/>
      <c r="C34" s="17"/>
      <c r="D34" s="17"/>
      <c r="E34" s="18"/>
    </row>
    <row r="35" spans="1:5" x14ac:dyDescent="0.25">
      <c r="A35" s="13"/>
      <c r="B35" s="7"/>
      <c r="C35" s="7"/>
      <c r="D35" s="7"/>
      <c r="E35" s="11"/>
    </row>
  </sheetData>
  <mergeCells count="16">
    <mergeCell ref="A1:E7"/>
    <mergeCell ref="D10:E10"/>
    <mergeCell ref="A11:E11"/>
    <mergeCell ref="C12:E12"/>
    <mergeCell ref="A13:B13"/>
    <mergeCell ref="C13:E13"/>
    <mergeCell ref="C30:D30"/>
    <mergeCell ref="C31:D31"/>
    <mergeCell ref="C32:E32"/>
    <mergeCell ref="C33:E33"/>
    <mergeCell ref="A14:B14"/>
    <mergeCell ref="C14:E14"/>
    <mergeCell ref="C15:E15"/>
    <mergeCell ref="C16:E16"/>
    <mergeCell ref="A20:D20"/>
    <mergeCell ref="A27:E27"/>
  </mergeCells>
  <pageMargins left="0.7" right="0.7" top="0.75" bottom="0.75" header="0.3" footer="0.3"/>
  <pageSetup orientation="portrait" horizontalDpi="0" verticalDpi="0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E30"/>
  <sheetViews>
    <sheetView topLeftCell="A4" workbookViewId="0">
      <selection activeCell="G20" sqref="G20:G21"/>
    </sheetView>
  </sheetViews>
  <sheetFormatPr defaultRowHeight="15" x14ac:dyDescent="0.25"/>
  <cols>
    <col min="1" max="1" width="24.42578125" customWidth="1"/>
    <col min="2" max="2" width="27.570312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949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950</v>
      </c>
      <c r="D12" s="1735"/>
      <c r="E12" s="1736"/>
    </row>
    <row r="13" spans="1:5" x14ac:dyDescent="0.25">
      <c r="A13" s="1737" t="s">
        <v>951</v>
      </c>
      <c r="B13" s="1738"/>
      <c r="C13" s="1737" t="s">
        <v>953</v>
      </c>
      <c r="D13" s="1739"/>
      <c r="E13" s="1738"/>
    </row>
    <row r="14" spans="1:5" x14ac:dyDescent="0.25">
      <c r="A14" s="1737" t="s">
        <v>952</v>
      </c>
      <c r="B14" s="1738"/>
      <c r="C14" s="1737" t="s">
        <v>12</v>
      </c>
      <c r="D14" s="1739"/>
      <c r="E14" s="1738"/>
    </row>
    <row r="15" spans="1:5" x14ac:dyDescent="0.25">
      <c r="A15" s="29" t="s">
        <v>384</v>
      </c>
      <c r="B15" s="8"/>
      <c r="C15" s="1753" t="s">
        <v>954</v>
      </c>
      <c r="D15" s="1749"/>
      <c r="E15" s="1749"/>
    </row>
    <row r="16" spans="1:5" x14ac:dyDescent="0.25">
      <c r="A16" s="13"/>
      <c r="C16" s="1748" t="s">
        <v>757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955</v>
      </c>
      <c r="B18" s="9" t="s">
        <v>965</v>
      </c>
      <c r="C18" s="35">
        <v>2</v>
      </c>
      <c r="D18" s="30">
        <v>680</v>
      </c>
      <c r="E18" s="30">
        <f>D18*C18</f>
        <v>1360</v>
      </c>
    </row>
    <row r="19" spans="1:5" x14ac:dyDescent="0.25">
      <c r="A19" s="9"/>
      <c r="B19" s="9"/>
      <c r="C19" s="35"/>
      <c r="D19" s="30"/>
      <c r="E19" s="65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1360</v>
      </c>
    </row>
    <row r="21" spans="1:5" ht="16.5" customHeight="1" x14ac:dyDescent="0.25">
      <c r="A21" s="293" t="s">
        <v>956</v>
      </c>
      <c r="B21" s="453"/>
      <c r="C21" s="453"/>
      <c r="D21" s="453"/>
      <c r="E21" s="454"/>
    </row>
    <row r="22" spans="1:5" x14ac:dyDescent="0.25">
      <c r="A22" s="1766"/>
      <c r="B22" s="1767"/>
      <c r="C22" s="1767"/>
      <c r="D22" s="1767"/>
      <c r="E22" s="1768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451" t="s">
        <v>957</v>
      </c>
      <c r="C27" s="1744" t="s">
        <v>932</v>
      </c>
      <c r="D27" s="1745"/>
      <c r="E27" s="1730"/>
    </row>
    <row r="28" spans="1:5" x14ac:dyDescent="0.25">
      <c r="A28" s="25" t="s">
        <v>9</v>
      </c>
      <c r="B28" s="452" t="s">
        <v>10</v>
      </c>
      <c r="C28" s="1746" t="s">
        <v>10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0"/>
  <sheetViews>
    <sheetView workbookViewId="0">
      <selection activeCell="H6" sqref="H6"/>
    </sheetView>
  </sheetViews>
  <sheetFormatPr defaultRowHeight="15" x14ac:dyDescent="0.25"/>
  <cols>
    <col min="1" max="1" width="31.5703125" customWidth="1"/>
    <col min="2" max="2" width="17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110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192</v>
      </c>
      <c r="D12" s="1735"/>
      <c r="E12" s="1736"/>
    </row>
    <row r="13" spans="1:5" x14ac:dyDescent="0.25">
      <c r="A13" s="1737" t="s">
        <v>114</v>
      </c>
      <c r="B13" s="1738"/>
      <c r="C13" s="1737" t="s">
        <v>111</v>
      </c>
      <c r="D13" s="1739"/>
      <c r="E13" s="1738"/>
    </row>
    <row r="14" spans="1:5" x14ac:dyDescent="0.25">
      <c r="A14" s="1737" t="s">
        <v>115</v>
      </c>
      <c r="B14" s="1738"/>
      <c r="C14" s="1737" t="s">
        <v>12</v>
      </c>
      <c r="D14" s="1739"/>
      <c r="E14" s="1738"/>
    </row>
    <row r="15" spans="1:5" x14ac:dyDescent="0.25">
      <c r="A15" s="29" t="s">
        <v>116</v>
      </c>
      <c r="B15" s="8"/>
      <c r="C15" s="1753" t="s">
        <v>112</v>
      </c>
      <c r="D15" s="1753"/>
      <c r="E15" s="1753"/>
    </row>
    <row r="16" spans="1:5" x14ac:dyDescent="0.25">
      <c r="A16" s="13"/>
      <c r="C16" s="1748" t="s">
        <v>113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117</v>
      </c>
      <c r="B18" s="9" t="s">
        <v>118</v>
      </c>
      <c r="C18" s="9">
        <v>300</v>
      </c>
      <c r="D18" s="9">
        <v>13.33</v>
      </c>
      <c r="E18" s="41">
        <f>D18*C18</f>
        <v>3999</v>
      </c>
    </row>
    <row r="19" spans="1:5" x14ac:dyDescent="0.25">
      <c r="A19" s="9" t="s">
        <v>119</v>
      </c>
      <c r="B19" s="9" t="s">
        <v>118</v>
      </c>
      <c r="C19" s="9">
        <v>250</v>
      </c>
      <c r="D19" s="9">
        <v>13.33</v>
      </c>
      <c r="E19" s="41">
        <f>D19*C19</f>
        <v>3332.5</v>
      </c>
    </row>
    <row r="20" spans="1:5" ht="15.75" thickBot="1" x14ac:dyDescent="0.3">
      <c r="A20" s="9" t="s">
        <v>120</v>
      </c>
      <c r="B20" s="9" t="s">
        <v>121</v>
      </c>
      <c r="C20" s="9">
        <v>30</v>
      </c>
      <c r="D20" s="9">
        <v>72.650000000000006</v>
      </c>
      <c r="E20" s="41">
        <f>D20*C20</f>
        <v>2179.5</v>
      </c>
    </row>
    <row r="21" spans="1:5" ht="24" thickBot="1" x14ac:dyDescent="0.4">
      <c r="A21" s="1750" t="s">
        <v>15</v>
      </c>
      <c r="B21" s="1739"/>
      <c r="C21" s="1739"/>
      <c r="D21" s="1739"/>
      <c r="E21" s="54">
        <f>SUM(E18:E20)</f>
        <v>9511</v>
      </c>
    </row>
    <row r="22" spans="1:5" x14ac:dyDescent="0.25">
      <c r="A22" s="1751"/>
      <c r="B22" s="1739"/>
      <c r="C22" s="1739"/>
      <c r="D22" s="1739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20" t="s">
        <v>8</v>
      </c>
      <c r="C27" s="1744" t="s">
        <v>16</v>
      </c>
      <c r="D27" s="1745"/>
      <c r="E27" s="1730"/>
    </row>
    <row r="28" spans="1:5" x14ac:dyDescent="0.25">
      <c r="A28" s="25" t="s">
        <v>9</v>
      </c>
      <c r="B28" s="19" t="s">
        <v>10</v>
      </c>
      <c r="C28" s="1746" t="s">
        <v>10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C25:D25"/>
    <mergeCell ref="C26:D26"/>
    <mergeCell ref="C27:E27"/>
    <mergeCell ref="C28:E28"/>
    <mergeCell ref="A14:B14"/>
    <mergeCell ref="C14:E14"/>
    <mergeCell ref="C15:E15"/>
    <mergeCell ref="C16:E16"/>
    <mergeCell ref="A21:D21"/>
    <mergeCell ref="A22:E2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E30"/>
  <sheetViews>
    <sheetView topLeftCell="A10" workbookViewId="0">
      <selection activeCell="B18" sqref="B18"/>
    </sheetView>
  </sheetViews>
  <sheetFormatPr defaultRowHeight="15" x14ac:dyDescent="0.25"/>
  <cols>
    <col min="1" max="1" width="24.42578125" customWidth="1"/>
    <col min="2" max="2" width="27.570312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958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950</v>
      </c>
      <c r="D12" s="1735"/>
      <c r="E12" s="1736"/>
    </row>
    <row r="13" spans="1:5" x14ac:dyDescent="0.25">
      <c r="A13" s="1737" t="s">
        <v>959</v>
      </c>
      <c r="B13" s="1738"/>
      <c r="C13" s="1737" t="s">
        <v>960</v>
      </c>
      <c r="D13" s="1739"/>
      <c r="E13" s="1738"/>
    </row>
    <row r="14" spans="1:5" x14ac:dyDescent="0.25">
      <c r="A14" s="1737" t="s">
        <v>962</v>
      </c>
      <c r="B14" s="1738"/>
      <c r="C14" s="1737" t="s">
        <v>12</v>
      </c>
      <c r="D14" s="1739"/>
      <c r="E14" s="1738"/>
    </row>
    <row r="15" spans="1:5" x14ac:dyDescent="0.25">
      <c r="A15" s="29" t="s">
        <v>384</v>
      </c>
      <c r="B15" s="8"/>
      <c r="C15" s="1753" t="s">
        <v>961</v>
      </c>
      <c r="D15" s="1749"/>
      <c r="E15" s="1749"/>
    </row>
    <row r="16" spans="1:5" x14ac:dyDescent="0.25">
      <c r="A16" s="13"/>
      <c r="C16" s="1748" t="s">
        <v>757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963</v>
      </c>
      <c r="B18" s="9" t="s">
        <v>965</v>
      </c>
      <c r="C18" s="35">
        <v>2</v>
      </c>
      <c r="D18" s="30">
        <v>560</v>
      </c>
      <c r="E18" s="30">
        <f>D18*C18</f>
        <v>1120</v>
      </c>
    </row>
    <row r="19" spans="1:5" x14ac:dyDescent="0.25">
      <c r="A19" s="9" t="s">
        <v>964</v>
      </c>
      <c r="B19" s="9"/>
      <c r="C19" s="35">
        <v>1</v>
      </c>
      <c r="D19" s="30">
        <v>700</v>
      </c>
      <c r="E19" s="65">
        <f>D19*C19</f>
        <v>700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1820</v>
      </c>
    </row>
    <row r="21" spans="1:5" ht="16.5" customHeight="1" x14ac:dyDescent="0.25">
      <c r="A21" s="293" t="s">
        <v>956</v>
      </c>
      <c r="B21" s="453"/>
      <c r="C21" s="453"/>
      <c r="D21" s="453"/>
      <c r="E21" s="454"/>
    </row>
    <row r="22" spans="1:5" x14ac:dyDescent="0.25">
      <c r="A22" s="1766"/>
      <c r="B22" s="1767"/>
      <c r="C22" s="1767"/>
      <c r="D22" s="1767"/>
      <c r="E22" s="1768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451" t="s">
        <v>957</v>
      </c>
      <c r="C27" s="1744" t="s">
        <v>932</v>
      </c>
      <c r="D27" s="1745"/>
      <c r="E27" s="1730"/>
    </row>
    <row r="28" spans="1:5" x14ac:dyDescent="0.25">
      <c r="A28" s="25" t="s">
        <v>9</v>
      </c>
      <c r="B28" s="452" t="s">
        <v>10</v>
      </c>
      <c r="C28" s="1746" t="s">
        <v>10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E36"/>
  <sheetViews>
    <sheetView topLeftCell="A4" workbookViewId="0">
      <selection activeCell="I12" sqref="I12"/>
    </sheetView>
  </sheetViews>
  <sheetFormatPr defaultRowHeight="15" x14ac:dyDescent="0.25"/>
  <cols>
    <col min="1" max="1" width="23.28515625" customWidth="1"/>
    <col min="2" max="2" width="27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966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985</v>
      </c>
      <c r="D12" s="1735"/>
      <c r="E12" s="1736"/>
    </row>
    <row r="13" spans="1:5" x14ac:dyDescent="0.25">
      <c r="A13" s="1737" t="s">
        <v>204</v>
      </c>
      <c r="B13" s="1738"/>
      <c r="C13" s="1737" t="s">
        <v>124</v>
      </c>
      <c r="D13" s="1739"/>
      <c r="E13" s="1738"/>
    </row>
    <row r="14" spans="1:5" x14ac:dyDescent="0.25">
      <c r="A14" s="1737" t="s">
        <v>205</v>
      </c>
      <c r="B14" s="1738"/>
      <c r="C14" s="1737" t="s">
        <v>12</v>
      </c>
      <c r="D14" s="1739"/>
      <c r="E14" s="1738"/>
    </row>
    <row r="15" spans="1:5" x14ac:dyDescent="0.25">
      <c r="A15" s="23" t="s">
        <v>206</v>
      </c>
      <c r="B15" s="8"/>
      <c r="C15" s="1753" t="s">
        <v>995</v>
      </c>
      <c r="D15" s="1753"/>
      <c r="E15" s="1753"/>
    </row>
    <row r="16" spans="1:5" x14ac:dyDescent="0.25">
      <c r="A16" s="13"/>
      <c r="C16" s="1748" t="s">
        <v>65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56" t="s">
        <v>967</v>
      </c>
      <c r="B18" s="56" t="s">
        <v>968</v>
      </c>
      <c r="C18" s="55">
        <v>12</v>
      </c>
      <c r="D18" s="57">
        <v>14.5</v>
      </c>
      <c r="E18" s="58">
        <f t="shared" ref="E18:E26" si="0">D18*C18</f>
        <v>174</v>
      </c>
    </row>
    <row r="19" spans="1:5" x14ac:dyDescent="0.25">
      <c r="A19" s="56" t="s">
        <v>970</v>
      </c>
      <c r="B19" s="56" t="s">
        <v>969</v>
      </c>
      <c r="C19" s="55">
        <v>15</v>
      </c>
      <c r="D19" s="57">
        <v>20</v>
      </c>
      <c r="E19" s="58">
        <f t="shared" si="0"/>
        <v>300</v>
      </c>
    </row>
    <row r="20" spans="1:5" x14ac:dyDescent="0.25">
      <c r="A20" s="56" t="s">
        <v>971</v>
      </c>
      <c r="B20" s="56"/>
      <c r="C20" s="55">
        <v>200</v>
      </c>
      <c r="D20" s="57">
        <v>0.9</v>
      </c>
      <c r="E20" s="58">
        <f t="shared" si="0"/>
        <v>180</v>
      </c>
    </row>
    <row r="21" spans="1:5" x14ac:dyDescent="0.25">
      <c r="A21" s="56" t="s">
        <v>972</v>
      </c>
      <c r="B21" s="56" t="s">
        <v>973</v>
      </c>
      <c r="C21" s="55">
        <v>5</v>
      </c>
      <c r="D21" s="57">
        <v>130</v>
      </c>
      <c r="E21" s="58">
        <f t="shared" si="0"/>
        <v>650</v>
      </c>
    </row>
    <row r="22" spans="1:5" x14ac:dyDescent="0.25">
      <c r="A22" s="56" t="s">
        <v>127</v>
      </c>
      <c r="B22" s="56" t="s">
        <v>973</v>
      </c>
      <c r="C22" s="55">
        <v>10</v>
      </c>
      <c r="D22" s="57">
        <v>110</v>
      </c>
      <c r="E22" s="58">
        <f t="shared" si="0"/>
        <v>1100</v>
      </c>
    </row>
    <row r="23" spans="1:5" x14ac:dyDescent="0.25">
      <c r="A23" s="56" t="s">
        <v>974</v>
      </c>
      <c r="B23" s="56" t="s">
        <v>975</v>
      </c>
      <c r="C23" s="35">
        <v>200</v>
      </c>
      <c r="D23" s="57">
        <v>13</v>
      </c>
      <c r="E23" s="58">
        <f t="shared" si="0"/>
        <v>2600</v>
      </c>
    </row>
    <row r="24" spans="1:5" x14ac:dyDescent="0.25">
      <c r="A24" s="56" t="s">
        <v>976</v>
      </c>
      <c r="B24" s="56" t="s">
        <v>977</v>
      </c>
      <c r="C24" s="35">
        <v>12</v>
      </c>
      <c r="D24" s="57">
        <v>4</v>
      </c>
      <c r="E24" s="58">
        <f t="shared" si="0"/>
        <v>48</v>
      </c>
    </row>
    <row r="25" spans="1:5" x14ac:dyDescent="0.25">
      <c r="A25" s="56" t="s">
        <v>978</v>
      </c>
      <c r="B25" s="56" t="s">
        <v>977</v>
      </c>
      <c r="C25" s="35">
        <v>12</v>
      </c>
      <c r="D25" s="57">
        <v>4.5</v>
      </c>
      <c r="E25" s="58">
        <f t="shared" si="0"/>
        <v>54</v>
      </c>
    </row>
    <row r="26" spans="1:5" ht="15.75" thickBot="1" x14ac:dyDescent="0.3">
      <c r="A26" s="56" t="s">
        <v>979</v>
      </c>
      <c r="B26" s="56" t="s">
        <v>980</v>
      </c>
      <c r="C26" s="35">
        <v>24</v>
      </c>
      <c r="D26" s="57">
        <v>10</v>
      </c>
      <c r="E26" s="58">
        <f t="shared" si="0"/>
        <v>240</v>
      </c>
    </row>
    <row r="27" spans="1:5" ht="24" thickBot="1" x14ac:dyDescent="0.4">
      <c r="A27" s="1750" t="s">
        <v>15</v>
      </c>
      <c r="B27" s="1739"/>
      <c r="C27" s="1739"/>
      <c r="D27" s="1739"/>
      <c r="E27" s="59">
        <f>SUM(E18:E26)</f>
        <v>5346</v>
      </c>
    </row>
    <row r="28" spans="1:5" x14ac:dyDescent="0.25">
      <c r="A28" s="1751" t="s">
        <v>982</v>
      </c>
      <c r="B28" s="1739"/>
      <c r="C28" s="1739"/>
      <c r="D28" s="1739"/>
      <c r="E28" s="1752"/>
    </row>
    <row r="29" spans="1:5" x14ac:dyDescent="0.25">
      <c r="A29" s="1"/>
      <c r="B29" s="2"/>
      <c r="C29" s="2"/>
      <c r="D29" s="2"/>
      <c r="E29" s="3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21" t="s">
        <v>6</v>
      </c>
      <c r="B31" s="22" t="s">
        <v>18</v>
      </c>
      <c r="C31" s="1740" t="s">
        <v>17</v>
      </c>
      <c r="D31" s="1741"/>
      <c r="E31" s="18"/>
    </row>
    <row r="32" spans="1:5" x14ac:dyDescent="0.25">
      <c r="A32" s="16"/>
      <c r="B32" s="17"/>
      <c r="C32" s="1742"/>
      <c r="D32" s="1743"/>
      <c r="E32" s="18"/>
    </row>
    <row r="33" spans="1:5" x14ac:dyDescent="0.25">
      <c r="A33" s="24" t="s">
        <v>7</v>
      </c>
      <c r="B33" s="455" t="s">
        <v>981</v>
      </c>
      <c r="C33" s="1744" t="s">
        <v>983</v>
      </c>
      <c r="D33" s="1745"/>
      <c r="E33" s="1730"/>
    </row>
    <row r="34" spans="1:5" x14ac:dyDescent="0.25">
      <c r="A34" s="25" t="s">
        <v>9</v>
      </c>
      <c r="B34" s="456" t="s">
        <v>10</v>
      </c>
      <c r="C34" s="1746" t="s">
        <v>10</v>
      </c>
      <c r="D34" s="1747"/>
      <c r="E34" s="1730"/>
    </row>
    <row r="35" spans="1:5" x14ac:dyDescent="0.25">
      <c r="A35" s="16"/>
      <c r="B35" s="17"/>
      <c r="C35" s="17"/>
      <c r="D35" s="17"/>
      <c r="E35" s="18"/>
    </row>
    <row r="36" spans="1:5" x14ac:dyDescent="0.25">
      <c r="A36" s="13"/>
      <c r="B36" s="7"/>
      <c r="C36" s="7"/>
      <c r="D36" s="7"/>
      <c r="E36" s="11"/>
    </row>
  </sheetData>
  <mergeCells count="16">
    <mergeCell ref="C31:D31"/>
    <mergeCell ref="C32:D32"/>
    <mergeCell ref="C33:E33"/>
    <mergeCell ref="C34:E34"/>
    <mergeCell ref="A14:B14"/>
    <mergeCell ref="C14:E14"/>
    <mergeCell ref="C15:E15"/>
    <mergeCell ref="C16:E16"/>
    <mergeCell ref="A27:D27"/>
    <mergeCell ref="A28:E28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E34"/>
  <sheetViews>
    <sheetView topLeftCell="A16" workbookViewId="0">
      <selection activeCell="C13" sqref="C13:E13"/>
    </sheetView>
  </sheetViews>
  <sheetFormatPr defaultRowHeight="15" x14ac:dyDescent="0.25"/>
  <cols>
    <col min="1" max="1" width="26.28515625" style="458" customWidth="1"/>
    <col min="2" max="2" width="25.7109375" customWidth="1"/>
    <col min="3" max="3" width="7.42578125" customWidth="1"/>
    <col min="4" max="4" width="8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984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986</v>
      </c>
      <c r="D12" s="1735"/>
      <c r="E12" s="1736"/>
    </row>
    <row r="13" spans="1:5" x14ac:dyDescent="0.25">
      <c r="A13" s="1763" t="s">
        <v>248</v>
      </c>
      <c r="B13" s="1764"/>
      <c r="C13" s="1737" t="s">
        <v>1092</v>
      </c>
      <c r="D13" s="1739"/>
      <c r="E13" s="1738"/>
    </row>
    <row r="14" spans="1:5" x14ac:dyDescent="0.25">
      <c r="A14" s="1737" t="s">
        <v>249</v>
      </c>
      <c r="B14" s="1738"/>
      <c r="C14" s="1737" t="s">
        <v>12</v>
      </c>
      <c r="D14" s="1739"/>
      <c r="E14" s="1738"/>
    </row>
    <row r="15" spans="1:5" x14ac:dyDescent="0.25">
      <c r="A15" s="94" t="s">
        <v>250</v>
      </c>
      <c r="B15" s="8"/>
      <c r="C15" s="1753" t="s">
        <v>246</v>
      </c>
      <c r="D15" s="1749"/>
      <c r="E15" s="1749"/>
    </row>
    <row r="16" spans="1:5" x14ac:dyDescent="0.25">
      <c r="A16" s="93"/>
      <c r="C16" s="1748" t="s">
        <v>247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x14ac:dyDescent="0.25">
      <c r="A18" s="56" t="s">
        <v>251</v>
      </c>
      <c r="B18" s="55" t="s">
        <v>252</v>
      </c>
      <c r="C18" s="55">
        <v>20</v>
      </c>
      <c r="D18" s="84">
        <v>60</v>
      </c>
      <c r="E18" s="84">
        <f t="shared" ref="E18:E23" si="0">D18*C18</f>
        <v>1200</v>
      </c>
    </row>
    <row r="19" spans="1:5" s="81" customFormat="1" x14ac:dyDescent="0.25">
      <c r="A19" s="56" t="s">
        <v>987</v>
      </c>
      <c r="B19" s="55"/>
      <c r="C19" s="55">
        <v>1</v>
      </c>
      <c r="D19" s="84">
        <v>380</v>
      </c>
      <c r="E19" s="84">
        <f t="shared" si="0"/>
        <v>380</v>
      </c>
    </row>
    <row r="20" spans="1:5" s="81" customFormat="1" x14ac:dyDescent="0.25">
      <c r="A20" s="56" t="s">
        <v>988</v>
      </c>
      <c r="B20" s="55" t="s">
        <v>121</v>
      </c>
      <c r="C20" s="55">
        <v>15</v>
      </c>
      <c r="D20" s="84">
        <v>68</v>
      </c>
      <c r="E20" s="84">
        <f t="shared" si="0"/>
        <v>1020</v>
      </c>
    </row>
    <row r="21" spans="1:5" s="81" customFormat="1" x14ac:dyDescent="0.25">
      <c r="A21" s="56" t="s">
        <v>990</v>
      </c>
      <c r="B21" s="55" t="s">
        <v>989</v>
      </c>
      <c r="C21" s="55">
        <v>150</v>
      </c>
      <c r="D21" s="84">
        <v>15</v>
      </c>
      <c r="E21" s="84">
        <f t="shared" si="0"/>
        <v>2250</v>
      </c>
    </row>
    <row r="22" spans="1:5" s="81" customFormat="1" x14ac:dyDescent="0.25">
      <c r="A22" s="56" t="s">
        <v>991</v>
      </c>
      <c r="B22" s="55" t="s">
        <v>989</v>
      </c>
      <c r="C22" s="55">
        <v>200</v>
      </c>
      <c r="D22" s="84">
        <v>15</v>
      </c>
      <c r="E22" s="84">
        <f t="shared" si="0"/>
        <v>3000</v>
      </c>
    </row>
    <row r="23" spans="1:5" s="81" customFormat="1" x14ac:dyDescent="0.25">
      <c r="A23" s="56" t="s">
        <v>992</v>
      </c>
      <c r="B23" s="55" t="s">
        <v>260</v>
      </c>
      <c r="C23" s="55">
        <v>10</v>
      </c>
      <c r="D23" s="84">
        <v>23</v>
      </c>
      <c r="E23" s="84">
        <f t="shared" si="0"/>
        <v>230</v>
      </c>
    </row>
    <row r="24" spans="1:5" ht="24" thickBot="1" x14ac:dyDescent="0.4">
      <c r="A24" s="1762" t="s">
        <v>273</v>
      </c>
      <c r="B24" s="1749"/>
      <c r="C24" s="1749"/>
      <c r="D24" s="1749"/>
      <c r="E24" s="101">
        <f>SUM(E18:E23)</f>
        <v>8080</v>
      </c>
    </row>
    <row r="25" spans="1:5" ht="15.75" thickTop="1" x14ac:dyDescent="0.25">
      <c r="A25" s="95" t="s">
        <v>994</v>
      </c>
      <c r="B25" s="457"/>
      <c r="C25" s="457"/>
      <c r="D25" s="89"/>
      <c r="E25" s="85"/>
    </row>
    <row r="26" spans="1:5" x14ac:dyDescent="0.25">
      <c r="A26" s="1761"/>
      <c r="B26" s="1757"/>
      <c r="C26" s="1757"/>
      <c r="D26" s="1757"/>
      <c r="E26" s="1752"/>
    </row>
    <row r="27" spans="1:5" x14ac:dyDescent="0.25">
      <c r="A27" s="96"/>
      <c r="B27" s="2"/>
      <c r="C27" s="2"/>
      <c r="D27" s="90"/>
      <c r="E27" s="48"/>
    </row>
    <row r="28" spans="1:5" x14ac:dyDescent="0.25">
      <c r="A28" s="92"/>
      <c r="B28" s="17"/>
      <c r="C28" s="17"/>
      <c r="D28" s="88"/>
      <c r="E28" s="82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82"/>
    </row>
    <row r="30" spans="1:5" x14ac:dyDescent="0.25">
      <c r="A30" s="92"/>
      <c r="B30" s="17"/>
      <c r="C30" s="1742"/>
      <c r="D30" s="1743"/>
      <c r="E30" s="82"/>
    </row>
    <row r="31" spans="1:5" x14ac:dyDescent="0.25">
      <c r="A31" s="98" t="s">
        <v>7</v>
      </c>
      <c r="B31" s="455" t="s">
        <v>243</v>
      </c>
      <c r="C31" s="1744" t="s">
        <v>993</v>
      </c>
      <c r="D31" s="1745"/>
      <c r="E31" s="1730"/>
    </row>
    <row r="32" spans="1:5" x14ac:dyDescent="0.25">
      <c r="A32" s="99" t="s">
        <v>9</v>
      </c>
      <c r="B32" s="456" t="s">
        <v>10</v>
      </c>
      <c r="C32" s="1746" t="s">
        <v>10</v>
      </c>
      <c r="D32" s="1747"/>
      <c r="E32" s="1730"/>
    </row>
    <row r="33" spans="1:5" x14ac:dyDescent="0.25">
      <c r="A33" s="92"/>
      <c r="B33" s="17"/>
      <c r="C33" s="17"/>
      <c r="D33" s="88"/>
      <c r="E33" s="82"/>
    </row>
    <row r="34" spans="1:5" x14ac:dyDescent="0.25">
      <c r="A34" s="93"/>
      <c r="B34" s="7"/>
      <c r="C34" s="7"/>
      <c r="D34" s="91"/>
      <c r="E34" s="86"/>
    </row>
  </sheetData>
  <mergeCells count="16">
    <mergeCell ref="C29:D29"/>
    <mergeCell ref="C30:D30"/>
    <mergeCell ref="C31:E31"/>
    <mergeCell ref="C32:E32"/>
    <mergeCell ref="A14:B14"/>
    <mergeCell ref="C14:E14"/>
    <mergeCell ref="C15:E15"/>
    <mergeCell ref="C16:E16"/>
    <mergeCell ref="A24:D24"/>
    <mergeCell ref="A26:E26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F34"/>
  <sheetViews>
    <sheetView topLeftCell="A10" workbookViewId="0">
      <selection activeCell="H21" sqref="H21"/>
    </sheetView>
  </sheetViews>
  <sheetFormatPr defaultRowHeight="15" x14ac:dyDescent="0.25"/>
  <cols>
    <col min="1" max="1" width="24.5703125" style="465" customWidth="1"/>
    <col min="2" max="2" width="29.7109375" customWidth="1"/>
    <col min="3" max="3" width="7.42578125" customWidth="1"/>
    <col min="4" max="4" width="11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1101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1203</v>
      </c>
      <c r="D12" s="1735"/>
      <c r="E12" s="1736"/>
    </row>
    <row r="13" spans="1:5" x14ac:dyDescent="0.25">
      <c r="A13" s="1763" t="s">
        <v>1106</v>
      </c>
      <c r="B13" s="1764"/>
      <c r="C13" s="1737" t="s">
        <v>1103</v>
      </c>
      <c r="D13" s="1739"/>
      <c r="E13" s="1738"/>
    </row>
    <row r="14" spans="1:5" x14ac:dyDescent="0.25">
      <c r="A14" s="1737" t="s">
        <v>1107</v>
      </c>
      <c r="B14" s="1738"/>
      <c r="C14" s="1737" t="s">
        <v>12</v>
      </c>
      <c r="D14" s="1739"/>
      <c r="E14" s="1738"/>
    </row>
    <row r="15" spans="1:5" x14ac:dyDescent="0.25">
      <c r="A15" s="94" t="s">
        <v>1108</v>
      </c>
      <c r="B15" s="8"/>
      <c r="C15" s="1753" t="s">
        <v>1104</v>
      </c>
      <c r="D15" s="1749"/>
      <c r="E15" s="1749"/>
    </row>
    <row r="16" spans="1:5" x14ac:dyDescent="0.25">
      <c r="A16" s="93"/>
      <c r="C16" s="1748" t="s">
        <v>1105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x14ac:dyDescent="0.25">
      <c r="A18" s="56" t="s">
        <v>1109</v>
      </c>
      <c r="B18" s="115" t="s">
        <v>1168</v>
      </c>
      <c r="C18" s="55">
        <v>1</v>
      </c>
      <c r="D18" s="84">
        <v>9520</v>
      </c>
      <c r="E18" s="84">
        <f>D18*C18</f>
        <v>9520</v>
      </c>
    </row>
    <row r="19" spans="1:5" s="81" customFormat="1" x14ac:dyDescent="0.25">
      <c r="A19" s="56" t="s">
        <v>1110</v>
      </c>
      <c r="B19" s="55" t="s">
        <v>1204</v>
      </c>
      <c r="C19" s="55">
        <v>5</v>
      </c>
      <c r="D19" s="84">
        <v>3472</v>
      </c>
      <c r="E19" s="84">
        <f>D19*C19</f>
        <v>17360</v>
      </c>
    </row>
    <row r="20" spans="1:5" s="81" customFormat="1" x14ac:dyDescent="0.25">
      <c r="A20" s="56" t="s">
        <v>1111</v>
      </c>
      <c r="B20" s="55" t="s">
        <v>1112</v>
      </c>
      <c r="C20" s="55">
        <v>11</v>
      </c>
      <c r="D20" s="84">
        <v>1792</v>
      </c>
      <c r="E20" s="84">
        <f>D20*C20</f>
        <v>19712</v>
      </c>
    </row>
    <row r="21" spans="1:5" ht="24" thickBot="1" x14ac:dyDescent="0.4">
      <c r="A21" s="1762" t="s">
        <v>273</v>
      </c>
      <c r="B21" s="1749"/>
      <c r="C21" s="1749"/>
      <c r="D21" s="1749"/>
      <c r="E21" s="101">
        <f>SUM(E18:E20)</f>
        <v>46592</v>
      </c>
    </row>
    <row r="22" spans="1:5" ht="15.75" thickTop="1" x14ac:dyDescent="0.25">
      <c r="A22" s="95" t="s">
        <v>994</v>
      </c>
      <c r="B22" s="463"/>
      <c r="C22" s="463"/>
      <c r="D22" s="89"/>
      <c r="E22" s="85"/>
    </row>
    <row r="23" spans="1:5" x14ac:dyDescent="0.25">
      <c r="A23" s="1761"/>
      <c r="B23" s="1757"/>
      <c r="C23" s="1757"/>
      <c r="D23" s="1757"/>
      <c r="E23" s="1752"/>
    </row>
    <row r="24" spans="1:5" x14ac:dyDescent="0.25">
      <c r="A24" s="96"/>
      <c r="B24" s="2"/>
      <c r="C24" s="2"/>
      <c r="D24" s="90"/>
      <c r="E24" s="48"/>
    </row>
    <row r="25" spans="1:5" x14ac:dyDescent="0.25">
      <c r="A25" s="92"/>
      <c r="B25" s="17"/>
      <c r="C25" s="17"/>
      <c r="D25" s="88"/>
      <c r="E25" s="82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82"/>
    </row>
    <row r="27" spans="1:5" x14ac:dyDescent="0.25">
      <c r="A27" s="92"/>
      <c r="B27" s="17"/>
      <c r="C27" s="1742"/>
      <c r="D27" s="1743"/>
      <c r="E27" s="82"/>
    </row>
    <row r="28" spans="1:5" x14ac:dyDescent="0.25">
      <c r="A28" s="98" t="s">
        <v>7</v>
      </c>
      <c r="B28" s="461" t="s">
        <v>1113</v>
      </c>
      <c r="C28" s="1744" t="s">
        <v>1114</v>
      </c>
      <c r="D28" s="1745"/>
      <c r="E28" s="1730"/>
    </row>
    <row r="29" spans="1:5" x14ac:dyDescent="0.25">
      <c r="A29" s="99" t="s">
        <v>9</v>
      </c>
      <c r="B29" s="462" t="s">
        <v>10</v>
      </c>
      <c r="C29" s="1746" t="s">
        <v>10</v>
      </c>
      <c r="D29" s="1747"/>
      <c r="E29" s="1730"/>
    </row>
    <row r="30" spans="1:5" x14ac:dyDescent="0.25">
      <c r="A30" s="92"/>
      <c r="B30" s="17"/>
      <c r="C30" s="17"/>
      <c r="D30" s="88"/>
      <c r="E30" s="82"/>
    </row>
    <row r="31" spans="1:5" x14ac:dyDescent="0.25">
      <c r="A31" s="93"/>
      <c r="B31" s="7"/>
      <c r="C31" s="7"/>
      <c r="D31" s="91"/>
      <c r="E31" s="86"/>
    </row>
    <row r="34" spans="6:6" x14ac:dyDescent="0.25">
      <c r="F34" t="s">
        <v>1205</v>
      </c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E31"/>
  <sheetViews>
    <sheetView workbookViewId="0">
      <selection activeCell="H30" sqref="H30"/>
    </sheetView>
  </sheetViews>
  <sheetFormatPr defaultRowHeight="15" x14ac:dyDescent="0.25"/>
  <cols>
    <col min="1" max="1" width="23.85546875" style="465" customWidth="1"/>
    <col min="2" max="2" width="24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464"/>
    </row>
    <row r="9" spans="1:5" x14ac:dyDescent="0.25">
      <c r="A9" s="92"/>
      <c r="B9" s="17"/>
      <c r="C9" s="17"/>
      <c r="D9" s="126"/>
      <c r="E9" s="464"/>
    </row>
    <row r="10" spans="1:5" x14ac:dyDescent="0.25">
      <c r="A10" s="92"/>
      <c r="B10" s="17"/>
      <c r="C10" s="17"/>
      <c r="D10" s="1729" t="s">
        <v>1116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1102</v>
      </c>
      <c r="D12" s="1735"/>
      <c r="E12" s="1736"/>
    </row>
    <row r="13" spans="1:5" x14ac:dyDescent="0.25">
      <c r="A13" s="1763" t="s">
        <v>308</v>
      </c>
      <c r="B13" s="1764"/>
      <c r="C13" s="1737" t="s">
        <v>309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312</v>
      </c>
      <c r="B15" s="8"/>
      <c r="C15" s="1753" t="s">
        <v>880</v>
      </c>
      <c r="D15" s="1749"/>
      <c r="E15" s="1749"/>
    </row>
    <row r="16" spans="1:5" x14ac:dyDescent="0.25">
      <c r="A16" s="93"/>
      <c r="C16" s="1748" t="s">
        <v>310</v>
      </c>
      <c r="D16" s="1749"/>
      <c r="E16" s="1749"/>
    </row>
    <row r="17" spans="1:5" x14ac:dyDescent="0.25">
      <c r="A17" s="401" t="s">
        <v>3</v>
      </c>
      <c r="B17" s="401" t="s">
        <v>4</v>
      </c>
      <c r="C17" s="401" t="s">
        <v>13</v>
      </c>
      <c r="D17" s="436" t="s">
        <v>14</v>
      </c>
      <c r="E17" s="436" t="s">
        <v>5</v>
      </c>
    </row>
    <row r="18" spans="1:5" x14ac:dyDescent="0.25">
      <c r="A18" s="294" t="s">
        <v>1117</v>
      </c>
      <c r="B18" s="435" t="s">
        <v>1118</v>
      </c>
      <c r="C18" s="404">
        <v>1</v>
      </c>
      <c r="D18" s="440">
        <v>2550</v>
      </c>
      <c r="E18" s="437">
        <f>D18*C18</f>
        <v>2550</v>
      </c>
    </row>
    <row r="19" spans="1:5" x14ac:dyDescent="0.25">
      <c r="A19" s="400"/>
      <c r="B19" s="400" t="s">
        <v>885</v>
      </c>
      <c r="C19" s="479"/>
      <c r="D19" s="439"/>
      <c r="E19" s="439"/>
    </row>
    <row r="20" spans="1:5" x14ac:dyDescent="0.25">
      <c r="A20" s="400" t="s">
        <v>1119</v>
      </c>
      <c r="B20" s="403" t="s">
        <v>1120</v>
      </c>
      <c r="C20" s="406">
        <v>10</v>
      </c>
      <c r="D20" s="442">
        <v>85</v>
      </c>
      <c r="E20" s="439">
        <f>D20*C20</f>
        <v>850</v>
      </c>
    </row>
    <row r="21" spans="1:5" ht="23.25" x14ac:dyDescent="0.35">
      <c r="A21" s="1847" t="s">
        <v>183</v>
      </c>
      <c r="B21" s="1848"/>
      <c r="C21" s="1848"/>
      <c r="D21" s="1848"/>
      <c r="E21" s="443">
        <f>SUM(E18:E20)</f>
        <v>3400</v>
      </c>
    </row>
    <row r="22" spans="1:5" x14ac:dyDescent="0.25">
      <c r="A22" s="95" t="s">
        <v>1115</v>
      </c>
      <c r="B22" s="463"/>
      <c r="C22" s="463"/>
      <c r="D22" s="128"/>
      <c r="E22" s="129"/>
    </row>
    <row r="23" spans="1:5" x14ac:dyDescent="0.25">
      <c r="A23" s="1761"/>
      <c r="B23" s="1757"/>
      <c r="C23" s="1757"/>
      <c r="D23" s="1757"/>
      <c r="E23" s="1752"/>
    </row>
    <row r="24" spans="1:5" x14ac:dyDescent="0.25">
      <c r="A24" s="96"/>
      <c r="B24" s="2"/>
      <c r="C24" s="2"/>
      <c r="D24" s="130"/>
      <c r="E24" s="131"/>
    </row>
    <row r="25" spans="1:5" x14ac:dyDescent="0.25">
      <c r="A25" s="92"/>
      <c r="B25" s="17"/>
      <c r="C25" s="17"/>
      <c r="D25" s="126"/>
      <c r="E25" s="464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464"/>
    </row>
    <row r="27" spans="1:5" x14ac:dyDescent="0.25">
      <c r="A27" s="92"/>
      <c r="B27" s="17"/>
      <c r="C27" s="1742"/>
      <c r="D27" s="1743"/>
      <c r="E27" s="464"/>
    </row>
    <row r="28" spans="1:5" x14ac:dyDescent="0.25">
      <c r="A28" s="98" t="s">
        <v>7</v>
      </c>
      <c r="B28" s="461" t="s">
        <v>1121</v>
      </c>
      <c r="C28" s="1744" t="s">
        <v>16</v>
      </c>
      <c r="D28" s="1745"/>
      <c r="E28" s="1730"/>
    </row>
    <row r="29" spans="1:5" x14ac:dyDescent="0.25">
      <c r="A29" s="99" t="s">
        <v>9</v>
      </c>
      <c r="B29" s="462" t="s">
        <v>10</v>
      </c>
      <c r="C29" s="1746" t="s">
        <v>10</v>
      </c>
      <c r="D29" s="1747"/>
      <c r="E29" s="1730"/>
    </row>
    <row r="30" spans="1:5" x14ac:dyDescent="0.25">
      <c r="A30" s="92"/>
      <c r="B30" s="17"/>
      <c r="C30" s="17"/>
      <c r="D30" s="126"/>
      <c r="E30" s="464"/>
    </row>
    <row r="31" spans="1:5" x14ac:dyDescent="0.25">
      <c r="A31" s="93"/>
      <c r="B31" s="7"/>
      <c r="C31" s="7"/>
      <c r="D31" s="128"/>
      <c r="E31" s="132"/>
    </row>
  </sheetData>
  <mergeCells count="16"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E32"/>
  <sheetViews>
    <sheetView topLeftCell="A7" workbookViewId="0">
      <selection activeCell="H26" sqref="H26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1169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1122</v>
      </c>
      <c r="D12" s="1735"/>
      <c r="E12" s="1736"/>
    </row>
    <row r="13" spans="1:5" x14ac:dyDescent="0.25">
      <c r="A13" s="1763" t="s">
        <v>1124</v>
      </c>
      <c r="B13" s="1764"/>
      <c r="C13" s="1737" t="s">
        <v>1170</v>
      </c>
      <c r="D13" s="1739"/>
      <c r="E13" s="1738"/>
    </row>
    <row r="14" spans="1:5" x14ac:dyDescent="0.25">
      <c r="A14" s="1737" t="s">
        <v>383</v>
      </c>
      <c r="B14" s="1738"/>
      <c r="C14" s="1737" t="s">
        <v>12</v>
      </c>
      <c r="D14" s="1739"/>
      <c r="E14" s="1738"/>
    </row>
    <row r="15" spans="1:5" x14ac:dyDescent="0.25">
      <c r="A15" s="29" t="s">
        <v>384</v>
      </c>
      <c r="B15" s="8"/>
      <c r="C15" s="1753" t="s">
        <v>386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389</v>
      </c>
      <c r="B18" s="71" t="s">
        <v>390</v>
      </c>
      <c r="C18" s="35">
        <v>10</v>
      </c>
      <c r="D18" s="30">
        <v>610</v>
      </c>
      <c r="E18" s="30">
        <f>D18*C18</f>
        <v>6100</v>
      </c>
    </row>
    <row r="19" spans="1:5" x14ac:dyDescent="0.25">
      <c r="A19" s="9"/>
      <c r="B19" s="71" t="s">
        <v>391</v>
      </c>
      <c r="C19" s="35"/>
      <c r="D19" s="30"/>
      <c r="E19" s="45"/>
    </row>
    <row r="20" spans="1:5" x14ac:dyDescent="0.25">
      <c r="A20" s="9"/>
      <c r="B20" s="71" t="s">
        <v>1153</v>
      </c>
      <c r="C20" s="35"/>
      <c r="D20" s="30"/>
      <c r="E20" s="45"/>
    </row>
    <row r="21" spans="1:5" x14ac:dyDescent="0.25">
      <c r="A21" s="9"/>
      <c r="B21" s="71" t="s">
        <v>392</v>
      </c>
      <c r="C21" s="35"/>
      <c r="D21" s="30"/>
      <c r="E21" s="65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6100</v>
      </c>
    </row>
    <row r="23" spans="1:5" x14ac:dyDescent="0.25">
      <c r="A23" s="474" t="s">
        <v>387</v>
      </c>
      <c r="B23" s="473"/>
      <c r="C23" s="473"/>
      <c r="D23" s="473"/>
      <c r="E23" s="72"/>
    </row>
    <row r="24" spans="1:5" x14ac:dyDescent="0.25">
      <c r="A24" s="1766" t="s">
        <v>1125</v>
      </c>
      <c r="B24" s="1767"/>
      <c r="C24" s="1767"/>
      <c r="D24" s="1767"/>
      <c r="E24" s="1768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471" t="s">
        <v>1123</v>
      </c>
      <c r="C29" s="1744" t="s">
        <v>16</v>
      </c>
      <c r="D29" s="1745"/>
      <c r="E29" s="1730"/>
    </row>
    <row r="30" spans="1:5" x14ac:dyDescent="0.25">
      <c r="A30" s="25" t="s">
        <v>9</v>
      </c>
      <c r="B30" s="472" t="s">
        <v>10</v>
      </c>
      <c r="C30" s="1746" t="s">
        <v>1126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2:D22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E33"/>
  <sheetViews>
    <sheetView workbookViewId="0">
      <selection activeCell="J23" sqref="J23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1127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1122</v>
      </c>
      <c r="D12" s="1735"/>
      <c r="E12" s="1736"/>
    </row>
    <row r="13" spans="1:5" x14ac:dyDescent="0.25">
      <c r="A13" s="1763" t="s">
        <v>1128</v>
      </c>
      <c r="B13" s="1764"/>
      <c r="C13" s="1737" t="s">
        <v>1131</v>
      </c>
      <c r="D13" s="1739"/>
      <c r="E13" s="1738"/>
    </row>
    <row r="14" spans="1:5" x14ac:dyDescent="0.25">
      <c r="A14" s="1737" t="s">
        <v>1129</v>
      </c>
      <c r="B14" s="1738"/>
      <c r="C14" s="1737" t="s">
        <v>12</v>
      </c>
      <c r="D14" s="1739"/>
      <c r="E14" s="1738"/>
    </row>
    <row r="15" spans="1:5" x14ac:dyDescent="0.25">
      <c r="A15" s="29" t="s">
        <v>1130</v>
      </c>
      <c r="B15" s="8"/>
      <c r="C15" s="1753" t="s">
        <v>1132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1133</v>
      </c>
      <c r="B18" s="71" t="s">
        <v>1134</v>
      </c>
      <c r="C18" s="35">
        <v>1</v>
      </c>
      <c r="D18" s="30">
        <v>8000</v>
      </c>
      <c r="E18" s="30">
        <f>D18*C18</f>
        <v>8000</v>
      </c>
    </row>
    <row r="19" spans="1:5" x14ac:dyDescent="0.25">
      <c r="A19" s="9"/>
      <c r="B19" s="71" t="s">
        <v>1135</v>
      </c>
      <c r="C19" s="35"/>
      <c r="D19" s="30"/>
      <c r="E19" s="65" t="s">
        <v>179</v>
      </c>
    </row>
    <row r="20" spans="1:5" x14ac:dyDescent="0.25">
      <c r="A20" s="9"/>
      <c r="B20" s="71" t="s">
        <v>1136</v>
      </c>
      <c r="C20" s="35"/>
      <c r="D20" s="30"/>
      <c r="E20" s="65" t="s">
        <v>179</v>
      </c>
    </row>
    <row r="21" spans="1:5" x14ac:dyDescent="0.25">
      <c r="A21" s="9"/>
      <c r="B21" s="71" t="s">
        <v>1137</v>
      </c>
      <c r="C21" s="35"/>
      <c r="D21" s="30"/>
      <c r="E21" s="65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8000</v>
      </c>
    </row>
    <row r="23" spans="1:5" x14ac:dyDescent="0.25">
      <c r="A23" s="474" t="s">
        <v>1138</v>
      </c>
      <c r="B23" s="473"/>
      <c r="C23" s="473"/>
      <c r="D23" s="473"/>
      <c r="E23" s="72"/>
    </row>
    <row r="24" spans="1:5" x14ac:dyDescent="0.25">
      <c r="A24" s="474" t="s">
        <v>1139</v>
      </c>
      <c r="B24" s="473"/>
      <c r="C24" s="473"/>
      <c r="D24" s="473"/>
      <c r="E24" s="72"/>
    </row>
    <row r="25" spans="1:5" x14ac:dyDescent="0.25">
      <c r="A25" s="1766" t="s">
        <v>1140</v>
      </c>
      <c r="B25" s="1767"/>
      <c r="C25" s="1767"/>
      <c r="D25" s="1767"/>
      <c r="E25" s="1768"/>
    </row>
    <row r="26" spans="1:5" x14ac:dyDescent="0.25">
      <c r="A26" s="1"/>
      <c r="B26" s="2"/>
      <c r="C26" s="2"/>
      <c r="D26" s="2"/>
      <c r="E26" s="3"/>
    </row>
    <row r="27" spans="1:5" x14ac:dyDescent="0.25">
      <c r="A27" s="16"/>
      <c r="B27" s="17"/>
      <c r="C27" s="17"/>
      <c r="D27" s="17"/>
      <c r="E27" s="18"/>
    </row>
    <row r="28" spans="1:5" x14ac:dyDescent="0.25">
      <c r="A28" s="21" t="s">
        <v>6</v>
      </c>
      <c r="B28" s="22" t="s">
        <v>18</v>
      </c>
      <c r="C28" s="1740" t="s">
        <v>17</v>
      </c>
      <c r="D28" s="1741"/>
      <c r="E28" s="18"/>
    </row>
    <row r="29" spans="1:5" x14ac:dyDescent="0.25">
      <c r="A29" s="16"/>
      <c r="B29" s="17"/>
      <c r="C29" s="1742"/>
      <c r="D29" s="1743"/>
      <c r="E29" s="18"/>
    </row>
    <row r="30" spans="1:5" x14ac:dyDescent="0.25">
      <c r="A30" s="24" t="s">
        <v>7</v>
      </c>
      <c r="B30" s="471" t="s">
        <v>1141</v>
      </c>
      <c r="C30" s="1744" t="s">
        <v>16</v>
      </c>
      <c r="D30" s="1745"/>
      <c r="E30" s="1730"/>
    </row>
    <row r="31" spans="1:5" x14ac:dyDescent="0.25">
      <c r="A31" s="25" t="s">
        <v>9</v>
      </c>
      <c r="B31" s="472" t="s">
        <v>10</v>
      </c>
      <c r="C31" s="1746" t="s">
        <v>1126</v>
      </c>
      <c r="D31" s="1747"/>
      <c r="E31" s="1730"/>
    </row>
    <row r="32" spans="1:5" x14ac:dyDescent="0.25">
      <c r="A32" s="16"/>
      <c r="B32" s="17"/>
      <c r="C32" s="17"/>
      <c r="D32" s="17"/>
      <c r="E32" s="18"/>
    </row>
    <row r="33" spans="1:5" x14ac:dyDescent="0.25">
      <c r="A33" s="13"/>
      <c r="B33" s="7"/>
      <c r="C33" s="7"/>
      <c r="D33" s="7"/>
      <c r="E33" s="11"/>
    </row>
  </sheetData>
  <mergeCells count="16">
    <mergeCell ref="A1:E7"/>
    <mergeCell ref="D10:E10"/>
    <mergeCell ref="A11:E11"/>
    <mergeCell ref="C12:E12"/>
    <mergeCell ref="A13:B13"/>
    <mergeCell ref="C13:E13"/>
    <mergeCell ref="C28:D28"/>
    <mergeCell ref="C29:D29"/>
    <mergeCell ref="C30:E30"/>
    <mergeCell ref="C31:E31"/>
    <mergeCell ref="A14:B14"/>
    <mergeCell ref="C14:E14"/>
    <mergeCell ref="C15:E15"/>
    <mergeCell ref="C16:E16"/>
    <mergeCell ref="A22:D22"/>
    <mergeCell ref="A25:E25"/>
  </mergeCells>
  <pageMargins left="0.7" right="0.7" top="0.75" bottom="0.75" header="0.3" footer="0.3"/>
  <pageSetup orientation="portrait" horizontalDpi="0" verticalDpi="0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L30"/>
  <sheetViews>
    <sheetView topLeftCell="A10" workbookViewId="0">
      <selection activeCell="J23" sqref="J23"/>
    </sheetView>
  </sheetViews>
  <sheetFormatPr defaultRowHeight="15" x14ac:dyDescent="0.25"/>
  <cols>
    <col min="1" max="1" width="23.7109375" customWidth="1"/>
    <col min="2" max="2" width="32" customWidth="1"/>
    <col min="3" max="3" width="7.28515625" customWidth="1"/>
    <col min="4" max="4" width="14.7109375" style="324" customWidth="1"/>
    <col min="5" max="5" width="12.28515625" hidden="1" customWidth="1"/>
    <col min="6" max="6" width="2.5703125" hidden="1" customWidth="1"/>
    <col min="7" max="7" width="13.4257812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1142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1122</v>
      </c>
      <c r="E12" s="1757"/>
      <c r="F12" s="1757"/>
      <c r="G12" s="1752"/>
    </row>
    <row r="13" spans="1:9" ht="15" customHeight="1" x14ac:dyDescent="0.25">
      <c r="A13" s="1763" t="s">
        <v>1147</v>
      </c>
      <c r="B13" s="1764"/>
      <c r="C13" s="1737" t="s">
        <v>1148</v>
      </c>
      <c r="D13" s="1739"/>
      <c r="E13" s="1739"/>
      <c r="F13" s="1739"/>
      <c r="G13" s="1738"/>
      <c r="I13" t="s">
        <v>713</v>
      </c>
    </row>
    <row r="14" spans="1:9" x14ac:dyDescent="0.25">
      <c r="A14" s="466" t="s">
        <v>1151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/>
      <c r="B15" s="475"/>
      <c r="C15" s="477" t="s">
        <v>1149</v>
      </c>
      <c r="D15" s="468"/>
      <c r="E15" s="468"/>
      <c r="F15" s="468"/>
      <c r="G15" s="467"/>
    </row>
    <row r="16" spans="1:9" x14ac:dyDescent="0.25">
      <c r="A16" s="343"/>
      <c r="B16" s="344"/>
      <c r="C16" s="1737" t="s">
        <v>757</v>
      </c>
      <c r="D16" s="1739"/>
      <c r="E16" s="1739"/>
      <c r="F16" s="1739"/>
      <c r="G16" s="1738"/>
    </row>
    <row r="17" spans="1:12" x14ac:dyDescent="0.25">
      <c r="A17" s="10" t="s">
        <v>3</v>
      </c>
      <c r="B17" s="476" t="s">
        <v>4</v>
      </c>
      <c r="C17" s="476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1143</v>
      </c>
      <c r="B18" s="363" t="s">
        <v>1144</v>
      </c>
      <c r="C18" s="349">
        <v>4</v>
      </c>
      <c r="D18" s="360">
        <v>7100</v>
      </c>
      <c r="E18" s="361"/>
      <c r="F18" s="362"/>
      <c r="G18" s="84">
        <f>D18*C18</f>
        <v>28400</v>
      </c>
    </row>
    <row r="19" spans="1:12" x14ac:dyDescent="0.25">
      <c r="A19" s="56"/>
      <c r="B19" s="363" t="s">
        <v>1145</v>
      </c>
      <c r="C19" s="349"/>
      <c r="D19" s="360"/>
      <c r="E19" s="361"/>
      <c r="F19" s="362"/>
      <c r="G19" s="371" t="s">
        <v>179</v>
      </c>
    </row>
    <row r="20" spans="1:12" ht="23.25" x14ac:dyDescent="0.35">
      <c r="A20" s="1762" t="s">
        <v>781</v>
      </c>
      <c r="B20" s="1762"/>
      <c r="C20" s="1762"/>
      <c r="D20" s="1749"/>
      <c r="E20" s="1749"/>
      <c r="F20" s="1749"/>
      <c r="G20" s="308">
        <f>SUM(G18:G19)</f>
        <v>28400</v>
      </c>
      <c r="L20" t="s">
        <v>762</v>
      </c>
    </row>
    <row r="21" spans="1:12" ht="19.5" customHeight="1" x14ac:dyDescent="0.35">
      <c r="A21" s="295" t="s">
        <v>1146</v>
      </c>
      <c r="B21" s="346"/>
      <c r="C21" s="346"/>
      <c r="D21" s="473"/>
      <c r="E21" s="473"/>
      <c r="F21" s="473"/>
      <c r="G21" s="347"/>
    </row>
    <row r="22" spans="1:12" ht="19.5" customHeight="1" x14ac:dyDescent="0.35">
      <c r="A22" s="295" t="s">
        <v>1150</v>
      </c>
      <c r="B22" s="346"/>
      <c r="C22" s="346"/>
      <c r="D22" s="473"/>
      <c r="E22" s="473"/>
      <c r="F22" s="473"/>
      <c r="G22" s="347"/>
    </row>
    <row r="23" spans="1:12" x14ac:dyDescent="0.25">
      <c r="A23" s="1751" t="s">
        <v>1171</v>
      </c>
      <c r="B23" s="1739"/>
      <c r="C23" s="1739"/>
      <c r="D23" s="1739"/>
      <c r="E23" s="1739"/>
      <c r="F23" s="1739"/>
      <c r="G23" s="1738"/>
    </row>
    <row r="24" spans="1:12" x14ac:dyDescent="0.25">
      <c r="A24" s="16"/>
      <c r="B24" s="17"/>
      <c r="C24" s="17"/>
      <c r="D24" s="321"/>
      <c r="E24" s="17"/>
      <c r="F24" s="17"/>
      <c r="G24" s="18"/>
    </row>
    <row r="25" spans="1:12" x14ac:dyDescent="0.25">
      <c r="A25" s="21" t="s">
        <v>6</v>
      </c>
      <c r="B25" s="323" t="s">
        <v>18</v>
      </c>
      <c r="C25" s="470"/>
      <c r="D25" s="469" t="s">
        <v>17</v>
      </c>
      <c r="E25" s="1740" t="s">
        <v>17</v>
      </c>
      <c r="F25" s="1740"/>
      <c r="G25" s="18"/>
    </row>
    <row r="26" spans="1:12" ht="15.75" x14ac:dyDescent="0.3">
      <c r="A26" s="16"/>
      <c r="B26" s="17"/>
      <c r="C26" s="17"/>
      <c r="D26" s="330"/>
      <c r="E26" s="1742"/>
      <c r="F26" s="1742"/>
      <c r="G26" s="18"/>
    </row>
    <row r="27" spans="1:12" x14ac:dyDescent="0.25">
      <c r="A27" s="24" t="s">
        <v>7</v>
      </c>
      <c r="B27" s="488" t="s">
        <v>1152</v>
      </c>
      <c r="C27" s="478"/>
      <c r="D27" s="1831" t="s">
        <v>716</v>
      </c>
      <c r="E27" s="1832"/>
      <c r="F27" s="1832"/>
      <c r="G27" s="1833"/>
    </row>
    <row r="28" spans="1:12" x14ac:dyDescent="0.25">
      <c r="A28" s="25" t="s">
        <v>9</v>
      </c>
      <c r="B28" s="489" t="s">
        <v>714</v>
      </c>
      <c r="C28" s="478"/>
      <c r="D28" s="1834" t="s">
        <v>717</v>
      </c>
      <c r="E28" s="1832"/>
      <c r="F28" s="1832"/>
      <c r="G28" s="1833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13"/>
      <c r="B30" s="7"/>
      <c r="C30" s="7"/>
      <c r="D30" s="322"/>
      <c r="E30" s="7"/>
      <c r="F30" s="7"/>
      <c r="G30" s="11"/>
    </row>
  </sheetData>
  <mergeCells count="15">
    <mergeCell ref="A1:G7"/>
    <mergeCell ref="D10:G10"/>
    <mergeCell ref="A11:G11"/>
    <mergeCell ref="D12:G12"/>
    <mergeCell ref="A13:B13"/>
    <mergeCell ref="C13:G13"/>
    <mergeCell ref="E26:F26"/>
    <mergeCell ref="D27:G27"/>
    <mergeCell ref="D28:G28"/>
    <mergeCell ref="C14:G14"/>
    <mergeCell ref="C16:G16"/>
    <mergeCell ref="D17:F17"/>
    <mergeCell ref="A20:F20"/>
    <mergeCell ref="A23:G23"/>
    <mergeCell ref="E25:F25"/>
  </mergeCells>
  <pageMargins left="0.7" right="0.7" top="0.75" bottom="0.75" header="0.3" footer="0.3"/>
  <pageSetup orientation="portrait" horizontalDpi="0" verticalDpi="0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L31"/>
  <sheetViews>
    <sheetView topLeftCell="A4" workbookViewId="0">
      <selection activeCell="K16" sqref="K16"/>
    </sheetView>
  </sheetViews>
  <sheetFormatPr defaultRowHeight="15" x14ac:dyDescent="0.25"/>
  <cols>
    <col min="1" max="1" width="26.28515625" customWidth="1"/>
    <col min="2" max="2" width="32" customWidth="1"/>
    <col min="3" max="3" width="7.28515625" customWidth="1"/>
    <col min="4" max="4" width="11.7109375" style="324" customWidth="1"/>
    <col min="5" max="5" width="12.28515625" hidden="1" customWidth="1"/>
    <col min="6" max="6" width="2.5703125" hidden="1" customWidth="1"/>
    <col min="7" max="7" width="13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1154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1155</v>
      </c>
      <c r="E12" s="1757"/>
      <c r="F12" s="1757"/>
      <c r="G12" s="1752"/>
    </row>
    <row r="13" spans="1:9" ht="15" customHeight="1" x14ac:dyDescent="0.25">
      <c r="A13" s="1763" t="s">
        <v>1156</v>
      </c>
      <c r="B13" s="1764"/>
      <c r="C13" s="1849" t="s">
        <v>1167</v>
      </c>
      <c r="D13" s="1739"/>
      <c r="E13" s="1739"/>
      <c r="F13" s="1739"/>
      <c r="G13" s="1738"/>
      <c r="I13" t="s">
        <v>713</v>
      </c>
    </row>
    <row r="14" spans="1:9" x14ac:dyDescent="0.25">
      <c r="A14" s="480" t="s">
        <v>1157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1158</v>
      </c>
      <c r="B15" s="484"/>
      <c r="C15" s="485" t="s">
        <v>1166</v>
      </c>
      <c r="D15" s="482"/>
      <c r="E15" s="482"/>
      <c r="F15" s="482"/>
      <c r="G15" s="481"/>
    </row>
    <row r="16" spans="1:9" x14ac:dyDescent="0.25">
      <c r="A16" s="343"/>
      <c r="B16" s="344"/>
      <c r="C16" s="1737" t="s">
        <v>757</v>
      </c>
      <c r="D16" s="1739"/>
      <c r="E16" s="1739"/>
      <c r="F16" s="1739"/>
      <c r="G16" s="1738"/>
    </row>
    <row r="17" spans="1:12" x14ac:dyDescent="0.25">
      <c r="A17" s="10" t="s">
        <v>3</v>
      </c>
      <c r="B17" s="487" t="s">
        <v>4</v>
      </c>
      <c r="C17" s="487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1162</v>
      </c>
      <c r="B18" s="363" t="s">
        <v>1163</v>
      </c>
      <c r="C18" s="349">
        <v>1</v>
      </c>
      <c r="D18" s="360">
        <v>47900</v>
      </c>
      <c r="E18" s="361"/>
      <c r="F18" s="362"/>
      <c r="G18" s="84">
        <f>D18*C18</f>
        <v>47900</v>
      </c>
    </row>
    <row r="19" spans="1:12" x14ac:dyDescent="0.25">
      <c r="A19" s="56"/>
      <c r="B19" s="363" t="s">
        <v>1164</v>
      </c>
      <c r="C19" s="349"/>
      <c r="D19" s="360"/>
      <c r="E19" s="361"/>
      <c r="F19" s="362"/>
      <c r="G19" s="371" t="s">
        <v>179</v>
      </c>
    </row>
    <row r="20" spans="1:12" x14ac:dyDescent="0.25">
      <c r="A20" s="56"/>
      <c r="B20" s="363"/>
      <c r="C20" s="349"/>
      <c r="D20" s="360"/>
      <c r="E20" s="361"/>
      <c r="F20" s="362"/>
      <c r="G20" s="371"/>
    </row>
    <row r="21" spans="1:12" ht="23.25" x14ac:dyDescent="0.35">
      <c r="A21" s="1762" t="s">
        <v>781</v>
      </c>
      <c r="B21" s="1762"/>
      <c r="C21" s="1762"/>
      <c r="D21" s="1749"/>
      <c r="E21" s="1749"/>
      <c r="F21" s="1749"/>
      <c r="G21" s="308">
        <f>SUM(G18:G19)</f>
        <v>47900</v>
      </c>
      <c r="L21" t="s">
        <v>762</v>
      </c>
    </row>
    <row r="22" spans="1:12" ht="19.5" customHeight="1" x14ac:dyDescent="0.35">
      <c r="A22" s="295" t="s">
        <v>1159</v>
      </c>
      <c r="B22" s="346"/>
      <c r="C22" s="346"/>
      <c r="D22" s="483"/>
      <c r="E22" s="483"/>
      <c r="F22" s="483"/>
      <c r="G22" s="347"/>
    </row>
    <row r="23" spans="1:12" ht="19.5" customHeight="1" x14ac:dyDescent="0.35">
      <c r="A23" s="295" t="s">
        <v>1160</v>
      </c>
      <c r="B23" s="346"/>
      <c r="C23" s="346"/>
      <c r="D23" s="483"/>
      <c r="E23" s="483"/>
      <c r="F23" s="483"/>
      <c r="G23" s="347"/>
    </row>
    <row r="24" spans="1:12" x14ac:dyDescent="0.25">
      <c r="A24" s="1751" t="s">
        <v>1165</v>
      </c>
      <c r="B24" s="1739"/>
      <c r="C24" s="1739"/>
      <c r="D24" s="1739"/>
      <c r="E24" s="1739"/>
      <c r="F24" s="1739"/>
      <c r="G24" s="1738"/>
    </row>
    <row r="25" spans="1:12" x14ac:dyDescent="0.25">
      <c r="A25" s="16"/>
      <c r="B25" s="17"/>
      <c r="C25" s="17"/>
      <c r="D25" s="321"/>
      <c r="E25" s="17"/>
      <c r="F25" s="17"/>
      <c r="G25" s="18"/>
    </row>
    <row r="26" spans="1:12" x14ac:dyDescent="0.25">
      <c r="A26" s="21" t="s">
        <v>6</v>
      </c>
      <c r="B26" s="323" t="s">
        <v>18</v>
      </c>
      <c r="C26" s="1741" t="s">
        <v>17</v>
      </c>
      <c r="D26" s="1743"/>
      <c r="E26" s="1740" t="s">
        <v>17</v>
      </c>
      <c r="F26" s="1740"/>
      <c r="G26" s="18"/>
    </row>
    <row r="27" spans="1:12" ht="15.75" x14ac:dyDescent="0.3">
      <c r="A27" s="16"/>
      <c r="B27" s="17"/>
      <c r="C27" s="17"/>
      <c r="D27" s="330"/>
      <c r="E27" s="1742"/>
      <c r="F27" s="1742"/>
      <c r="G27" s="18"/>
    </row>
    <row r="28" spans="1:12" x14ac:dyDescent="0.25">
      <c r="A28" s="24" t="s">
        <v>7</v>
      </c>
      <c r="B28" s="488" t="s">
        <v>1161</v>
      </c>
      <c r="C28" s="486"/>
      <c r="D28" s="1831" t="s">
        <v>716</v>
      </c>
      <c r="E28" s="1832"/>
      <c r="F28" s="1832"/>
      <c r="G28" s="1833"/>
    </row>
    <row r="29" spans="1:12" x14ac:dyDescent="0.25">
      <c r="A29" s="25" t="s">
        <v>9</v>
      </c>
      <c r="B29" s="489" t="s">
        <v>714</v>
      </c>
      <c r="C29" s="486"/>
      <c r="D29" s="1834" t="s">
        <v>717</v>
      </c>
      <c r="E29" s="1832"/>
      <c r="F29" s="1832"/>
      <c r="G29" s="1833"/>
    </row>
    <row r="30" spans="1:12" x14ac:dyDescent="0.25">
      <c r="A30" s="16"/>
      <c r="B30" s="17"/>
      <c r="C30" s="17"/>
      <c r="D30" s="321"/>
      <c r="E30" s="17"/>
      <c r="F30" s="17"/>
      <c r="G30" s="18"/>
    </row>
    <row r="31" spans="1:12" x14ac:dyDescent="0.25">
      <c r="A31" s="13"/>
      <c r="B31" s="7"/>
      <c r="C31" s="7"/>
      <c r="D31" s="322"/>
      <c r="E31" s="7"/>
      <c r="F31" s="7"/>
      <c r="G31" s="11"/>
    </row>
  </sheetData>
  <mergeCells count="16">
    <mergeCell ref="A1:G7"/>
    <mergeCell ref="D10:G10"/>
    <mergeCell ref="A11:G11"/>
    <mergeCell ref="D12:G12"/>
    <mergeCell ref="A13:B13"/>
    <mergeCell ref="C13:G13"/>
    <mergeCell ref="E27:F27"/>
    <mergeCell ref="D28:G28"/>
    <mergeCell ref="D29:G29"/>
    <mergeCell ref="C26:D26"/>
    <mergeCell ref="C14:G14"/>
    <mergeCell ref="C16:G16"/>
    <mergeCell ref="D17:F17"/>
    <mergeCell ref="A21:F21"/>
    <mergeCell ref="A24:G24"/>
    <mergeCell ref="E26:F26"/>
  </mergeCells>
  <pageMargins left="0.7" right="0.7" top="0.75" bottom="0.75" header="0.3" footer="0.3"/>
  <pageSetup orientation="portrait" horizontalDpi="0" verticalDpi="0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L31"/>
  <sheetViews>
    <sheetView topLeftCell="A13" workbookViewId="0">
      <selection activeCell="K21" sqref="K21"/>
    </sheetView>
  </sheetViews>
  <sheetFormatPr defaultRowHeight="15" x14ac:dyDescent="0.25"/>
  <cols>
    <col min="1" max="1" width="26.28515625" customWidth="1"/>
    <col min="2" max="2" width="32" customWidth="1"/>
    <col min="3" max="3" width="7.28515625" customWidth="1"/>
    <col min="4" max="4" width="11.7109375" style="324" customWidth="1"/>
    <col min="5" max="5" width="12.28515625" hidden="1" customWidth="1"/>
    <col min="6" max="6" width="2.5703125" hidden="1" customWidth="1"/>
    <col min="7" max="7" width="13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1172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1173</v>
      </c>
      <c r="E12" s="1757"/>
      <c r="F12" s="1757"/>
      <c r="G12" s="1752"/>
    </row>
    <row r="13" spans="1:9" ht="15" customHeight="1" x14ac:dyDescent="0.25">
      <c r="A13" s="1763" t="s">
        <v>1174</v>
      </c>
      <c r="B13" s="1764"/>
      <c r="C13" s="1849" t="s">
        <v>1175</v>
      </c>
      <c r="D13" s="1739"/>
      <c r="E13" s="1739"/>
      <c r="F13" s="1739"/>
      <c r="G13" s="1738"/>
      <c r="I13" t="s">
        <v>713</v>
      </c>
    </row>
    <row r="14" spans="1:9" x14ac:dyDescent="0.25">
      <c r="A14" s="490" t="s">
        <v>1177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/>
      <c r="B15" s="494"/>
      <c r="C15" s="495" t="s">
        <v>1176</v>
      </c>
      <c r="D15" s="492"/>
      <c r="E15" s="492"/>
      <c r="F15" s="492"/>
      <c r="G15" s="491"/>
    </row>
    <row r="16" spans="1:9" x14ac:dyDescent="0.25">
      <c r="A16" s="343"/>
      <c r="B16" s="344"/>
      <c r="C16" s="1737" t="s">
        <v>757</v>
      </c>
      <c r="D16" s="1739"/>
      <c r="E16" s="1739"/>
      <c r="F16" s="1739"/>
      <c r="G16" s="1738"/>
    </row>
    <row r="17" spans="1:12" x14ac:dyDescent="0.25">
      <c r="A17" s="10" t="s">
        <v>3</v>
      </c>
      <c r="B17" s="497" t="s">
        <v>4</v>
      </c>
      <c r="C17" s="497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56" t="s">
        <v>1178</v>
      </c>
      <c r="B18" s="363" t="s">
        <v>1179</v>
      </c>
      <c r="C18" s="349">
        <v>1</v>
      </c>
      <c r="D18" s="360">
        <v>550</v>
      </c>
      <c r="E18" s="361"/>
      <c r="F18" s="362"/>
      <c r="G18" s="84">
        <f>D18*C18</f>
        <v>550</v>
      </c>
    </row>
    <row r="19" spans="1:12" x14ac:dyDescent="0.25">
      <c r="A19" s="56"/>
      <c r="B19" s="363"/>
      <c r="C19" s="349"/>
      <c r="D19" s="360"/>
      <c r="E19" s="361"/>
      <c r="F19" s="362"/>
      <c r="G19" s="371" t="s">
        <v>179</v>
      </c>
    </row>
    <row r="20" spans="1:12" x14ac:dyDescent="0.25">
      <c r="A20" s="56"/>
      <c r="B20" s="363"/>
      <c r="C20" s="349"/>
      <c r="D20" s="360"/>
      <c r="E20" s="361"/>
      <c r="F20" s="362"/>
      <c r="G20" s="371"/>
    </row>
    <row r="21" spans="1:12" ht="23.25" x14ac:dyDescent="0.35">
      <c r="A21" s="1762" t="s">
        <v>781</v>
      </c>
      <c r="B21" s="1762"/>
      <c r="C21" s="1762"/>
      <c r="D21" s="1749"/>
      <c r="E21" s="1749"/>
      <c r="F21" s="1749"/>
      <c r="G21" s="308">
        <f>SUM(G18:G19)</f>
        <v>550</v>
      </c>
      <c r="L21" t="s">
        <v>762</v>
      </c>
    </row>
    <row r="22" spans="1:12" ht="19.5" customHeight="1" x14ac:dyDescent="0.35">
      <c r="A22" s="295" t="s">
        <v>1180</v>
      </c>
      <c r="B22" s="346"/>
      <c r="C22" s="346"/>
      <c r="D22" s="493"/>
      <c r="E22" s="493"/>
      <c r="F22" s="493"/>
      <c r="G22" s="347"/>
    </row>
    <row r="23" spans="1:12" ht="19.5" customHeight="1" x14ac:dyDescent="0.35">
      <c r="A23" s="295" t="s">
        <v>863</v>
      </c>
      <c r="B23" s="346"/>
      <c r="C23" s="346"/>
      <c r="D23" s="493"/>
      <c r="E23" s="493"/>
      <c r="F23" s="493"/>
      <c r="G23" s="347"/>
    </row>
    <row r="24" spans="1:12" x14ac:dyDescent="0.25">
      <c r="A24" s="1751"/>
      <c r="B24" s="1739"/>
      <c r="C24" s="1739"/>
      <c r="D24" s="1739"/>
      <c r="E24" s="1739"/>
      <c r="F24" s="1739"/>
      <c r="G24" s="1738"/>
    </row>
    <row r="25" spans="1:12" x14ac:dyDescent="0.25">
      <c r="A25" s="16"/>
      <c r="B25" s="17"/>
      <c r="C25" s="17"/>
      <c r="D25" s="321"/>
      <c r="E25" s="17"/>
      <c r="F25" s="17"/>
      <c r="G25" s="18"/>
    </row>
    <row r="26" spans="1:12" x14ac:dyDescent="0.25">
      <c r="A26" s="21" t="s">
        <v>6</v>
      </c>
      <c r="B26" s="323" t="s">
        <v>18</v>
      </c>
      <c r="C26" s="1741" t="s">
        <v>17</v>
      </c>
      <c r="D26" s="1743"/>
      <c r="E26" s="1740" t="s">
        <v>17</v>
      </c>
      <c r="F26" s="1740"/>
      <c r="G26" s="18"/>
    </row>
    <row r="27" spans="1:12" ht="15.75" x14ac:dyDescent="0.3">
      <c r="A27" s="16"/>
      <c r="B27" s="17"/>
      <c r="C27" s="17"/>
      <c r="D27" s="330"/>
      <c r="E27" s="1742"/>
      <c r="F27" s="1742"/>
      <c r="G27" s="18"/>
    </row>
    <row r="28" spans="1:12" x14ac:dyDescent="0.25">
      <c r="A28" s="24" t="s">
        <v>7</v>
      </c>
      <c r="B28" s="488" t="s">
        <v>1181</v>
      </c>
      <c r="C28" s="496"/>
      <c r="D28" s="1831" t="s">
        <v>716</v>
      </c>
      <c r="E28" s="1832"/>
      <c r="F28" s="1832"/>
      <c r="G28" s="1833"/>
    </row>
    <row r="29" spans="1:12" x14ac:dyDescent="0.25">
      <c r="A29" s="25" t="s">
        <v>9</v>
      </c>
      <c r="B29" s="489" t="s">
        <v>714</v>
      </c>
      <c r="C29" s="496"/>
      <c r="D29" s="1834" t="s">
        <v>717</v>
      </c>
      <c r="E29" s="1832"/>
      <c r="F29" s="1832"/>
      <c r="G29" s="1833"/>
    </row>
    <row r="30" spans="1:12" x14ac:dyDescent="0.25">
      <c r="A30" s="16"/>
      <c r="B30" s="17"/>
      <c r="C30" s="17"/>
      <c r="D30" s="321"/>
      <c r="E30" s="17"/>
      <c r="F30" s="17"/>
      <c r="G30" s="18"/>
    </row>
    <row r="31" spans="1:12" x14ac:dyDescent="0.25">
      <c r="A31" s="13"/>
      <c r="B31" s="7"/>
      <c r="C31" s="7"/>
      <c r="D31" s="322"/>
      <c r="E31" s="7"/>
      <c r="F31" s="7"/>
      <c r="G31" s="11"/>
    </row>
  </sheetData>
  <mergeCells count="16">
    <mergeCell ref="E27:F27"/>
    <mergeCell ref="D28:G28"/>
    <mergeCell ref="D29:G29"/>
    <mergeCell ref="C14:G14"/>
    <mergeCell ref="C16:G16"/>
    <mergeCell ref="D17:F17"/>
    <mergeCell ref="A21:F21"/>
    <mergeCell ref="A24:G24"/>
    <mergeCell ref="C26:D26"/>
    <mergeCell ref="E26:F26"/>
    <mergeCell ref="A1:G7"/>
    <mergeCell ref="D10:G10"/>
    <mergeCell ref="A11:G11"/>
    <mergeCell ref="D12:G12"/>
    <mergeCell ref="A13:B13"/>
    <mergeCell ref="C13:G13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9"/>
  <sheetViews>
    <sheetView workbookViewId="0">
      <selection activeCell="J11" sqref="J11"/>
    </sheetView>
  </sheetViews>
  <sheetFormatPr defaultRowHeight="15" x14ac:dyDescent="0.25"/>
  <cols>
    <col min="1" max="1" width="19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22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191</v>
      </c>
      <c r="D12" s="1735"/>
      <c r="E12" s="1736"/>
    </row>
    <row r="13" spans="1:5" x14ac:dyDescent="0.25">
      <c r="A13" s="1737" t="s">
        <v>19</v>
      </c>
      <c r="B13" s="1738"/>
      <c r="C13" s="1737" t="s">
        <v>23</v>
      </c>
      <c r="D13" s="1739"/>
      <c r="E13" s="1738"/>
    </row>
    <row r="14" spans="1:5" x14ac:dyDescent="0.25">
      <c r="A14" s="1737" t="s">
        <v>21</v>
      </c>
      <c r="B14" s="1738"/>
      <c r="C14" s="1737" t="s">
        <v>12</v>
      </c>
      <c r="D14" s="1739"/>
      <c r="E14" s="1738"/>
    </row>
    <row r="15" spans="1:5" x14ac:dyDescent="0.25">
      <c r="A15" s="29" t="s">
        <v>20</v>
      </c>
      <c r="B15" s="8"/>
      <c r="C15" s="1753" t="s">
        <v>24</v>
      </c>
      <c r="D15" s="1749"/>
      <c r="E15" s="1749"/>
    </row>
    <row r="16" spans="1:5" x14ac:dyDescent="0.25">
      <c r="A16" s="13"/>
      <c r="C16" s="1748" t="s">
        <v>25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26</v>
      </c>
      <c r="B18" s="9" t="s">
        <v>27</v>
      </c>
      <c r="C18" s="35">
        <v>1</v>
      </c>
      <c r="D18" s="30">
        <v>5200</v>
      </c>
      <c r="E18" s="30">
        <f>D18*C18</f>
        <v>5200</v>
      </c>
    </row>
    <row r="19" spans="1:5" ht="15.75" thickBot="1" x14ac:dyDescent="0.3">
      <c r="A19" s="9"/>
      <c r="B19" s="9"/>
      <c r="C19" s="9"/>
      <c r="D19" s="9"/>
      <c r="E19" s="12"/>
    </row>
    <row r="20" spans="1:5" ht="24" thickBot="1" x14ac:dyDescent="0.4">
      <c r="A20" s="1750" t="s">
        <v>15</v>
      </c>
      <c r="B20" s="1739"/>
      <c r="C20" s="1739"/>
      <c r="D20" s="1739"/>
      <c r="E20" s="31">
        <f>SUM(E18:E19)</f>
        <v>5200</v>
      </c>
    </row>
    <row r="21" spans="1:5" x14ac:dyDescent="0.25">
      <c r="A21" s="1751" t="s">
        <v>28</v>
      </c>
      <c r="B21" s="1739"/>
      <c r="C21" s="1739"/>
      <c r="D21" s="1739"/>
      <c r="E21" s="1752"/>
    </row>
    <row r="22" spans="1:5" x14ac:dyDescent="0.25">
      <c r="A22" s="1"/>
      <c r="B22" s="2"/>
      <c r="C22" s="2"/>
      <c r="D22" s="2"/>
      <c r="E22" s="3"/>
    </row>
    <row r="23" spans="1:5" x14ac:dyDescent="0.25">
      <c r="A23" s="16"/>
      <c r="B23" s="17"/>
      <c r="C23" s="17"/>
      <c r="D23" s="17"/>
      <c r="E23" s="18"/>
    </row>
    <row r="24" spans="1:5" x14ac:dyDescent="0.25">
      <c r="A24" s="21" t="s">
        <v>6</v>
      </c>
      <c r="B24" s="22" t="s">
        <v>18</v>
      </c>
      <c r="C24" s="1740" t="s">
        <v>17</v>
      </c>
      <c r="D24" s="1741"/>
      <c r="E24" s="18"/>
    </row>
    <row r="25" spans="1:5" x14ac:dyDescent="0.25">
      <c r="A25" s="16"/>
      <c r="B25" s="17"/>
      <c r="C25" s="1742"/>
      <c r="D25" s="1743"/>
      <c r="E25" s="18"/>
    </row>
    <row r="26" spans="1:5" x14ac:dyDescent="0.25">
      <c r="A26" s="24" t="s">
        <v>7</v>
      </c>
      <c r="B26" s="20" t="s">
        <v>29</v>
      </c>
      <c r="C26" s="1744" t="s">
        <v>16</v>
      </c>
      <c r="D26" s="1745"/>
      <c r="E26" s="1730"/>
    </row>
    <row r="27" spans="1:5" x14ac:dyDescent="0.25">
      <c r="A27" s="25" t="s">
        <v>9</v>
      </c>
      <c r="B27" s="19" t="s">
        <v>10</v>
      </c>
      <c r="C27" s="1746" t="s">
        <v>10</v>
      </c>
      <c r="D27" s="1747"/>
      <c r="E27" s="1730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13"/>
      <c r="B29" s="7"/>
      <c r="C29" s="7"/>
      <c r="D29" s="7"/>
      <c r="E29" s="11"/>
    </row>
  </sheetData>
  <mergeCells count="16">
    <mergeCell ref="C24:D24"/>
    <mergeCell ref="C25:D25"/>
    <mergeCell ref="C26:E26"/>
    <mergeCell ref="C27:E27"/>
    <mergeCell ref="A14:B14"/>
    <mergeCell ref="C14:E14"/>
    <mergeCell ref="C15:E15"/>
    <mergeCell ref="C16:E16"/>
    <mergeCell ref="A20:D20"/>
    <mergeCell ref="A21:E2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L35"/>
  <sheetViews>
    <sheetView topLeftCell="A10" workbookViewId="0">
      <selection activeCell="I37" sqref="I37"/>
    </sheetView>
  </sheetViews>
  <sheetFormatPr defaultRowHeight="15" x14ac:dyDescent="0.25"/>
  <cols>
    <col min="1" max="1" width="26.28515625" customWidth="1"/>
    <col min="2" max="2" width="32" customWidth="1"/>
    <col min="3" max="3" width="7.28515625" customWidth="1"/>
    <col min="4" max="4" width="11.7109375" style="324" customWidth="1"/>
    <col min="5" max="5" width="12.28515625" hidden="1" customWidth="1"/>
    <col min="6" max="6" width="2.5703125" hidden="1" customWidth="1"/>
    <col min="7" max="7" width="13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1182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1183</v>
      </c>
      <c r="E12" s="1757"/>
      <c r="F12" s="1757"/>
      <c r="G12" s="1752"/>
    </row>
    <row r="13" spans="1:9" ht="15" customHeight="1" x14ac:dyDescent="0.25">
      <c r="A13" s="1763" t="s">
        <v>1184</v>
      </c>
      <c r="B13" s="1764"/>
      <c r="C13" s="1849" t="s">
        <v>1187</v>
      </c>
      <c r="D13" s="1739"/>
      <c r="E13" s="1739"/>
      <c r="F13" s="1739"/>
      <c r="G13" s="1738"/>
      <c r="I13" t="s">
        <v>713</v>
      </c>
    </row>
    <row r="14" spans="1:9" x14ac:dyDescent="0.25">
      <c r="A14" s="498" t="s">
        <v>1185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1186</v>
      </c>
      <c r="B15" s="502"/>
      <c r="C15" s="504" t="s">
        <v>1188</v>
      </c>
      <c r="D15" s="500"/>
      <c r="E15" s="500"/>
      <c r="F15" s="500"/>
      <c r="G15" s="499"/>
    </row>
    <row r="16" spans="1:9" x14ac:dyDescent="0.25">
      <c r="A16" s="343"/>
      <c r="B16" s="344"/>
      <c r="C16" s="1737" t="s">
        <v>1189</v>
      </c>
      <c r="D16" s="1739"/>
      <c r="E16" s="1739"/>
      <c r="F16" s="1739"/>
      <c r="G16" s="1738"/>
    </row>
    <row r="17" spans="1:12" x14ac:dyDescent="0.25">
      <c r="A17" s="10" t="s">
        <v>3</v>
      </c>
      <c r="B17" s="506" t="s">
        <v>4</v>
      </c>
      <c r="C17" s="503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1850" t="s">
        <v>901</v>
      </c>
      <c r="B18" s="294" t="s">
        <v>1193</v>
      </c>
      <c r="C18" s="1852">
        <v>2</v>
      </c>
      <c r="D18" s="1854">
        <v>4300</v>
      </c>
      <c r="E18" s="509"/>
      <c r="F18" s="510"/>
      <c r="G18" s="1856">
        <f>D18*C18</f>
        <v>8600</v>
      </c>
    </row>
    <row r="19" spans="1:12" ht="75" x14ac:dyDescent="0.25">
      <c r="A19" s="1851"/>
      <c r="B19" s="508" t="s">
        <v>1201</v>
      </c>
      <c r="C19" s="1853"/>
      <c r="D19" s="1855"/>
      <c r="E19" s="511"/>
      <c r="F19" s="512"/>
      <c r="G19" s="1853"/>
    </row>
    <row r="20" spans="1:12" x14ac:dyDescent="0.25">
      <c r="A20" s="56" t="s">
        <v>1194</v>
      </c>
      <c r="B20" s="363" t="s">
        <v>1198</v>
      </c>
      <c r="C20" s="349">
        <v>2</v>
      </c>
      <c r="D20" s="360">
        <v>1500</v>
      </c>
      <c r="E20" s="361"/>
      <c r="F20" s="362"/>
      <c r="G20" s="371">
        <f>D20*C20</f>
        <v>3000</v>
      </c>
    </row>
    <row r="21" spans="1:12" x14ac:dyDescent="0.25">
      <c r="A21" s="56" t="s">
        <v>1195</v>
      </c>
      <c r="B21" s="514" t="s">
        <v>179</v>
      </c>
      <c r="C21" s="349">
        <v>2</v>
      </c>
      <c r="D21" s="360">
        <v>200</v>
      </c>
      <c r="E21" s="361"/>
      <c r="F21" s="362"/>
      <c r="G21" s="371">
        <f>D21*C21</f>
        <v>400</v>
      </c>
    </row>
    <row r="22" spans="1:12" x14ac:dyDescent="0.25">
      <c r="A22" s="56" t="s">
        <v>1196</v>
      </c>
      <c r="B22" s="363" t="s">
        <v>1197</v>
      </c>
      <c r="C22" s="349">
        <v>3</v>
      </c>
      <c r="D22" s="360">
        <v>1300</v>
      </c>
      <c r="E22" s="361"/>
      <c r="F22" s="362"/>
      <c r="G22" s="371">
        <f>D22*C22</f>
        <v>3900</v>
      </c>
    </row>
    <row r="23" spans="1:12" ht="30" x14ac:dyDescent="0.25">
      <c r="A23" s="513" t="s">
        <v>1199</v>
      </c>
      <c r="B23" s="507" t="s">
        <v>1200</v>
      </c>
      <c r="C23" s="349">
        <v>2</v>
      </c>
      <c r="D23" s="360">
        <v>2500</v>
      </c>
      <c r="E23" s="361"/>
      <c r="F23" s="362"/>
      <c r="G23" s="371">
        <f>D23*C23</f>
        <v>5000</v>
      </c>
    </row>
    <row r="24" spans="1:12" ht="23.25" x14ac:dyDescent="0.35">
      <c r="A24" s="1762" t="s">
        <v>781</v>
      </c>
      <c r="B24" s="1762"/>
      <c r="C24" s="1762"/>
      <c r="D24" s="1749"/>
      <c r="E24" s="1749"/>
      <c r="F24" s="1749"/>
      <c r="G24" s="308">
        <f>SUM(G18:G23)</f>
        <v>20900</v>
      </c>
      <c r="L24" t="s">
        <v>762</v>
      </c>
    </row>
    <row r="25" spans="1:12" ht="19.5" customHeight="1" x14ac:dyDescent="0.35">
      <c r="A25" s="295" t="s">
        <v>1191</v>
      </c>
      <c r="B25" s="346"/>
      <c r="C25" s="346"/>
      <c r="D25" s="501"/>
      <c r="E25" s="501"/>
      <c r="F25" s="501"/>
      <c r="G25" s="347"/>
    </row>
    <row r="26" spans="1:12" ht="19.5" customHeight="1" x14ac:dyDescent="0.35">
      <c r="A26" s="295" t="s">
        <v>1190</v>
      </c>
      <c r="B26" s="346"/>
      <c r="C26" s="346"/>
      <c r="D26" s="501"/>
      <c r="E26" s="501"/>
      <c r="F26" s="501"/>
      <c r="G26" s="347"/>
    </row>
    <row r="27" spans="1:12" ht="19.5" customHeight="1" x14ac:dyDescent="0.35">
      <c r="A27" s="295" t="s">
        <v>1192</v>
      </c>
      <c r="B27" s="346"/>
      <c r="C27" s="346"/>
      <c r="D27" s="501"/>
      <c r="E27" s="501"/>
      <c r="F27" s="501"/>
      <c r="G27" s="347"/>
    </row>
    <row r="28" spans="1:12" x14ac:dyDescent="0.25">
      <c r="A28" s="1751" t="s">
        <v>1202</v>
      </c>
      <c r="B28" s="1739"/>
      <c r="C28" s="1739"/>
      <c r="D28" s="1739"/>
      <c r="E28" s="1739"/>
      <c r="F28" s="1739"/>
      <c r="G28" s="1738"/>
    </row>
    <row r="29" spans="1:12" x14ac:dyDescent="0.25">
      <c r="A29" s="16"/>
      <c r="B29" s="17"/>
      <c r="C29" s="17"/>
      <c r="D29" s="321"/>
      <c r="E29" s="17"/>
      <c r="F29" s="17"/>
      <c r="G29" s="18"/>
    </row>
    <row r="30" spans="1:12" x14ac:dyDescent="0.25">
      <c r="A30" s="21" t="s">
        <v>6</v>
      </c>
      <c r="B30" s="323" t="s">
        <v>18</v>
      </c>
      <c r="C30" s="1741" t="s">
        <v>17</v>
      </c>
      <c r="D30" s="1743"/>
      <c r="E30" s="1740" t="s">
        <v>17</v>
      </c>
      <c r="F30" s="1740"/>
      <c r="G30" s="18"/>
    </row>
    <row r="31" spans="1:12" ht="15.75" x14ac:dyDescent="0.3">
      <c r="A31" s="16"/>
      <c r="B31" s="17"/>
      <c r="C31" s="17"/>
      <c r="D31" s="330"/>
      <c r="E31" s="1742"/>
      <c r="F31" s="1742"/>
      <c r="G31" s="18"/>
    </row>
    <row r="32" spans="1:12" x14ac:dyDescent="0.25">
      <c r="A32" s="24" t="s">
        <v>7</v>
      </c>
      <c r="B32" s="488" t="s">
        <v>1181</v>
      </c>
      <c r="C32" s="505"/>
      <c r="D32" s="1831" t="s">
        <v>716</v>
      </c>
      <c r="E32" s="1832"/>
      <c r="F32" s="1832"/>
      <c r="G32" s="1833"/>
    </row>
    <row r="33" spans="1:7" x14ac:dyDescent="0.25">
      <c r="A33" s="25" t="s">
        <v>9</v>
      </c>
      <c r="B33" s="489" t="s">
        <v>714</v>
      </c>
      <c r="C33" s="505"/>
      <c r="D33" s="1834" t="s">
        <v>717</v>
      </c>
      <c r="E33" s="1832"/>
      <c r="F33" s="1832"/>
      <c r="G33" s="1833"/>
    </row>
    <row r="34" spans="1:7" x14ac:dyDescent="0.25">
      <c r="A34" s="16"/>
      <c r="B34" s="17"/>
      <c r="C34" s="17"/>
      <c r="D34" s="321"/>
      <c r="E34" s="17"/>
      <c r="F34" s="17"/>
      <c r="G34" s="18"/>
    </row>
    <row r="35" spans="1:7" x14ac:dyDescent="0.25">
      <c r="A35" s="13"/>
      <c r="B35" s="7"/>
      <c r="C35" s="7"/>
      <c r="D35" s="322"/>
      <c r="E35" s="7"/>
      <c r="F35" s="7"/>
      <c r="G35" s="11"/>
    </row>
  </sheetData>
  <mergeCells count="20">
    <mergeCell ref="A1:G7"/>
    <mergeCell ref="D10:G10"/>
    <mergeCell ref="A11:G11"/>
    <mergeCell ref="D12:G12"/>
    <mergeCell ref="A13:B13"/>
    <mergeCell ref="C13:G13"/>
    <mergeCell ref="C14:G14"/>
    <mergeCell ref="C16:G16"/>
    <mergeCell ref="D17:F17"/>
    <mergeCell ref="A24:F24"/>
    <mergeCell ref="A28:G28"/>
    <mergeCell ref="E31:F31"/>
    <mergeCell ref="D32:G32"/>
    <mergeCell ref="D33:G33"/>
    <mergeCell ref="A18:A19"/>
    <mergeCell ref="C18:C19"/>
    <mergeCell ref="D18:D19"/>
    <mergeCell ref="G18:G19"/>
    <mergeCell ref="C30:D30"/>
    <mergeCell ref="E30:F30"/>
  </mergeCells>
  <pageMargins left="0.7" right="0.7" top="0.75" bottom="0.75" header="0.3" footer="0.3"/>
  <pageSetup orientation="portrait" horizontalDpi="0" verticalDpi="0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L31"/>
  <sheetViews>
    <sheetView topLeftCell="A7" workbookViewId="0">
      <selection activeCell="B20" sqref="B20"/>
    </sheetView>
  </sheetViews>
  <sheetFormatPr defaultRowHeight="15" x14ac:dyDescent="0.25"/>
  <cols>
    <col min="1" max="1" width="26.28515625" customWidth="1"/>
    <col min="2" max="2" width="32" customWidth="1"/>
    <col min="3" max="3" width="7.28515625" customWidth="1"/>
    <col min="4" max="4" width="11.7109375" style="324" customWidth="1"/>
    <col min="5" max="5" width="12.28515625" hidden="1" customWidth="1"/>
    <col min="6" max="6" width="2.5703125" hidden="1" customWidth="1"/>
    <col min="7" max="7" width="13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1206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1203</v>
      </c>
      <c r="E12" s="1757"/>
      <c r="F12" s="1757"/>
      <c r="G12" s="1752"/>
    </row>
    <row r="13" spans="1:9" ht="15" customHeight="1" x14ac:dyDescent="0.25">
      <c r="A13" s="1763" t="s">
        <v>1220</v>
      </c>
      <c r="B13" s="1764"/>
      <c r="C13" s="1849" t="s">
        <v>1223</v>
      </c>
      <c r="D13" s="1739"/>
      <c r="E13" s="1739"/>
      <c r="F13" s="1739"/>
      <c r="G13" s="1738"/>
      <c r="I13" t="s">
        <v>713</v>
      </c>
    </row>
    <row r="14" spans="1:9" x14ac:dyDescent="0.25">
      <c r="A14" s="515" t="s">
        <v>1221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1222</v>
      </c>
      <c r="B15" s="519"/>
      <c r="C15" s="520" t="s">
        <v>1207</v>
      </c>
      <c r="D15" s="517"/>
      <c r="E15" s="517"/>
      <c r="F15" s="517"/>
      <c r="G15" s="516"/>
    </row>
    <row r="16" spans="1:9" x14ac:dyDescent="0.25">
      <c r="A16" s="343"/>
      <c r="B16" s="344"/>
      <c r="C16" s="1737" t="s">
        <v>1208</v>
      </c>
      <c r="D16" s="1739"/>
      <c r="E16" s="1739"/>
      <c r="F16" s="1739"/>
      <c r="G16" s="1738"/>
    </row>
    <row r="17" spans="1:12" x14ac:dyDescent="0.25">
      <c r="A17" s="10" t="s">
        <v>3</v>
      </c>
      <c r="B17" s="523" t="s">
        <v>4</v>
      </c>
      <c r="C17" s="522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1857" t="s">
        <v>1213</v>
      </c>
      <c r="B18" s="294" t="s">
        <v>1211</v>
      </c>
      <c r="C18" s="1852">
        <v>2</v>
      </c>
      <c r="D18" s="1854">
        <v>11500</v>
      </c>
      <c r="E18" s="509"/>
      <c r="F18" s="510"/>
      <c r="G18" s="1856">
        <f>D18*C18</f>
        <v>23000</v>
      </c>
    </row>
    <row r="19" spans="1:12" ht="75" x14ac:dyDescent="0.25">
      <c r="A19" s="1858"/>
      <c r="B19" s="508" t="s">
        <v>1212</v>
      </c>
      <c r="C19" s="1853"/>
      <c r="D19" s="1855"/>
      <c r="E19" s="511"/>
      <c r="F19" s="512"/>
      <c r="G19" s="1853"/>
    </row>
    <row r="20" spans="1:12" x14ac:dyDescent="0.25">
      <c r="A20" s="1859"/>
      <c r="B20" s="363" t="s">
        <v>1214</v>
      </c>
      <c r="C20" s="349">
        <v>2</v>
      </c>
      <c r="D20" s="360" t="s">
        <v>1215</v>
      </c>
      <c r="E20" s="361"/>
      <c r="F20" s="362"/>
      <c r="G20" s="371" t="s">
        <v>1216</v>
      </c>
    </row>
    <row r="21" spans="1:12" ht="23.25" x14ac:dyDescent="0.35">
      <c r="A21" s="1762" t="s">
        <v>781</v>
      </c>
      <c r="B21" s="1762"/>
      <c r="C21" s="1762"/>
      <c r="D21" s="1749"/>
      <c r="E21" s="1749"/>
      <c r="F21" s="1749"/>
      <c r="G21" s="308">
        <f>SUM(G18:G20)</f>
        <v>23000</v>
      </c>
      <c r="L21" t="s">
        <v>762</v>
      </c>
    </row>
    <row r="22" spans="1:12" ht="19.5" customHeight="1" x14ac:dyDescent="0.35">
      <c r="A22" s="295" t="s">
        <v>1209</v>
      </c>
      <c r="B22" s="346"/>
      <c r="C22" s="346"/>
      <c r="D22" s="518"/>
      <c r="E22" s="518"/>
      <c r="F22" s="518"/>
      <c r="G22" s="347"/>
    </row>
    <row r="23" spans="1:12" ht="19.5" customHeight="1" x14ac:dyDescent="0.35">
      <c r="A23" s="295" t="s">
        <v>1210</v>
      </c>
      <c r="B23" s="346"/>
      <c r="C23" s="346"/>
      <c r="D23" s="518"/>
      <c r="E23" s="518"/>
      <c r="F23" s="518"/>
      <c r="G23" s="347"/>
    </row>
    <row r="24" spans="1:12" x14ac:dyDescent="0.25">
      <c r="A24" s="1751" t="s">
        <v>1202</v>
      </c>
      <c r="B24" s="1739"/>
      <c r="C24" s="1739"/>
      <c r="D24" s="1739"/>
      <c r="E24" s="1739"/>
      <c r="F24" s="1739"/>
      <c r="G24" s="1738"/>
    </row>
    <row r="25" spans="1:12" x14ac:dyDescent="0.25">
      <c r="A25" s="16"/>
      <c r="B25" s="17"/>
      <c r="C25" s="17"/>
      <c r="D25" s="321"/>
      <c r="E25" s="17"/>
      <c r="F25" s="17"/>
      <c r="G25" s="18"/>
    </row>
    <row r="26" spans="1:12" x14ac:dyDescent="0.25">
      <c r="A26" s="21" t="s">
        <v>6</v>
      </c>
      <c r="B26" s="323" t="s">
        <v>18</v>
      </c>
      <c r="C26" s="1741" t="s">
        <v>17</v>
      </c>
      <c r="D26" s="1743"/>
      <c r="E26" s="1740" t="s">
        <v>17</v>
      </c>
      <c r="F26" s="1740"/>
      <c r="G26" s="18"/>
    </row>
    <row r="27" spans="1:12" ht="15.75" x14ac:dyDescent="0.3">
      <c r="A27" s="16"/>
      <c r="B27" s="17"/>
      <c r="C27" s="17"/>
      <c r="D27" s="330"/>
      <c r="E27" s="1742"/>
      <c r="F27" s="1742"/>
      <c r="G27" s="18"/>
    </row>
    <row r="28" spans="1:12" x14ac:dyDescent="0.25">
      <c r="A28" s="24" t="s">
        <v>7</v>
      </c>
      <c r="B28" s="488" t="s">
        <v>1181</v>
      </c>
      <c r="C28" s="521"/>
      <c r="D28" s="1831" t="s">
        <v>716</v>
      </c>
      <c r="E28" s="1832"/>
      <c r="F28" s="1832"/>
      <c r="G28" s="1833"/>
    </row>
    <row r="29" spans="1:12" x14ac:dyDescent="0.25">
      <c r="A29" s="25" t="s">
        <v>9</v>
      </c>
      <c r="B29" s="489" t="s">
        <v>714</v>
      </c>
      <c r="C29" s="521"/>
      <c r="D29" s="1834" t="s">
        <v>717</v>
      </c>
      <c r="E29" s="1832"/>
      <c r="F29" s="1832"/>
      <c r="G29" s="1833"/>
    </row>
    <row r="30" spans="1:12" x14ac:dyDescent="0.25">
      <c r="A30" s="16"/>
      <c r="B30" s="17"/>
      <c r="C30" s="17"/>
      <c r="D30" s="321"/>
      <c r="E30" s="17"/>
      <c r="F30" s="17"/>
      <c r="G30" s="18"/>
    </row>
    <row r="31" spans="1:12" x14ac:dyDescent="0.25">
      <c r="A31" s="13"/>
      <c r="B31" s="7"/>
      <c r="C31" s="7"/>
      <c r="D31" s="322"/>
      <c r="E31" s="7"/>
      <c r="F31" s="7"/>
      <c r="G31" s="11"/>
    </row>
  </sheetData>
  <mergeCells count="20">
    <mergeCell ref="A1:G7"/>
    <mergeCell ref="D10:G10"/>
    <mergeCell ref="A11:G11"/>
    <mergeCell ref="D12:G12"/>
    <mergeCell ref="A13:B13"/>
    <mergeCell ref="C13:G13"/>
    <mergeCell ref="C14:G14"/>
    <mergeCell ref="C16:G16"/>
    <mergeCell ref="D17:F17"/>
    <mergeCell ref="C18:C19"/>
    <mergeCell ref="D18:D19"/>
    <mergeCell ref="G18:G19"/>
    <mergeCell ref="D29:G29"/>
    <mergeCell ref="A18:A20"/>
    <mergeCell ref="A21:F21"/>
    <mergeCell ref="A24:G24"/>
    <mergeCell ref="C26:D26"/>
    <mergeCell ref="E26:F26"/>
    <mergeCell ref="E27:F27"/>
    <mergeCell ref="D28:G28"/>
  </mergeCells>
  <pageMargins left="0.7" right="0.7" top="0.75" bottom="0.75" header="0.3" footer="0.3"/>
  <pageSetup orientation="portrait" horizontalDpi="0" verticalDpi="0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L35"/>
  <sheetViews>
    <sheetView topLeftCell="A7" workbookViewId="0">
      <selection activeCell="I27" sqref="I27"/>
    </sheetView>
  </sheetViews>
  <sheetFormatPr defaultRowHeight="15" x14ac:dyDescent="0.25"/>
  <cols>
    <col min="1" max="1" width="26.28515625" customWidth="1"/>
    <col min="2" max="2" width="32" customWidth="1"/>
    <col min="3" max="3" width="7.28515625" customWidth="1"/>
    <col min="4" max="4" width="11.7109375" style="324" customWidth="1"/>
    <col min="5" max="5" width="12.28515625" hidden="1" customWidth="1"/>
    <col min="6" max="6" width="2.5703125" hidden="1" customWidth="1"/>
    <col min="7" max="7" width="13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1217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1336</v>
      </c>
      <c r="E12" s="1757"/>
      <c r="F12" s="1757"/>
      <c r="G12" s="1752"/>
    </row>
    <row r="13" spans="1:9" ht="15" customHeight="1" x14ac:dyDescent="0.25">
      <c r="A13" s="1763" t="s">
        <v>1224</v>
      </c>
      <c r="B13" s="1764"/>
      <c r="C13" s="1849" t="s">
        <v>1225</v>
      </c>
      <c r="D13" s="1739"/>
      <c r="E13" s="1739"/>
      <c r="F13" s="1739"/>
      <c r="G13" s="1738"/>
      <c r="I13" t="s">
        <v>713</v>
      </c>
    </row>
    <row r="14" spans="1:9" x14ac:dyDescent="0.25">
      <c r="A14" s="515" t="s">
        <v>1227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384</v>
      </c>
      <c r="B15" s="519"/>
      <c r="C15" s="520" t="s">
        <v>1226</v>
      </c>
      <c r="D15" s="517"/>
      <c r="E15" s="517"/>
      <c r="F15" s="517"/>
      <c r="G15" s="516"/>
    </row>
    <row r="16" spans="1:9" x14ac:dyDescent="0.25">
      <c r="A16" s="343"/>
      <c r="B16" s="344"/>
      <c r="C16" s="1737" t="s">
        <v>1189</v>
      </c>
      <c r="D16" s="1739"/>
      <c r="E16" s="1739"/>
      <c r="F16" s="1739"/>
      <c r="G16" s="1738"/>
    </row>
    <row r="17" spans="1:12" x14ac:dyDescent="0.25">
      <c r="A17" s="401" t="s">
        <v>3</v>
      </c>
      <c r="B17" s="523" t="s">
        <v>4</v>
      </c>
      <c r="C17" s="522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294" t="s">
        <v>1229</v>
      </c>
      <c r="B18" s="1857" t="s">
        <v>1333</v>
      </c>
      <c r="C18" s="1852">
        <v>1</v>
      </c>
      <c r="D18" s="1854">
        <v>5150</v>
      </c>
      <c r="E18" s="361"/>
      <c r="F18" s="362"/>
      <c r="G18" s="1862">
        <f>D18*C18</f>
        <v>5150</v>
      </c>
    </row>
    <row r="19" spans="1:12" x14ac:dyDescent="0.25">
      <c r="A19" s="400" t="s">
        <v>1230</v>
      </c>
      <c r="B19" s="1851"/>
      <c r="C19" s="1860"/>
      <c r="D19" s="1861"/>
      <c r="E19" s="361"/>
      <c r="F19" s="362"/>
      <c r="G19" s="1863"/>
    </row>
    <row r="20" spans="1:12" x14ac:dyDescent="0.25">
      <c r="A20" s="400" t="s">
        <v>1337</v>
      </c>
      <c r="B20" s="558"/>
      <c r="C20" s="559"/>
      <c r="D20" s="560"/>
      <c r="E20" s="361"/>
      <c r="F20" s="362"/>
      <c r="G20" s="561"/>
    </row>
    <row r="21" spans="1:12" ht="23.25" x14ac:dyDescent="0.35">
      <c r="A21" s="1762" t="s">
        <v>781</v>
      </c>
      <c r="B21" s="1762"/>
      <c r="C21" s="1762"/>
      <c r="D21" s="1749"/>
      <c r="E21" s="1749"/>
      <c r="F21" s="1749"/>
      <c r="G21" s="308">
        <f>SUM(G18:G19)</f>
        <v>5150</v>
      </c>
      <c r="L21" t="s">
        <v>762</v>
      </c>
    </row>
    <row r="22" spans="1:12" ht="19.5" customHeight="1" x14ac:dyDescent="0.35">
      <c r="A22" s="295" t="s">
        <v>1334</v>
      </c>
      <c r="B22" s="346"/>
      <c r="C22" s="346"/>
      <c r="D22" s="518"/>
      <c r="E22" s="518"/>
      <c r="F22" s="518"/>
      <c r="G22" s="347"/>
    </row>
    <row r="23" spans="1:12" ht="19.5" customHeight="1" x14ac:dyDescent="0.35">
      <c r="A23" s="295" t="s">
        <v>1228</v>
      </c>
      <c r="B23" s="346"/>
      <c r="C23" s="346"/>
      <c r="D23" s="518"/>
      <c r="E23" s="518"/>
      <c r="F23" s="518"/>
      <c r="G23" s="347"/>
    </row>
    <row r="24" spans="1:12" x14ac:dyDescent="0.25">
      <c r="A24" s="1751" t="s">
        <v>1202</v>
      </c>
      <c r="B24" s="1739"/>
      <c r="C24" s="1739"/>
      <c r="D24" s="1739"/>
      <c r="E24" s="1739"/>
      <c r="F24" s="1739"/>
      <c r="G24" s="1738"/>
    </row>
    <row r="25" spans="1:12" x14ac:dyDescent="0.25">
      <c r="A25" s="16"/>
      <c r="B25" s="17"/>
      <c r="C25" s="17"/>
      <c r="D25" s="321"/>
      <c r="E25" s="17"/>
      <c r="F25" s="17"/>
      <c r="G25" s="18"/>
    </row>
    <row r="26" spans="1:12" x14ac:dyDescent="0.25">
      <c r="A26" s="21" t="s">
        <v>6</v>
      </c>
      <c r="B26" s="323" t="s">
        <v>18</v>
      </c>
      <c r="C26" s="1741" t="s">
        <v>17</v>
      </c>
      <c r="D26" s="1743"/>
      <c r="E26" s="1740" t="s">
        <v>17</v>
      </c>
      <c r="F26" s="1740"/>
      <c r="G26" s="18"/>
    </row>
    <row r="27" spans="1:12" ht="15.75" x14ac:dyDescent="0.3">
      <c r="A27" s="16"/>
      <c r="B27" s="17"/>
      <c r="C27" s="17"/>
      <c r="D27" s="330"/>
      <c r="E27" s="1742"/>
      <c r="F27" s="1742"/>
      <c r="G27" s="18"/>
    </row>
    <row r="28" spans="1:12" x14ac:dyDescent="0.25">
      <c r="A28" s="24" t="s">
        <v>7</v>
      </c>
      <c r="B28" s="488" t="s">
        <v>1181</v>
      </c>
      <c r="C28" s="521"/>
      <c r="D28" s="1831" t="s">
        <v>716</v>
      </c>
      <c r="E28" s="1832"/>
      <c r="F28" s="1832"/>
      <c r="G28" s="1833"/>
    </row>
    <row r="29" spans="1:12" x14ac:dyDescent="0.25">
      <c r="A29" s="25" t="s">
        <v>9</v>
      </c>
      <c r="B29" s="489" t="s">
        <v>714</v>
      </c>
      <c r="C29" s="521"/>
      <c r="D29" s="1834" t="s">
        <v>717</v>
      </c>
      <c r="E29" s="1832"/>
      <c r="F29" s="1832"/>
      <c r="G29" s="1833"/>
    </row>
    <row r="30" spans="1:12" x14ac:dyDescent="0.25">
      <c r="A30" s="16"/>
      <c r="B30" s="17"/>
      <c r="C30" s="17"/>
      <c r="D30" s="321"/>
      <c r="E30" s="17"/>
      <c r="F30" s="17"/>
      <c r="G30" s="18"/>
    </row>
    <row r="31" spans="1:12" x14ac:dyDescent="0.25">
      <c r="A31" s="13"/>
      <c r="B31" s="7"/>
      <c r="C31" s="7"/>
      <c r="D31" s="322"/>
      <c r="E31" s="7"/>
      <c r="F31" s="7"/>
      <c r="G31" s="11"/>
    </row>
    <row r="35" spans="1:1" x14ac:dyDescent="0.25">
      <c r="A35" t="s">
        <v>1335</v>
      </c>
    </row>
  </sheetData>
  <mergeCells count="20">
    <mergeCell ref="C14:G14"/>
    <mergeCell ref="C16:G16"/>
    <mergeCell ref="D17:F17"/>
    <mergeCell ref="A1:G7"/>
    <mergeCell ref="D10:G10"/>
    <mergeCell ref="A11:G11"/>
    <mergeCell ref="D12:G12"/>
    <mergeCell ref="A13:B13"/>
    <mergeCell ref="C13:G13"/>
    <mergeCell ref="D29:G29"/>
    <mergeCell ref="B18:B19"/>
    <mergeCell ref="C18:C19"/>
    <mergeCell ref="D18:D19"/>
    <mergeCell ref="G18:G19"/>
    <mergeCell ref="A21:F21"/>
    <mergeCell ref="A24:G24"/>
    <mergeCell ref="C26:D26"/>
    <mergeCell ref="E26:F26"/>
    <mergeCell ref="E27:F27"/>
    <mergeCell ref="D28:G28"/>
  </mergeCells>
  <pageMargins left="0.7" right="0.7" top="0.75" bottom="0.75" header="0.3" footer="0.3"/>
  <pageSetup orientation="portrait" horizontalDpi="0" verticalDpi="0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L32"/>
  <sheetViews>
    <sheetView topLeftCell="A7" workbookViewId="0">
      <selection activeCell="A25" sqref="A25:G25"/>
    </sheetView>
  </sheetViews>
  <sheetFormatPr defaultRowHeight="15" x14ac:dyDescent="0.25"/>
  <cols>
    <col min="1" max="1" width="26.28515625" customWidth="1"/>
    <col min="2" max="2" width="32" customWidth="1"/>
    <col min="3" max="3" width="7.28515625" customWidth="1"/>
    <col min="4" max="4" width="11.7109375" style="324" customWidth="1"/>
    <col min="5" max="5" width="12.28515625" hidden="1" customWidth="1"/>
    <col min="6" max="6" width="2.5703125" hidden="1" customWidth="1"/>
    <col min="7" max="7" width="13.7109375" customWidth="1"/>
  </cols>
  <sheetData>
    <row r="1" spans="1:9" x14ac:dyDescent="0.25">
      <c r="A1" s="1723"/>
      <c r="B1" s="1724"/>
      <c r="C1" s="1724"/>
      <c r="D1" s="1724"/>
      <c r="E1" s="1724"/>
      <c r="F1" s="1724"/>
      <c r="G1" s="1725"/>
    </row>
    <row r="2" spans="1:9" x14ac:dyDescent="0.25">
      <c r="A2" s="1726"/>
      <c r="B2" s="1727"/>
      <c r="C2" s="1727"/>
      <c r="D2" s="1727"/>
      <c r="E2" s="1727"/>
      <c r="F2" s="1727"/>
      <c r="G2" s="1728"/>
    </row>
    <row r="3" spans="1:9" x14ac:dyDescent="0.25">
      <c r="A3" s="1726"/>
      <c r="B3" s="1727"/>
      <c r="C3" s="1727"/>
      <c r="D3" s="1727"/>
      <c r="E3" s="1727"/>
      <c r="F3" s="1727"/>
      <c r="G3" s="1728"/>
    </row>
    <row r="4" spans="1:9" x14ac:dyDescent="0.25">
      <c r="A4" s="1726"/>
      <c r="B4" s="1727"/>
      <c r="C4" s="1727"/>
      <c r="D4" s="1727"/>
      <c r="E4" s="1727"/>
      <c r="F4" s="1727"/>
      <c r="G4" s="1728"/>
    </row>
    <row r="5" spans="1:9" x14ac:dyDescent="0.25">
      <c r="A5" s="1726"/>
      <c r="B5" s="1727"/>
      <c r="C5" s="1727"/>
      <c r="D5" s="1727"/>
      <c r="E5" s="1727"/>
      <c r="F5" s="1727"/>
      <c r="G5" s="1728"/>
    </row>
    <row r="6" spans="1:9" x14ac:dyDescent="0.25">
      <c r="A6" s="1726"/>
      <c r="B6" s="1727"/>
      <c r="C6" s="1727"/>
      <c r="D6" s="1727"/>
      <c r="E6" s="1727"/>
      <c r="F6" s="1727"/>
      <c r="G6" s="1728"/>
    </row>
    <row r="7" spans="1:9" x14ac:dyDescent="0.25">
      <c r="A7" s="1726"/>
      <c r="B7" s="1727"/>
      <c r="C7" s="1727"/>
      <c r="D7" s="1727"/>
      <c r="E7" s="1727"/>
      <c r="F7" s="1727"/>
      <c r="G7" s="1728"/>
    </row>
    <row r="8" spans="1:9" x14ac:dyDescent="0.25">
      <c r="A8" s="16"/>
      <c r="B8" s="17"/>
      <c r="C8" s="17"/>
      <c r="D8" s="321"/>
      <c r="E8" s="17"/>
      <c r="F8" s="17"/>
      <c r="G8" s="18"/>
    </row>
    <row r="9" spans="1:9" x14ac:dyDescent="0.25">
      <c r="A9" s="16"/>
      <c r="B9" s="17"/>
      <c r="C9" s="17"/>
      <c r="D9" s="321"/>
      <c r="E9" s="17"/>
      <c r="F9" s="17"/>
      <c r="G9" s="18"/>
    </row>
    <row r="10" spans="1:9" x14ac:dyDescent="0.25">
      <c r="A10" s="16"/>
      <c r="B10" s="17"/>
      <c r="C10" s="17"/>
      <c r="D10" s="1729" t="s">
        <v>1231</v>
      </c>
      <c r="E10" s="1743"/>
      <c r="F10" s="1743"/>
      <c r="G10" s="1730"/>
    </row>
    <row r="11" spans="1:9" ht="18.75" x14ac:dyDescent="0.3">
      <c r="A11" s="1731" t="s">
        <v>0</v>
      </c>
      <c r="B11" s="1821"/>
      <c r="C11" s="1821"/>
      <c r="D11" s="1732"/>
      <c r="E11" s="1732"/>
      <c r="F11" s="1732"/>
      <c r="G11" s="1733"/>
    </row>
    <row r="12" spans="1:9" x14ac:dyDescent="0.25">
      <c r="A12" s="13"/>
      <c r="B12" s="7"/>
      <c r="C12" s="7"/>
      <c r="D12" s="1734" t="s">
        <v>1203</v>
      </c>
      <c r="E12" s="1757"/>
      <c r="F12" s="1757"/>
      <c r="G12" s="1752"/>
    </row>
    <row r="13" spans="1:9" ht="15" customHeight="1" x14ac:dyDescent="0.25">
      <c r="A13" s="1763" t="s">
        <v>1232</v>
      </c>
      <c r="B13" s="1764"/>
      <c r="C13" s="1849" t="s">
        <v>1236</v>
      </c>
      <c r="D13" s="1739"/>
      <c r="E13" s="1739"/>
      <c r="F13" s="1739"/>
      <c r="G13" s="1738"/>
      <c r="I13" t="s">
        <v>713</v>
      </c>
    </row>
    <row r="14" spans="1:9" x14ac:dyDescent="0.25">
      <c r="A14" s="515" t="s">
        <v>1233</v>
      </c>
      <c r="B14" s="328"/>
      <c r="C14" s="1737" t="s">
        <v>12</v>
      </c>
      <c r="D14" s="1739"/>
      <c r="E14" s="1739"/>
      <c r="F14" s="1739"/>
      <c r="G14" s="1738"/>
    </row>
    <row r="15" spans="1:9" x14ac:dyDescent="0.25">
      <c r="A15" s="345" t="s">
        <v>1234</v>
      </c>
      <c r="B15" s="519"/>
      <c r="C15" s="520" t="s">
        <v>1241</v>
      </c>
      <c r="D15" s="517"/>
      <c r="E15" s="517"/>
      <c r="F15" s="517"/>
      <c r="G15" s="516"/>
    </row>
    <row r="16" spans="1:9" x14ac:dyDescent="0.25">
      <c r="A16" s="343" t="s">
        <v>1235</v>
      </c>
      <c r="B16" s="344"/>
      <c r="C16" s="1737" t="s">
        <v>1208</v>
      </c>
      <c r="D16" s="1739"/>
      <c r="E16" s="1739"/>
      <c r="F16" s="1739"/>
      <c r="G16" s="1738"/>
    </row>
    <row r="17" spans="1:12" x14ac:dyDescent="0.25">
      <c r="A17" s="401" t="s">
        <v>3</v>
      </c>
      <c r="B17" s="523" t="s">
        <v>4</v>
      </c>
      <c r="C17" s="522" t="s">
        <v>272</v>
      </c>
      <c r="D17" s="1822" t="s">
        <v>708</v>
      </c>
      <c r="E17" s="1823"/>
      <c r="F17" s="1824"/>
      <c r="G17" s="10" t="s">
        <v>5</v>
      </c>
    </row>
    <row r="18" spans="1:12" x14ac:dyDescent="0.25">
      <c r="A18" s="294" t="s">
        <v>1237</v>
      </c>
      <c r="B18" s="94"/>
      <c r="C18" s="404">
        <v>1</v>
      </c>
      <c r="D18" s="440">
        <v>2900</v>
      </c>
      <c r="E18" s="446"/>
      <c r="F18" s="528"/>
      <c r="G18" s="437">
        <f>D18*C18</f>
        <v>2900</v>
      </c>
    </row>
    <row r="19" spans="1:12" x14ac:dyDescent="0.25">
      <c r="A19" s="294" t="s">
        <v>1239</v>
      </c>
      <c r="B19" s="94"/>
      <c r="C19" s="404">
        <v>1</v>
      </c>
      <c r="D19" s="440">
        <v>9500</v>
      </c>
      <c r="E19" s="446"/>
      <c r="F19" s="528"/>
      <c r="G19" s="437">
        <f>D19*C19</f>
        <v>9500</v>
      </c>
    </row>
    <row r="20" spans="1:12" x14ac:dyDescent="0.25">
      <c r="A20" s="294" t="s">
        <v>1218</v>
      </c>
      <c r="B20" s="404" t="s">
        <v>1219</v>
      </c>
      <c r="C20" s="404">
        <v>3</v>
      </c>
      <c r="D20" s="440">
        <v>1400</v>
      </c>
      <c r="E20" s="446"/>
      <c r="F20" s="528"/>
      <c r="G20" s="437">
        <f>D20*C20</f>
        <v>4200</v>
      </c>
    </row>
    <row r="21" spans="1:12" ht="15" hidden="1" customHeight="1" x14ac:dyDescent="0.25">
      <c r="A21" s="524"/>
      <c r="B21" s="524"/>
      <c r="C21" s="525"/>
      <c r="D21" s="526"/>
      <c r="E21" s="361"/>
      <c r="F21" s="362"/>
      <c r="G21" s="527"/>
    </row>
    <row r="22" spans="1:12" ht="23.25" x14ac:dyDescent="0.35">
      <c r="A22" s="1762" t="s">
        <v>781</v>
      </c>
      <c r="B22" s="1762"/>
      <c r="C22" s="1762"/>
      <c r="D22" s="1749"/>
      <c r="E22" s="1749"/>
      <c r="F22" s="1749"/>
      <c r="G22" s="308">
        <f>SUM(G18:G21)</f>
        <v>16600</v>
      </c>
      <c r="L22" t="s">
        <v>762</v>
      </c>
    </row>
    <row r="23" spans="1:12" ht="19.5" customHeight="1" x14ac:dyDescent="0.35">
      <c r="A23" s="295" t="s">
        <v>1238</v>
      </c>
      <c r="B23" s="346"/>
      <c r="C23" s="346"/>
      <c r="D23" s="518"/>
      <c r="E23" s="518"/>
      <c r="F23" s="518"/>
      <c r="G23" s="347"/>
    </row>
    <row r="24" spans="1:12" ht="19.5" customHeight="1" x14ac:dyDescent="0.35">
      <c r="A24" s="295" t="s">
        <v>1240</v>
      </c>
      <c r="B24" s="346"/>
      <c r="C24" s="346"/>
      <c r="D24" s="518"/>
      <c r="E24" s="518"/>
      <c r="F24" s="518"/>
      <c r="G24" s="347"/>
    </row>
    <row r="25" spans="1:12" x14ac:dyDescent="0.25">
      <c r="A25" s="1751" t="s">
        <v>1202</v>
      </c>
      <c r="B25" s="1739"/>
      <c r="C25" s="1739"/>
      <c r="D25" s="1739"/>
      <c r="E25" s="1739"/>
      <c r="F25" s="1739"/>
      <c r="G25" s="1738"/>
    </row>
    <row r="26" spans="1:12" x14ac:dyDescent="0.25">
      <c r="A26" s="16"/>
      <c r="B26" s="17"/>
      <c r="C26" s="17"/>
      <c r="D26" s="321"/>
      <c r="E26" s="17"/>
      <c r="F26" s="17"/>
      <c r="G26" s="18"/>
    </row>
    <row r="27" spans="1:12" x14ac:dyDescent="0.25">
      <c r="A27" s="21" t="s">
        <v>6</v>
      </c>
      <c r="B27" s="323" t="s">
        <v>18</v>
      </c>
      <c r="C27" s="1741" t="s">
        <v>17</v>
      </c>
      <c r="D27" s="1743"/>
      <c r="E27" s="1740" t="s">
        <v>17</v>
      </c>
      <c r="F27" s="1740"/>
      <c r="G27" s="18"/>
    </row>
    <row r="28" spans="1:12" ht="15.75" x14ac:dyDescent="0.3">
      <c r="A28" s="16"/>
      <c r="B28" s="17"/>
      <c r="C28" s="17"/>
      <c r="D28" s="330"/>
      <c r="E28" s="1742"/>
      <c r="F28" s="1742"/>
      <c r="G28" s="18"/>
    </row>
    <row r="29" spans="1:12" x14ac:dyDescent="0.25">
      <c r="A29" s="24" t="s">
        <v>7</v>
      </c>
      <c r="B29" s="488" t="s">
        <v>1181</v>
      </c>
      <c r="C29" s="521"/>
      <c r="D29" s="1831" t="s">
        <v>716</v>
      </c>
      <c r="E29" s="1832"/>
      <c r="F29" s="1832"/>
      <c r="G29" s="1833"/>
    </row>
    <row r="30" spans="1:12" x14ac:dyDescent="0.25">
      <c r="A30" s="25" t="s">
        <v>9</v>
      </c>
      <c r="B30" s="489" t="s">
        <v>714</v>
      </c>
      <c r="C30" s="521"/>
      <c r="D30" s="1834" t="s">
        <v>717</v>
      </c>
      <c r="E30" s="1832"/>
      <c r="F30" s="1832"/>
      <c r="G30" s="1833"/>
    </row>
    <row r="31" spans="1:12" x14ac:dyDescent="0.25">
      <c r="A31" s="16"/>
      <c r="B31" s="17"/>
      <c r="C31" s="17"/>
      <c r="D31" s="321"/>
      <c r="E31" s="17"/>
      <c r="F31" s="17"/>
      <c r="G31" s="18"/>
    </row>
    <row r="32" spans="1:12" x14ac:dyDescent="0.25">
      <c r="A32" s="13"/>
      <c r="B32" s="7"/>
      <c r="C32" s="7"/>
      <c r="D32" s="322"/>
      <c r="E32" s="7"/>
      <c r="F32" s="7"/>
      <c r="G32" s="11"/>
    </row>
  </sheetData>
  <mergeCells count="16">
    <mergeCell ref="C14:G14"/>
    <mergeCell ref="C16:G16"/>
    <mergeCell ref="D17:F17"/>
    <mergeCell ref="A1:G7"/>
    <mergeCell ref="D10:G10"/>
    <mergeCell ref="A11:G11"/>
    <mergeCell ref="D12:G12"/>
    <mergeCell ref="A13:B13"/>
    <mergeCell ref="C13:G13"/>
    <mergeCell ref="D30:G30"/>
    <mergeCell ref="A22:F22"/>
    <mergeCell ref="A25:G25"/>
    <mergeCell ref="C27:D27"/>
    <mergeCell ref="E27:F27"/>
    <mergeCell ref="E28:F28"/>
    <mergeCell ref="D29:G29"/>
  </mergeCells>
  <pageMargins left="0.7" right="0.7" top="0.75" bottom="0.75" header="0.3" footer="0.3"/>
  <pageSetup orientation="portrait" horizontalDpi="0" verticalDpi="0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E32"/>
  <sheetViews>
    <sheetView topLeftCell="A10" workbookViewId="0">
      <selection activeCell="D40" sqref="D40"/>
    </sheetView>
  </sheetViews>
  <sheetFormatPr defaultRowHeight="15" x14ac:dyDescent="0.25"/>
  <cols>
    <col min="1" max="1" width="21.28515625" style="534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33"/>
    </row>
    <row r="9" spans="1:5" x14ac:dyDescent="0.25">
      <c r="A9" s="92"/>
      <c r="B9" s="17"/>
      <c r="C9" s="17"/>
      <c r="D9" s="126"/>
      <c r="E9" s="533"/>
    </row>
    <row r="10" spans="1:5" x14ac:dyDescent="0.25">
      <c r="A10" s="92"/>
      <c r="B10" s="17"/>
      <c r="C10" s="17"/>
      <c r="D10" s="1729" t="s">
        <v>1242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1243</v>
      </c>
      <c r="D12" s="1735"/>
      <c r="E12" s="1736"/>
    </row>
    <row r="13" spans="1:5" x14ac:dyDescent="0.25">
      <c r="A13" s="1763" t="s">
        <v>452</v>
      </c>
      <c r="B13" s="1764"/>
      <c r="C13" s="1737" t="s">
        <v>451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454</v>
      </c>
      <c r="B15" s="8"/>
      <c r="C15" s="1753" t="s">
        <v>453</v>
      </c>
      <c r="D15" s="1749"/>
      <c r="E15" s="1749"/>
    </row>
    <row r="16" spans="1:5" x14ac:dyDescent="0.25">
      <c r="A16" s="93" t="s">
        <v>455</v>
      </c>
      <c r="C16" s="1748" t="s">
        <v>456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40</v>
      </c>
      <c r="B18" s="56" t="s">
        <v>457</v>
      </c>
      <c r="C18" s="55">
        <v>1</v>
      </c>
      <c r="D18" s="57">
        <v>3000</v>
      </c>
      <c r="E18" s="57">
        <f>D18*C18</f>
        <v>3000</v>
      </c>
    </row>
    <row r="19" spans="1:5" x14ac:dyDescent="0.25">
      <c r="A19" s="56"/>
      <c r="B19" s="56" t="s">
        <v>458</v>
      </c>
      <c r="C19" s="55"/>
      <c r="D19" s="154"/>
      <c r="E19" s="154" t="s">
        <v>179</v>
      </c>
    </row>
    <row r="20" spans="1:5" x14ac:dyDescent="0.25">
      <c r="A20" s="56"/>
      <c r="B20" s="56" t="s">
        <v>459</v>
      </c>
      <c r="C20" s="55"/>
      <c r="D20" s="154"/>
      <c r="E20" s="154" t="s">
        <v>179</v>
      </c>
    </row>
    <row r="21" spans="1:5" ht="23.25" x14ac:dyDescent="0.35">
      <c r="A21" s="1762" t="s">
        <v>183</v>
      </c>
      <c r="B21" s="1749"/>
      <c r="C21" s="1749"/>
      <c r="D21" s="1749"/>
      <c r="E21" s="134">
        <f>SUM(E18:E20)</f>
        <v>3000</v>
      </c>
    </row>
    <row r="22" spans="1:5" x14ac:dyDescent="0.25">
      <c r="A22" s="95" t="s">
        <v>1244</v>
      </c>
      <c r="B22" s="532"/>
      <c r="C22" s="532"/>
      <c r="D22" s="128"/>
      <c r="E22" s="129"/>
    </row>
    <row r="23" spans="1:5" x14ac:dyDescent="0.25">
      <c r="A23" s="95" t="s">
        <v>1245</v>
      </c>
      <c r="B23" s="532"/>
      <c r="C23" s="532"/>
      <c r="D23" s="128"/>
      <c r="E23" s="129"/>
    </row>
    <row r="24" spans="1:5" x14ac:dyDescent="0.25">
      <c r="A24" s="1776" t="s">
        <v>1246</v>
      </c>
      <c r="B24" s="1777"/>
      <c r="C24" s="1777"/>
      <c r="D24" s="1777"/>
      <c r="E24" s="1778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533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533"/>
    </row>
    <row r="28" spans="1:5" x14ac:dyDescent="0.25">
      <c r="A28" s="92"/>
      <c r="B28" s="17"/>
      <c r="C28" s="1742"/>
      <c r="D28" s="1743"/>
      <c r="E28" s="533"/>
    </row>
    <row r="29" spans="1:5" x14ac:dyDescent="0.25">
      <c r="A29" s="98" t="s">
        <v>7</v>
      </c>
      <c r="B29" s="530" t="s">
        <v>463</v>
      </c>
      <c r="C29" s="1744" t="s">
        <v>16</v>
      </c>
      <c r="D29" s="1745"/>
      <c r="E29" s="1730"/>
    </row>
    <row r="30" spans="1:5" x14ac:dyDescent="0.25">
      <c r="A30" s="99" t="s">
        <v>9</v>
      </c>
      <c r="B30" s="531" t="s">
        <v>10</v>
      </c>
      <c r="C30" s="1746" t="s">
        <v>10</v>
      </c>
      <c r="D30" s="1747"/>
      <c r="E30" s="1730"/>
    </row>
    <row r="31" spans="1:5" x14ac:dyDescent="0.25">
      <c r="A31" s="92"/>
      <c r="B31" s="17"/>
      <c r="C31" s="17"/>
      <c r="D31" s="126"/>
      <c r="E31" s="533"/>
    </row>
    <row r="32" spans="1:5" x14ac:dyDescent="0.25">
      <c r="A32" s="93"/>
      <c r="B32" s="7"/>
      <c r="C32" s="7"/>
      <c r="D32" s="128"/>
      <c r="E32" s="132"/>
    </row>
  </sheetData>
  <mergeCells count="16">
    <mergeCell ref="A1:E7"/>
    <mergeCell ref="D10:E10"/>
    <mergeCell ref="A11:E11"/>
    <mergeCell ref="C12:E12"/>
    <mergeCell ref="A13:B13"/>
    <mergeCell ref="C13:E13"/>
    <mergeCell ref="C27:D27"/>
    <mergeCell ref="C28:D28"/>
    <mergeCell ref="C29:E29"/>
    <mergeCell ref="C30:E30"/>
    <mergeCell ref="A14:B14"/>
    <mergeCell ref="C14:E14"/>
    <mergeCell ref="C15:E15"/>
    <mergeCell ref="C16:E16"/>
    <mergeCell ref="A21:D21"/>
    <mergeCell ref="A24:E24"/>
  </mergeCells>
  <pageMargins left="0.7" right="0.7" top="0.75" bottom="0.75" header="0.3" footer="0.3"/>
  <pageSetup orientation="portrait" horizontalDpi="0" verticalDpi="0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E34"/>
  <sheetViews>
    <sheetView topLeftCell="A13" workbookViewId="0">
      <selection activeCell="G30" sqref="G30"/>
    </sheetView>
  </sheetViews>
  <sheetFormatPr defaultRowHeight="15" x14ac:dyDescent="0.25"/>
  <cols>
    <col min="1" max="1" width="22.5703125" style="534" customWidth="1"/>
    <col min="2" max="2" width="32.28515625" customWidth="1"/>
    <col min="3" max="3" width="7.42578125" customWidth="1"/>
    <col min="4" max="4" width="11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1275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1203</v>
      </c>
      <c r="D12" s="1735"/>
      <c r="E12" s="1736"/>
    </row>
    <row r="13" spans="1:5" x14ac:dyDescent="0.25">
      <c r="A13" s="1763" t="s">
        <v>1260</v>
      </c>
      <c r="B13" s="1764"/>
      <c r="C13" s="1737" t="s">
        <v>1103</v>
      </c>
      <c r="D13" s="1739"/>
      <c r="E13" s="1738"/>
    </row>
    <row r="14" spans="1:5" x14ac:dyDescent="0.25">
      <c r="A14" s="1737" t="s">
        <v>1107</v>
      </c>
      <c r="B14" s="1738"/>
      <c r="C14" s="1737" t="s">
        <v>12</v>
      </c>
      <c r="D14" s="1739"/>
      <c r="E14" s="1738"/>
    </row>
    <row r="15" spans="1:5" x14ac:dyDescent="0.25">
      <c r="A15" s="94" t="s">
        <v>1108</v>
      </c>
      <c r="B15" s="8"/>
      <c r="C15" s="1753" t="s">
        <v>1104</v>
      </c>
      <c r="D15" s="1749"/>
      <c r="E15" s="1749"/>
    </row>
    <row r="16" spans="1:5" x14ac:dyDescent="0.25">
      <c r="A16" s="93"/>
      <c r="C16" s="1748" t="s">
        <v>1105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ht="30" x14ac:dyDescent="0.25">
      <c r="A18" s="56" t="s">
        <v>1248</v>
      </c>
      <c r="B18" s="297" t="s">
        <v>1249</v>
      </c>
      <c r="C18" s="55">
        <v>1</v>
      </c>
      <c r="D18" s="84">
        <v>7616</v>
      </c>
      <c r="E18" s="84">
        <f t="shared" ref="E18:E23" si="0">D18*C18</f>
        <v>7616</v>
      </c>
    </row>
    <row r="19" spans="1:5" s="81" customFormat="1" x14ac:dyDescent="0.25">
      <c r="A19" s="56" t="s">
        <v>1111</v>
      </c>
      <c r="B19" s="56" t="s">
        <v>1250</v>
      </c>
      <c r="C19" s="55">
        <v>4</v>
      </c>
      <c r="D19" s="84">
        <v>1792</v>
      </c>
      <c r="E19" s="84">
        <f t="shared" si="0"/>
        <v>7168</v>
      </c>
    </row>
    <row r="20" spans="1:5" s="81" customFormat="1" x14ac:dyDescent="0.25">
      <c r="A20" s="56" t="s">
        <v>1252</v>
      </c>
      <c r="B20" s="56" t="s">
        <v>1253</v>
      </c>
      <c r="C20" s="55">
        <v>1</v>
      </c>
      <c r="D20" s="84">
        <v>1456</v>
      </c>
      <c r="E20" s="84">
        <f t="shared" si="0"/>
        <v>1456</v>
      </c>
    </row>
    <row r="21" spans="1:5" s="81" customFormat="1" x14ac:dyDescent="0.25">
      <c r="A21" s="56" t="s">
        <v>1254</v>
      </c>
      <c r="B21" s="56" t="s">
        <v>1255</v>
      </c>
      <c r="C21" s="55">
        <v>1</v>
      </c>
      <c r="D21" s="84">
        <v>2688</v>
      </c>
      <c r="E21" s="84">
        <f t="shared" si="0"/>
        <v>2688</v>
      </c>
    </row>
    <row r="22" spans="1:5" s="81" customFormat="1" x14ac:dyDescent="0.25">
      <c r="A22" s="56" t="s">
        <v>1256</v>
      </c>
      <c r="B22" s="56" t="s">
        <v>1259</v>
      </c>
      <c r="C22" s="55">
        <v>8</v>
      </c>
      <c r="D22" s="84">
        <v>20</v>
      </c>
      <c r="E22" s="84">
        <f t="shared" si="0"/>
        <v>160</v>
      </c>
    </row>
    <row r="23" spans="1:5" s="81" customFormat="1" x14ac:dyDescent="0.25">
      <c r="A23" s="56" t="s">
        <v>1257</v>
      </c>
      <c r="B23" s="56" t="s">
        <v>1258</v>
      </c>
      <c r="C23" s="55">
        <v>4</v>
      </c>
      <c r="D23" s="84">
        <v>13.6</v>
      </c>
      <c r="E23" s="84">
        <f t="shared" si="0"/>
        <v>54.4</v>
      </c>
    </row>
    <row r="24" spans="1:5" s="81" customFormat="1" x14ac:dyDescent="0.25">
      <c r="A24" s="56" t="s">
        <v>1247</v>
      </c>
      <c r="B24" s="56"/>
      <c r="C24" s="55">
        <v>1</v>
      </c>
      <c r="D24" s="84"/>
      <c r="E24" s="84">
        <v>12700</v>
      </c>
    </row>
    <row r="25" spans="1:5" ht="23.25" x14ac:dyDescent="0.35">
      <c r="A25" s="1864" t="s">
        <v>273</v>
      </c>
      <c r="B25" s="1770"/>
      <c r="C25" s="1770"/>
      <c r="D25" s="1770"/>
      <c r="E25" s="540">
        <f>SUM(E18:E24)</f>
        <v>31842.400000000001</v>
      </c>
    </row>
    <row r="26" spans="1:5" x14ac:dyDescent="0.25">
      <c r="A26" s="363" t="s">
        <v>994</v>
      </c>
      <c r="B26" s="529"/>
      <c r="C26" s="529"/>
      <c r="D26" s="541"/>
      <c r="E26" s="542"/>
    </row>
    <row r="27" spans="1:5" x14ac:dyDescent="0.25">
      <c r="A27" s="543" t="s">
        <v>1251</v>
      </c>
      <c r="B27" s="544"/>
      <c r="C27" s="544"/>
      <c r="D27" s="545"/>
      <c r="E27" s="52"/>
    </row>
    <row r="28" spans="1:5" x14ac:dyDescent="0.25">
      <c r="A28" s="92"/>
      <c r="B28" s="17"/>
      <c r="C28" s="17"/>
      <c r="D28" s="88"/>
      <c r="E28" s="82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82"/>
    </row>
    <row r="30" spans="1:5" x14ac:dyDescent="0.25">
      <c r="A30" s="92"/>
      <c r="B30" s="17"/>
      <c r="C30" s="1742"/>
      <c r="D30" s="1743"/>
      <c r="E30" s="82"/>
    </row>
    <row r="31" spans="1:5" x14ac:dyDescent="0.25">
      <c r="A31" s="98" t="s">
        <v>7</v>
      </c>
      <c r="B31" s="530" t="s">
        <v>1113</v>
      </c>
      <c r="C31" s="1744" t="s">
        <v>1274</v>
      </c>
      <c r="D31" s="1745"/>
      <c r="E31" s="1730"/>
    </row>
    <row r="32" spans="1:5" x14ac:dyDescent="0.25">
      <c r="A32" s="99" t="s">
        <v>9</v>
      </c>
      <c r="B32" s="531" t="s">
        <v>10</v>
      </c>
      <c r="C32" s="1746" t="s">
        <v>669</v>
      </c>
      <c r="D32" s="1747"/>
      <c r="E32" s="1730"/>
    </row>
    <row r="33" spans="1:5" x14ac:dyDescent="0.25">
      <c r="A33" s="92"/>
      <c r="B33" s="17"/>
      <c r="C33" s="17"/>
      <c r="D33" s="88"/>
      <c r="E33" s="82"/>
    </row>
    <row r="34" spans="1:5" x14ac:dyDescent="0.25">
      <c r="A34" s="93"/>
      <c r="B34" s="7"/>
      <c r="C34" s="7"/>
      <c r="D34" s="91"/>
      <c r="E34" s="86"/>
    </row>
  </sheetData>
  <mergeCells count="15">
    <mergeCell ref="A1:E7"/>
    <mergeCell ref="D10:E10"/>
    <mergeCell ref="A11:E11"/>
    <mergeCell ref="C12:E12"/>
    <mergeCell ref="A13:B13"/>
    <mergeCell ref="C13:E13"/>
    <mergeCell ref="C29:D29"/>
    <mergeCell ref="C30:D30"/>
    <mergeCell ref="C31:E31"/>
    <mergeCell ref="C32:E32"/>
    <mergeCell ref="A14:B14"/>
    <mergeCell ref="C14:E14"/>
    <mergeCell ref="C15:E15"/>
    <mergeCell ref="C16:E16"/>
    <mergeCell ref="A25:D25"/>
  </mergeCells>
  <pageMargins left="0.7" right="0.7" top="0.75" bottom="0.75" header="0.3" footer="0.3"/>
  <pageSetup orientation="portrait" horizontalDpi="0" verticalDpi="0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E34"/>
  <sheetViews>
    <sheetView topLeftCell="A7" workbookViewId="0">
      <selection activeCell="A24" sqref="A24"/>
    </sheetView>
  </sheetViews>
  <sheetFormatPr defaultRowHeight="15" x14ac:dyDescent="0.25"/>
  <cols>
    <col min="1" max="1" width="21.28515625" style="539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38"/>
    </row>
    <row r="9" spans="1:5" x14ac:dyDescent="0.25">
      <c r="A9" s="92"/>
      <c r="B9" s="17"/>
      <c r="C9" s="17"/>
      <c r="D9" s="126"/>
      <c r="E9" s="538"/>
    </row>
    <row r="10" spans="1:5" x14ac:dyDescent="0.25">
      <c r="A10" s="92"/>
      <c r="B10" s="17"/>
      <c r="C10" s="17"/>
      <c r="D10" s="1729" t="s">
        <v>1261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1243</v>
      </c>
      <c r="D12" s="1735"/>
      <c r="E12" s="1736"/>
    </row>
    <row r="13" spans="1:5" x14ac:dyDescent="0.25">
      <c r="A13" s="1763" t="s">
        <v>1262</v>
      </c>
      <c r="B13" s="1764"/>
      <c r="C13" s="1737" t="s">
        <v>1265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1263</v>
      </c>
      <c r="B15" s="8"/>
      <c r="C15" s="1753" t="s">
        <v>1266</v>
      </c>
      <c r="D15" s="1749"/>
      <c r="E15" s="1749"/>
    </row>
    <row r="16" spans="1:5" x14ac:dyDescent="0.25">
      <c r="A16" s="93" t="s">
        <v>1264</v>
      </c>
      <c r="C16" s="1748" t="s">
        <v>921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67" t="s">
        <v>1272</v>
      </c>
      <c r="B18" s="56" t="s">
        <v>1267</v>
      </c>
      <c r="C18" s="55">
        <v>1</v>
      </c>
      <c r="D18" s="57">
        <v>350</v>
      </c>
      <c r="E18" s="57">
        <f>D18*C18</f>
        <v>350</v>
      </c>
    </row>
    <row r="19" spans="1:5" x14ac:dyDescent="0.25">
      <c r="A19" s="1858"/>
      <c r="B19" s="56" t="s">
        <v>1268</v>
      </c>
      <c r="C19" s="55">
        <v>1</v>
      </c>
      <c r="D19" s="154">
        <v>350</v>
      </c>
      <c r="E19" s="57">
        <f>D19*C19</f>
        <v>350</v>
      </c>
    </row>
    <row r="20" spans="1:5" x14ac:dyDescent="0.25">
      <c r="A20" s="1858"/>
      <c r="B20" s="56" t="s">
        <v>1269</v>
      </c>
      <c r="C20" s="55">
        <v>1</v>
      </c>
      <c r="D20" s="154">
        <v>350</v>
      </c>
      <c r="E20" s="57">
        <f>D20*C20</f>
        <v>350</v>
      </c>
    </row>
    <row r="21" spans="1:5" x14ac:dyDescent="0.25">
      <c r="A21" s="1858"/>
      <c r="B21" s="56" t="s">
        <v>1270</v>
      </c>
      <c r="C21" s="55">
        <v>1</v>
      </c>
      <c r="D21" s="154">
        <v>350</v>
      </c>
      <c r="E21" s="57">
        <f>D21*C21</f>
        <v>350</v>
      </c>
    </row>
    <row r="22" spans="1:5" x14ac:dyDescent="0.25">
      <c r="A22" s="1851"/>
      <c r="B22" s="56" t="s">
        <v>1271</v>
      </c>
      <c r="C22" s="55">
        <v>1</v>
      </c>
      <c r="D22" s="154">
        <v>350</v>
      </c>
      <c r="E22" s="57">
        <f>D22*C22</f>
        <v>350</v>
      </c>
    </row>
    <row r="23" spans="1:5" ht="23.25" x14ac:dyDescent="0.35">
      <c r="A23" s="1750" t="s">
        <v>183</v>
      </c>
      <c r="B23" s="1865"/>
      <c r="C23" s="1865"/>
      <c r="D23" s="1866"/>
      <c r="E23" s="134">
        <f>SUM(E18:E22)</f>
        <v>1750</v>
      </c>
    </row>
    <row r="24" spans="1:5" x14ac:dyDescent="0.25">
      <c r="A24" s="95" t="s">
        <v>3498</v>
      </c>
      <c r="B24" s="537"/>
      <c r="C24" s="537"/>
      <c r="D24" s="128"/>
      <c r="E24" s="129"/>
    </row>
    <row r="25" spans="1:5" x14ac:dyDescent="0.25">
      <c r="A25" s="95" t="s">
        <v>1273</v>
      </c>
      <c r="B25" s="537"/>
      <c r="C25" s="537"/>
      <c r="D25" s="128"/>
      <c r="E25" s="129"/>
    </row>
    <row r="26" spans="1:5" x14ac:dyDescent="0.25">
      <c r="A26" s="1776"/>
      <c r="B26" s="1777"/>
      <c r="C26" s="1777"/>
      <c r="D26" s="1777"/>
      <c r="E26" s="1778"/>
    </row>
    <row r="27" spans="1:5" x14ac:dyDescent="0.25">
      <c r="A27" s="96"/>
      <c r="B27" s="2"/>
      <c r="C27" s="2"/>
      <c r="D27" s="130"/>
      <c r="E27" s="131"/>
    </row>
    <row r="28" spans="1:5" x14ac:dyDescent="0.25">
      <c r="A28" s="92"/>
      <c r="B28" s="17"/>
      <c r="C28" s="17"/>
      <c r="D28" s="126"/>
      <c r="E28" s="538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538"/>
    </row>
    <row r="30" spans="1:5" x14ac:dyDescent="0.25">
      <c r="A30" s="92"/>
      <c r="B30" s="17"/>
      <c r="C30" s="1742"/>
      <c r="D30" s="1743"/>
      <c r="E30" s="538"/>
    </row>
    <row r="31" spans="1:5" x14ac:dyDescent="0.25">
      <c r="A31" s="98" t="s">
        <v>7</v>
      </c>
      <c r="B31" s="535" t="s">
        <v>463</v>
      </c>
      <c r="C31" s="1744" t="s">
        <v>16</v>
      </c>
      <c r="D31" s="1745"/>
      <c r="E31" s="1730"/>
    </row>
    <row r="32" spans="1:5" x14ac:dyDescent="0.25">
      <c r="A32" s="99" t="s">
        <v>9</v>
      </c>
      <c r="B32" s="536" t="s">
        <v>10</v>
      </c>
      <c r="C32" s="1746" t="s">
        <v>10</v>
      </c>
      <c r="D32" s="1747"/>
      <c r="E32" s="1730"/>
    </row>
    <row r="33" spans="1:5" x14ac:dyDescent="0.25">
      <c r="A33" s="92"/>
      <c r="B33" s="17"/>
      <c r="C33" s="17"/>
      <c r="D33" s="126"/>
      <c r="E33" s="538"/>
    </row>
    <row r="34" spans="1:5" x14ac:dyDescent="0.25">
      <c r="A34" s="93"/>
      <c r="B34" s="7"/>
      <c r="C34" s="7"/>
      <c r="D34" s="128"/>
      <c r="E34" s="132"/>
    </row>
  </sheetData>
  <mergeCells count="17">
    <mergeCell ref="C29:D29"/>
    <mergeCell ref="C30:D30"/>
    <mergeCell ref="C31:E31"/>
    <mergeCell ref="C32:E32"/>
    <mergeCell ref="A18:A22"/>
    <mergeCell ref="A26:E26"/>
    <mergeCell ref="A14:B14"/>
    <mergeCell ref="C14:E14"/>
    <mergeCell ref="C15:E15"/>
    <mergeCell ref="C16:E16"/>
    <mergeCell ref="A23:D23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E31"/>
  <sheetViews>
    <sheetView topLeftCell="A11" workbookViewId="0">
      <selection activeCell="A23" sqref="A23:E23"/>
    </sheetView>
  </sheetViews>
  <sheetFormatPr defaultRowHeight="15" x14ac:dyDescent="0.25"/>
  <cols>
    <col min="1" max="1" width="23" style="552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50"/>
    </row>
    <row r="9" spans="1:5" x14ac:dyDescent="0.25">
      <c r="A9" s="92"/>
      <c r="B9" s="17"/>
      <c r="C9" s="17"/>
      <c r="D9" s="126"/>
      <c r="E9" s="550"/>
    </row>
    <row r="10" spans="1:5" x14ac:dyDescent="0.25">
      <c r="A10" s="92"/>
      <c r="B10" s="17"/>
      <c r="C10" s="17"/>
      <c r="D10" s="1729" t="s">
        <v>1277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1278</v>
      </c>
      <c r="D12" s="1735"/>
      <c r="E12" s="1736"/>
    </row>
    <row r="13" spans="1:5" x14ac:dyDescent="0.25">
      <c r="A13" s="1763" t="s">
        <v>1279</v>
      </c>
      <c r="B13" s="1764"/>
      <c r="C13" s="1737" t="s">
        <v>1280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1281</v>
      </c>
      <c r="B15" s="8"/>
      <c r="C15" s="1753" t="s">
        <v>1283</v>
      </c>
      <c r="D15" s="1749"/>
      <c r="E15" s="1749"/>
    </row>
    <row r="16" spans="1:5" x14ac:dyDescent="0.25">
      <c r="A16" s="93" t="s">
        <v>1282</v>
      </c>
      <c r="C16" s="1748" t="s">
        <v>1284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1285</v>
      </c>
      <c r="B18" s="56" t="s">
        <v>1286</v>
      </c>
      <c r="C18" s="562">
        <v>10000</v>
      </c>
      <c r="D18" s="57">
        <v>4</v>
      </c>
      <c r="E18" s="57">
        <f>D18*C18</f>
        <v>40000</v>
      </c>
    </row>
    <row r="19" spans="1:5" x14ac:dyDescent="0.25">
      <c r="A19" s="56"/>
      <c r="B19" s="56" t="s">
        <v>1287</v>
      </c>
      <c r="C19" s="55"/>
      <c r="D19" s="154"/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40000</v>
      </c>
    </row>
    <row r="21" spans="1:5" x14ac:dyDescent="0.25">
      <c r="A21" s="95" t="s">
        <v>798</v>
      </c>
      <c r="B21" s="549"/>
      <c r="C21" s="549"/>
      <c r="D21" s="128"/>
      <c r="E21" s="129"/>
    </row>
    <row r="22" spans="1:5" x14ac:dyDescent="0.25">
      <c r="A22" s="95" t="s">
        <v>1290</v>
      </c>
      <c r="B22" s="549"/>
      <c r="C22" s="549"/>
      <c r="D22" s="128"/>
      <c r="E22" s="129"/>
    </row>
    <row r="23" spans="1:5" ht="51.75" customHeight="1" x14ac:dyDescent="0.25">
      <c r="A23" s="1763" t="s">
        <v>1289</v>
      </c>
      <c r="B23" s="1868"/>
      <c r="C23" s="1868"/>
      <c r="D23" s="1868"/>
      <c r="E23" s="1869"/>
    </row>
    <row r="24" spans="1:5" x14ac:dyDescent="0.25">
      <c r="A24" s="96"/>
      <c r="B24" s="2"/>
      <c r="C24" s="2"/>
      <c r="D24" s="130"/>
      <c r="E24" s="131"/>
    </row>
    <row r="25" spans="1:5" x14ac:dyDescent="0.25">
      <c r="A25" s="92"/>
      <c r="B25" s="17"/>
      <c r="C25" s="17"/>
      <c r="D25" s="126"/>
      <c r="E25" s="550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550"/>
    </row>
    <row r="27" spans="1:5" x14ac:dyDescent="0.25">
      <c r="A27" s="92"/>
      <c r="B27" s="17"/>
      <c r="C27" s="1742"/>
      <c r="D27" s="1743"/>
      <c r="E27" s="550"/>
    </row>
    <row r="28" spans="1:5" x14ac:dyDescent="0.25">
      <c r="A28" s="98" t="s">
        <v>7</v>
      </c>
      <c r="B28" s="547" t="s">
        <v>1288</v>
      </c>
      <c r="C28" s="1744" t="s">
        <v>16</v>
      </c>
      <c r="D28" s="1745"/>
      <c r="E28" s="1730"/>
    </row>
    <row r="29" spans="1:5" x14ac:dyDescent="0.25">
      <c r="A29" s="99" t="s">
        <v>9</v>
      </c>
      <c r="B29" s="548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550"/>
    </row>
    <row r="31" spans="1:5" x14ac:dyDescent="0.25">
      <c r="A31" s="93"/>
      <c r="B31" s="7"/>
      <c r="C31" s="7"/>
      <c r="D31" s="128"/>
      <c r="E31" s="132"/>
    </row>
  </sheetData>
  <mergeCells count="16">
    <mergeCell ref="A1:E7"/>
    <mergeCell ref="D10:E10"/>
    <mergeCell ref="A11:E11"/>
    <mergeCell ref="C12:E12"/>
    <mergeCell ref="A13:B13"/>
    <mergeCell ref="C13:E13"/>
    <mergeCell ref="C26:D26"/>
    <mergeCell ref="C27:D27"/>
    <mergeCell ref="C28:E28"/>
    <mergeCell ref="C29:E29"/>
    <mergeCell ref="A14:B14"/>
    <mergeCell ref="C14:E14"/>
    <mergeCell ref="C15:E15"/>
    <mergeCell ref="C16:E16"/>
    <mergeCell ref="A20:D20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E30"/>
  <sheetViews>
    <sheetView topLeftCell="A10" workbookViewId="0">
      <selection activeCell="F31" sqref="F31"/>
    </sheetView>
  </sheetViews>
  <sheetFormatPr defaultRowHeight="15" x14ac:dyDescent="0.25"/>
  <cols>
    <col min="1" max="1" width="23" style="552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50"/>
    </row>
    <row r="9" spans="1:5" x14ac:dyDescent="0.25">
      <c r="A9" s="92"/>
      <c r="B9" s="17"/>
      <c r="C9" s="17"/>
      <c r="D9" s="126"/>
      <c r="E9" s="550"/>
    </row>
    <row r="10" spans="1:5" x14ac:dyDescent="0.25">
      <c r="A10" s="92"/>
      <c r="B10" s="17"/>
      <c r="C10" s="17"/>
      <c r="D10" s="1729" t="s">
        <v>1291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1278</v>
      </c>
      <c r="D12" s="1735"/>
      <c r="E12" s="1736"/>
    </row>
    <row r="13" spans="1:5" x14ac:dyDescent="0.25">
      <c r="A13" s="1763" t="s">
        <v>1292</v>
      </c>
      <c r="B13" s="1764"/>
      <c r="C13" s="1737" t="s">
        <v>1294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1293</v>
      </c>
      <c r="B15" s="8"/>
      <c r="C15" s="1753" t="s">
        <v>1295</v>
      </c>
      <c r="D15" s="1749"/>
      <c r="E15" s="1749"/>
    </row>
    <row r="16" spans="1:5" ht="15.75" x14ac:dyDescent="0.25">
      <c r="A16" s="93"/>
      <c r="C16" s="1748" t="s">
        <v>1299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1296</v>
      </c>
      <c r="B18" s="56" t="s">
        <v>1297</v>
      </c>
      <c r="C18" s="562">
        <v>1</v>
      </c>
      <c r="D18" s="57">
        <v>4000</v>
      </c>
      <c r="E18" s="57">
        <f>D18*C18</f>
        <v>4000</v>
      </c>
    </row>
    <row r="19" spans="1:5" x14ac:dyDescent="0.25">
      <c r="A19" s="56"/>
      <c r="B19" s="56" t="s">
        <v>1298</v>
      </c>
      <c r="C19" s="55"/>
      <c r="D19" s="154"/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4000</v>
      </c>
    </row>
    <row r="21" spans="1:5" s="8" customFormat="1" x14ac:dyDescent="0.25">
      <c r="A21" s="263" t="s">
        <v>863</v>
      </c>
      <c r="B21" s="551"/>
      <c r="C21" s="551"/>
      <c r="D21" s="264"/>
      <c r="E21" s="129"/>
    </row>
    <row r="22" spans="1:5" s="8" customFormat="1" x14ac:dyDescent="0.25">
      <c r="A22" s="263" t="s">
        <v>800</v>
      </c>
      <c r="B22" s="551"/>
      <c r="C22" s="551"/>
      <c r="D22" s="264"/>
      <c r="E22" s="129"/>
    </row>
    <row r="23" spans="1:5" s="8" customFormat="1" x14ac:dyDescent="0.25">
      <c r="A23" s="563" t="s">
        <v>1312</v>
      </c>
      <c r="B23" s="564"/>
      <c r="C23" s="564"/>
      <c r="D23" s="565"/>
      <c r="E23" s="566"/>
    </row>
    <row r="24" spans="1:5" x14ac:dyDescent="0.25">
      <c r="A24" s="92"/>
      <c r="B24" s="17"/>
      <c r="C24" s="17"/>
      <c r="D24" s="126"/>
      <c r="E24" s="550"/>
    </row>
    <row r="25" spans="1:5" x14ac:dyDescent="0.25">
      <c r="A25" s="97" t="s">
        <v>6</v>
      </c>
      <c r="B25" s="22" t="s">
        <v>18</v>
      </c>
      <c r="C25" s="1740" t="s">
        <v>17</v>
      </c>
      <c r="D25" s="1741"/>
      <c r="E25" s="550"/>
    </row>
    <row r="26" spans="1:5" x14ac:dyDescent="0.25">
      <c r="A26" s="92"/>
      <c r="B26" s="17"/>
      <c r="C26" s="1742"/>
      <c r="D26" s="1743"/>
      <c r="E26" s="550"/>
    </row>
    <row r="27" spans="1:5" x14ac:dyDescent="0.25">
      <c r="A27" s="98" t="s">
        <v>7</v>
      </c>
      <c r="B27" s="547" t="s">
        <v>1300</v>
      </c>
      <c r="C27" s="1744" t="s">
        <v>16</v>
      </c>
      <c r="D27" s="1745"/>
      <c r="E27" s="1730"/>
    </row>
    <row r="28" spans="1:5" x14ac:dyDescent="0.25">
      <c r="A28" s="99" t="s">
        <v>9</v>
      </c>
      <c r="B28" s="548" t="s">
        <v>10</v>
      </c>
      <c r="C28" s="1746" t="s">
        <v>670</v>
      </c>
      <c r="D28" s="1747"/>
      <c r="E28" s="1730"/>
    </row>
    <row r="29" spans="1:5" x14ac:dyDescent="0.25">
      <c r="A29" s="92"/>
      <c r="B29" s="17"/>
      <c r="C29" s="17"/>
      <c r="D29" s="126"/>
      <c r="E29" s="550"/>
    </row>
    <row r="30" spans="1:5" x14ac:dyDescent="0.25">
      <c r="A30" s="93"/>
      <c r="B30" s="7"/>
      <c r="C30" s="7"/>
      <c r="D30" s="128"/>
      <c r="E30" s="132"/>
    </row>
  </sheetData>
  <mergeCells count="15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</mergeCells>
  <pageMargins left="0.7" right="0.7" top="0.75" bottom="0.75" header="0.3" footer="0.3"/>
  <pageSetup orientation="portrait" horizontalDpi="0" verticalDpi="0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E32"/>
  <sheetViews>
    <sheetView topLeftCell="A7" workbookViewId="0">
      <selection activeCell="C13" sqref="C13:E13"/>
    </sheetView>
  </sheetViews>
  <sheetFormatPr defaultRowHeight="15" x14ac:dyDescent="0.25"/>
  <cols>
    <col min="1" max="1" width="23" style="552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50"/>
    </row>
    <row r="9" spans="1:5" x14ac:dyDescent="0.25">
      <c r="A9" s="92"/>
      <c r="B9" s="17"/>
      <c r="C9" s="17"/>
      <c r="D9" s="126"/>
      <c r="E9" s="550"/>
    </row>
    <row r="10" spans="1:5" x14ac:dyDescent="0.25">
      <c r="A10" s="92"/>
      <c r="B10" s="17"/>
      <c r="C10" s="17"/>
      <c r="D10" s="1729" t="s">
        <v>1301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1278</v>
      </c>
      <c r="D12" s="1735"/>
      <c r="E12" s="1736"/>
    </row>
    <row r="13" spans="1:5" x14ac:dyDescent="0.25">
      <c r="A13" s="1763" t="s">
        <v>1302</v>
      </c>
      <c r="B13" s="1764"/>
      <c r="C13" s="1737" t="s">
        <v>1303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1306</v>
      </c>
      <c r="B15" s="8"/>
      <c r="C15" s="1753" t="s">
        <v>1304</v>
      </c>
      <c r="D15" s="1749"/>
      <c r="E15" s="1749"/>
    </row>
    <row r="16" spans="1:5" ht="15.75" x14ac:dyDescent="0.25">
      <c r="A16" s="93" t="s">
        <v>61</v>
      </c>
      <c r="C16" s="1748" t="s">
        <v>1305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1307</v>
      </c>
      <c r="B18" s="56"/>
      <c r="C18" s="562">
        <v>1</v>
      </c>
      <c r="D18" s="57">
        <v>930</v>
      </c>
      <c r="E18" s="57">
        <f>D18*C18</f>
        <v>930</v>
      </c>
    </row>
    <row r="19" spans="1:5" x14ac:dyDescent="0.25">
      <c r="A19" s="56" t="s">
        <v>1308</v>
      </c>
      <c r="B19" s="56"/>
      <c r="C19" s="562">
        <v>1</v>
      </c>
      <c r="D19" s="57">
        <v>120</v>
      </c>
      <c r="E19" s="57">
        <f>D19*C19</f>
        <v>120</v>
      </c>
    </row>
    <row r="20" spans="1:5" x14ac:dyDescent="0.25">
      <c r="A20" s="56" t="s">
        <v>1309</v>
      </c>
      <c r="B20" s="56"/>
      <c r="C20" s="562">
        <v>1</v>
      </c>
      <c r="D20" s="57">
        <v>840</v>
      </c>
      <c r="E20" s="57">
        <f>D20*C20</f>
        <v>840</v>
      </c>
    </row>
    <row r="21" spans="1:5" x14ac:dyDescent="0.25">
      <c r="A21" s="56" t="s">
        <v>1310</v>
      </c>
      <c r="B21" s="56"/>
      <c r="C21" s="55">
        <v>1</v>
      </c>
      <c r="D21" s="154">
        <v>120</v>
      </c>
      <c r="E21" s="57">
        <f>D21*C21</f>
        <v>120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SUM(E18:E21)</f>
        <v>2010</v>
      </c>
    </row>
    <row r="23" spans="1:5" s="8" customFormat="1" x14ac:dyDescent="0.25">
      <c r="A23" s="263" t="s">
        <v>863</v>
      </c>
      <c r="B23" s="551"/>
      <c r="C23" s="551"/>
      <c r="D23" s="264"/>
      <c r="E23" s="129"/>
    </row>
    <row r="24" spans="1:5" s="8" customFormat="1" x14ac:dyDescent="0.25">
      <c r="A24" s="263" t="s">
        <v>665</v>
      </c>
      <c r="B24" s="551"/>
      <c r="C24" s="551"/>
      <c r="D24" s="264"/>
      <c r="E24" s="129"/>
    </row>
    <row r="25" spans="1:5" s="8" customFormat="1" x14ac:dyDescent="0.25">
      <c r="A25" s="563" t="s">
        <v>1311</v>
      </c>
      <c r="B25" s="564"/>
      <c r="C25" s="564"/>
      <c r="D25" s="565"/>
      <c r="E25" s="566"/>
    </row>
    <row r="26" spans="1:5" x14ac:dyDescent="0.25">
      <c r="A26" s="92"/>
      <c r="B26" s="17"/>
      <c r="C26" s="17"/>
      <c r="D26" s="126"/>
      <c r="E26" s="550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550"/>
    </row>
    <row r="28" spans="1:5" x14ac:dyDescent="0.25">
      <c r="A28" s="92"/>
      <c r="B28" s="17"/>
      <c r="C28" s="1742"/>
      <c r="D28" s="1743"/>
      <c r="E28" s="550"/>
    </row>
    <row r="29" spans="1:5" x14ac:dyDescent="0.25">
      <c r="A29" s="98" t="s">
        <v>7</v>
      </c>
      <c r="B29" s="547" t="s">
        <v>1300</v>
      </c>
      <c r="C29" s="1744" t="s">
        <v>16</v>
      </c>
      <c r="D29" s="1745"/>
      <c r="E29" s="1730"/>
    </row>
    <row r="30" spans="1:5" x14ac:dyDescent="0.25">
      <c r="A30" s="99" t="s">
        <v>9</v>
      </c>
      <c r="B30" s="548" t="s">
        <v>10</v>
      </c>
      <c r="C30" s="1746" t="s">
        <v>670</v>
      </c>
      <c r="D30" s="1747"/>
      <c r="E30" s="1730"/>
    </row>
    <row r="31" spans="1:5" x14ac:dyDescent="0.25">
      <c r="A31" s="92"/>
      <c r="B31" s="17"/>
      <c r="C31" s="17"/>
      <c r="D31" s="126"/>
      <c r="E31" s="550"/>
    </row>
    <row r="32" spans="1:5" x14ac:dyDescent="0.25">
      <c r="A32" s="93"/>
      <c r="B32" s="7"/>
      <c r="C32" s="7"/>
      <c r="D32" s="128"/>
      <c r="E32" s="132"/>
    </row>
  </sheetData>
  <mergeCells count="15">
    <mergeCell ref="A1:E7"/>
    <mergeCell ref="D10:E10"/>
    <mergeCell ref="A11:E11"/>
    <mergeCell ref="C12:E12"/>
    <mergeCell ref="A13:B13"/>
    <mergeCell ref="C13:E13"/>
    <mergeCell ref="C28:D28"/>
    <mergeCell ref="C29:E29"/>
    <mergeCell ref="C30:E30"/>
    <mergeCell ref="A14:B14"/>
    <mergeCell ref="C14:E14"/>
    <mergeCell ref="C15:E15"/>
    <mergeCell ref="C16:E16"/>
    <mergeCell ref="A22:D22"/>
    <mergeCell ref="C27:D27"/>
  </mergeCells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34"/>
  <sheetViews>
    <sheetView workbookViewId="0">
      <selection activeCell="J4" sqref="J4"/>
    </sheetView>
  </sheetViews>
  <sheetFormatPr defaultRowHeight="15" x14ac:dyDescent="0.25"/>
  <cols>
    <col min="1" max="1" width="24.5703125" customWidth="1"/>
    <col min="2" max="2" width="29.8554687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71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190</v>
      </c>
      <c r="D12" s="1735"/>
      <c r="E12" s="1736"/>
    </row>
    <row r="13" spans="1:5" x14ac:dyDescent="0.25">
      <c r="A13" s="1737" t="s">
        <v>74</v>
      </c>
      <c r="B13" s="1738"/>
      <c r="C13" s="1737" t="s">
        <v>72</v>
      </c>
      <c r="D13" s="1739"/>
      <c r="E13" s="1738"/>
    </row>
    <row r="14" spans="1:5" x14ac:dyDescent="0.25">
      <c r="A14" s="1737" t="s">
        <v>75</v>
      </c>
      <c r="B14" s="1738"/>
      <c r="C14" s="1737" t="s">
        <v>12</v>
      </c>
      <c r="D14" s="1739"/>
      <c r="E14" s="1738"/>
    </row>
    <row r="15" spans="1:5" x14ac:dyDescent="0.25">
      <c r="A15" s="29" t="s">
        <v>76</v>
      </c>
      <c r="B15" s="8"/>
      <c r="C15" s="1753" t="s">
        <v>73</v>
      </c>
      <c r="D15" s="1749"/>
      <c r="E15" s="1749"/>
    </row>
    <row r="16" spans="1:5" x14ac:dyDescent="0.25">
      <c r="A16" s="13"/>
      <c r="C16" s="1748" t="s">
        <v>25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77</v>
      </c>
      <c r="B18" s="9" t="s">
        <v>78</v>
      </c>
      <c r="C18" s="35">
        <v>1</v>
      </c>
      <c r="D18" s="30">
        <v>1650</v>
      </c>
      <c r="E18" s="30">
        <f>D18*C18</f>
        <v>1650</v>
      </c>
    </row>
    <row r="19" spans="1:5" x14ac:dyDescent="0.25">
      <c r="A19" s="9" t="s">
        <v>81</v>
      </c>
      <c r="B19" s="9" t="s">
        <v>79</v>
      </c>
      <c r="C19" s="9"/>
      <c r="D19" s="30"/>
      <c r="E19" s="45"/>
    </row>
    <row r="20" spans="1:5" x14ac:dyDescent="0.25">
      <c r="A20" s="9" t="s">
        <v>82</v>
      </c>
      <c r="B20" s="9" t="s">
        <v>80</v>
      </c>
      <c r="C20" s="9"/>
      <c r="D20" s="30"/>
      <c r="E20" s="45"/>
    </row>
    <row r="21" spans="1:5" x14ac:dyDescent="0.25">
      <c r="A21" s="9"/>
      <c r="B21" s="9"/>
      <c r="C21" s="9"/>
      <c r="D21" s="30"/>
      <c r="E21" s="45"/>
    </row>
    <row r="22" spans="1:5" x14ac:dyDescent="0.25">
      <c r="A22" s="12" t="s">
        <v>83</v>
      </c>
      <c r="B22" s="12"/>
      <c r="C22" s="39">
        <v>1</v>
      </c>
      <c r="D22" s="46">
        <v>450</v>
      </c>
      <c r="E22" s="46">
        <f>D22*C22</f>
        <v>450</v>
      </c>
    </row>
    <row r="23" spans="1:5" x14ac:dyDescent="0.25">
      <c r="A23" s="12"/>
      <c r="B23" s="12"/>
      <c r="C23" s="47"/>
      <c r="D23" s="48" t="s">
        <v>85</v>
      </c>
      <c r="E23" s="46">
        <f>SUM(E18:E22)</f>
        <v>2100</v>
      </c>
    </row>
    <row r="24" spans="1:5" x14ac:dyDescent="0.25">
      <c r="A24" s="9"/>
      <c r="B24" s="9"/>
      <c r="C24" s="1758" t="s">
        <v>84</v>
      </c>
      <c r="D24" s="1759"/>
      <c r="E24" s="41">
        <f>E23*0.05</f>
        <v>105</v>
      </c>
    </row>
    <row r="25" spans="1:5" ht="24" thickBot="1" x14ac:dyDescent="0.4">
      <c r="A25" s="1760" t="s">
        <v>86</v>
      </c>
      <c r="B25" s="1757"/>
      <c r="C25" s="1757"/>
      <c r="D25" s="1757"/>
      <c r="E25" s="49">
        <f>E23-E24</f>
        <v>1995</v>
      </c>
    </row>
    <row r="26" spans="1:5" x14ac:dyDescent="0.25">
      <c r="A26" s="1751" t="s">
        <v>87</v>
      </c>
      <c r="B26" s="1739"/>
      <c r="C26" s="1739"/>
      <c r="D26" s="1739"/>
      <c r="E26" s="1752"/>
    </row>
    <row r="27" spans="1:5" x14ac:dyDescent="0.25">
      <c r="A27" s="1"/>
      <c r="B27" s="2"/>
      <c r="C27" s="2"/>
      <c r="D27" s="2"/>
      <c r="E27" s="3"/>
    </row>
    <row r="28" spans="1:5" x14ac:dyDescent="0.25">
      <c r="A28" s="16"/>
      <c r="B28" s="17"/>
      <c r="C28" s="17"/>
      <c r="D28" s="17"/>
      <c r="E28" s="18"/>
    </row>
    <row r="29" spans="1:5" x14ac:dyDescent="0.25">
      <c r="A29" s="21" t="s">
        <v>6</v>
      </c>
      <c r="B29" s="22" t="s">
        <v>18</v>
      </c>
      <c r="C29" s="1740" t="s">
        <v>17</v>
      </c>
      <c r="D29" s="1741"/>
      <c r="E29" s="18"/>
    </row>
    <row r="30" spans="1:5" x14ac:dyDescent="0.25">
      <c r="A30" s="16"/>
      <c r="B30" s="17"/>
      <c r="C30" s="1742"/>
      <c r="D30" s="1743"/>
      <c r="E30" s="18"/>
    </row>
    <row r="31" spans="1:5" x14ac:dyDescent="0.25">
      <c r="A31" s="24" t="s">
        <v>7</v>
      </c>
      <c r="B31" s="27" t="s">
        <v>88</v>
      </c>
      <c r="C31" s="1744" t="s">
        <v>16</v>
      </c>
      <c r="D31" s="1745"/>
      <c r="E31" s="1730"/>
    </row>
    <row r="32" spans="1:5" x14ac:dyDescent="0.25">
      <c r="A32" s="25" t="s">
        <v>9</v>
      </c>
      <c r="B32" s="28" t="s">
        <v>10</v>
      </c>
      <c r="C32" s="1746" t="s">
        <v>10</v>
      </c>
      <c r="D32" s="1747"/>
      <c r="E32" s="1730"/>
    </row>
    <row r="33" spans="1:5" x14ac:dyDescent="0.25">
      <c r="A33" s="16"/>
      <c r="B33" s="17"/>
      <c r="C33" s="17"/>
      <c r="D33" s="17"/>
      <c r="E33" s="18"/>
    </row>
    <row r="34" spans="1:5" x14ac:dyDescent="0.25">
      <c r="A34" s="13"/>
      <c r="B34" s="7"/>
      <c r="C34" s="7"/>
      <c r="D34" s="7"/>
      <c r="E34" s="11"/>
    </row>
  </sheetData>
  <mergeCells count="17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5:D25"/>
    <mergeCell ref="C29:D29"/>
    <mergeCell ref="C30:D30"/>
    <mergeCell ref="C31:E31"/>
    <mergeCell ref="C32:E32"/>
    <mergeCell ref="C24:D24"/>
    <mergeCell ref="A26:E26"/>
  </mergeCells>
  <pageMargins left="0.7" right="0.7" top="0.75" bottom="0.75" header="0.3" footer="0.3"/>
  <pageSetup orientation="portrait" horizontalDpi="0" verticalDpi="0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E34"/>
  <sheetViews>
    <sheetView topLeftCell="A4" workbookViewId="0">
      <selection activeCell="I34" sqref="I34"/>
    </sheetView>
  </sheetViews>
  <sheetFormatPr defaultRowHeight="15" x14ac:dyDescent="0.25"/>
  <cols>
    <col min="1" max="1" width="23" style="552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50"/>
    </row>
    <row r="9" spans="1:5" x14ac:dyDescent="0.25">
      <c r="A9" s="92"/>
      <c r="B9" s="17"/>
      <c r="C9" s="17"/>
      <c r="D9" s="126"/>
      <c r="E9" s="550"/>
    </row>
    <row r="10" spans="1:5" x14ac:dyDescent="0.25">
      <c r="A10" s="92"/>
      <c r="B10" s="17"/>
      <c r="C10" s="17"/>
      <c r="D10" s="1729" t="s">
        <v>1313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1278</v>
      </c>
      <c r="D12" s="1735"/>
      <c r="E12" s="1736"/>
    </row>
    <row r="13" spans="1:5" x14ac:dyDescent="0.25">
      <c r="A13" s="1763" t="s">
        <v>1314</v>
      </c>
      <c r="B13" s="1764"/>
      <c r="C13" s="1737" t="s">
        <v>1317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1315</v>
      </c>
      <c r="B15" s="8"/>
      <c r="C15" s="1753" t="s">
        <v>1318</v>
      </c>
      <c r="D15" s="1749"/>
      <c r="E15" s="1749"/>
    </row>
    <row r="16" spans="1:5" x14ac:dyDescent="0.25">
      <c r="A16" s="93" t="s">
        <v>1316</v>
      </c>
      <c r="C16" s="1748" t="s">
        <v>395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57" t="s">
        <v>1319</v>
      </c>
      <c r="B18" s="56" t="s">
        <v>1320</v>
      </c>
      <c r="C18" s="567">
        <v>5000</v>
      </c>
      <c r="D18" s="57">
        <v>1.9</v>
      </c>
      <c r="E18" s="57">
        <f>D18*C18</f>
        <v>9500</v>
      </c>
    </row>
    <row r="19" spans="1:5" x14ac:dyDescent="0.25">
      <c r="A19" s="1858"/>
      <c r="B19" s="56" t="s">
        <v>1321</v>
      </c>
      <c r="C19" s="562"/>
      <c r="D19" s="57"/>
      <c r="E19" s="57"/>
    </row>
    <row r="20" spans="1:5" x14ac:dyDescent="0.25">
      <c r="A20" s="1858"/>
      <c r="B20" s="56" t="s">
        <v>1322</v>
      </c>
      <c r="C20" s="562"/>
      <c r="D20" s="57"/>
      <c r="E20" s="57"/>
    </row>
    <row r="21" spans="1:5" x14ac:dyDescent="0.25">
      <c r="A21" s="1851"/>
      <c r="B21" s="56" t="s">
        <v>1323</v>
      </c>
      <c r="C21" s="55"/>
      <c r="D21" s="154"/>
      <c r="E21" s="154" t="s">
        <v>179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SUM(E18:E21)</f>
        <v>9500</v>
      </c>
    </row>
    <row r="23" spans="1:5" x14ac:dyDescent="0.25">
      <c r="A23" s="95" t="s">
        <v>1165</v>
      </c>
      <c r="B23" s="549"/>
      <c r="C23" s="549"/>
      <c r="D23" s="128"/>
      <c r="E23" s="129"/>
    </row>
    <row r="24" spans="1:5" x14ac:dyDescent="0.25">
      <c r="A24" s="95" t="s">
        <v>1324</v>
      </c>
      <c r="B24" s="549"/>
      <c r="C24" s="549"/>
      <c r="D24" s="128"/>
      <c r="E24" s="129"/>
    </row>
    <row r="25" spans="1:5" x14ac:dyDescent="0.25">
      <c r="A25" s="568" t="s">
        <v>1325</v>
      </c>
      <c r="B25" s="546"/>
      <c r="C25" s="546"/>
      <c r="D25" s="126"/>
      <c r="E25" s="569"/>
    </row>
    <row r="26" spans="1:5" x14ac:dyDescent="0.25">
      <c r="A26" s="568" t="s">
        <v>1326</v>
      </c>
      <c r="B26" s="546"/>
      <c r="C26" s="546"/>
      <c r="D26" s="126"/>
      <c r="E26" s="569"/>
    </row>
    <row r="27" spans="1:5" x14ac:dyDescent="0.25">
      <c r="A27" s="96"/>
      <c r="B27" s="2"/>
      <c r="C27" s="2"/>
      <c r="D27" s="130"/>
      <c r="E27" s="131"/>
    </row>
    <row r="28" spans="1:5" x14ac:dyDescent="0.25">
      <c r="A28" s="92"/>
      <c r="B28" s="17"/>
      <c r="C28" s="17"/>
      <c r="D28" s="126"/>
      <c r="E28" s="550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550"/>
    </row>
    <row r="30" spans="1:5" x14ac:dyDescent="0.25">
      <c r="A30" s="92"/>
      <c r="B30" s="17"/>
      <c r="C30" s="1742"/>
      <c r="D30" s="1743"/>
      <c r="E30" s="550"/>
    </row>
    <row r="31" spans="1:5" x14ac:dyDescent="0.25">
      <c r="A31" s="98" t="s">
        <v>7</v>
      </c>
      <c r="B31" s="547" t="s">
        <v>1288</v>
      </c>
      <c r="C31" s="1744" t="s">
        <v>16</v>
      </c>
      <c r="D31" s="1745"/>
      <c r="E31" s="1730"/>
    </row>
    <row r="32" spans="1:5" x14ac:dyDescent="0.25">
      <c r="A32" s="99" t="s">
        <v>9</v>
      </c>
      <c r="B32" s="548" t="s">
        <v>10</v>
      </c>
      <c r="C32" s="1746" t="s">
        <v>670</v>
      </c>
      <c r="D32" s="1747"/>
      <c r="E32" s="1730"/>
    </row>
    <row r="33" spans="1:5" x14ac:dyDescent="0.25">
      <c r="A33" s="92"/>
      <c r="B33" s="17"/>
      <c r="C33" s="17"/>
      <c r="D33" s="126"/>
      <c r="E33" s="550"/>
    </row>
    <row r="34" spans="1:5" x14ac:dyDescent="0.25">
      <c r="A34" s="93"/>
      <c r="B34" s="7"/>
      <c r="C34" s="7"/>
      <c r="D34" s="128"/>
      <c r="E34" s="132"/>
    </row>
  </sheetData>
  <mergeCells count="16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2:D22"/>
    <mergeCell ref="C29:D29"/>
    <mergeCell ref="C30:D30"/>
    <mergeCell ref="C31:E31"/>
    <mergeCell ref="C32:E32"/>
    <mergeCell ref="A18:A21"/>
  </mergeCells>
  <pageMargins left="0.7" right="0.7" top="0.75" bottom="0.75" header="0.3" footer="0.3"/>
  <pageSetup orientation="portrait" horizontalDpi="0" verticalDpi="0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E30"/>
  <sheetViews>
    <sheetView topLeftCell="A7" workbookViewId="0">
      <selection activeCell="G25" sqref="G25"/>
    </sheetView>
  </sheetViews>
  <sheetFormatPr defaultRowHeight="15" x14ac:dyDescent="0.25"/>
  <cols>
    <col min="1" max="1" width="23.85546875" customWidth="1"/>
    <col min="2" max="2" width="24.1406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1327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1278</v>
      </c>
      <c r="D12" s="1735"/>
      <c r="E12" s="1736"/>
    </row>
    <row r="13" spans="1:5" x14ac:dyDescent="0.25">
      <c r="A13" s="1763" t="s">
        <v>316</v>
      </c>
      <c r="B13" s="1764"/>
      <c r="C13" s="1737" t="s">
        <v>1331</v>
      </c>
      <c r="D13" s="1739"/>
      <c r="E13" s="1738"/>
    </row>
    <row r="14" spans="1:5" x14ac:dyDescent="0.25">
      <c r="A14" s="1737" t="s">
        <v>317</v>
      </c>
      <c r="B14" s="1738"/>
      <c r="C14" s="1737" t="s">
        <v>12</v>
      </c>
      <c r="D14" s="1739"/>
      <c r="E14" s="1738"/>
    </row>
    <row r="15" spans="1:5" x14ac:dyDescent="0.25">
      <c r="A15" s="29" t="s">
        <v>318</v>
      </c>
      <c r="B15" s="8"/>
      <c r="C15" s="1753" t="s">
        <v>1330</v>
      </c>
      <c r="D15" s="1749"/>
      <c r="E15" s="1749"/>
    </row>
    <row r="16" spans="1:5" x14ac:dyDescent="0.25">
      <c r="A16" s="13"/>
      <c r="C16" s="1748" t="s">
        <v>321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322</v>
      </c>
      <c r="B18" s="35" t="s">
        <v>1328</v>
      </c>
      <c r="C18" s="35">
        <v>2</v>
      </c>
      <c r="D18" s="30">
        <v>180</v>
      </c>
      <c r="E18" s="30">
        <f>D18*C18</f>
        <v>360</v>
      </c>
    </row>
    <row r="19" spans="1:5" x14ac:dyDescent="0.25">
      <c r="A19" s="9"/>
      <c r="B19" s="71"/>
      <c r="C19" s="35"/>
      <c r="D19" s="30"/>
      <c r="E19" s="65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44">
        <f>SUM(E18:E19)</f>
        <v>360</v>
      </c>
    </row>
    <row r="21" spans="1:5" x14ac:dyDescent="0.25">
      <c r="A21" s="73" t="s">
        <v>1329</v>
      </c>
      <c r="B21" s="549"/>
      <c r="C21" s="549"/>
      <c r="D21" s="549"/>
      <c r="E21" s="72"/>
    </row>
    <row r="22" spans="1:5" x14ac:dyDescent="0.25">
      <c r="A22" s="1761" t="s">
        <v>863</v>
      </c>
      <c r="B22" s="1757"/>
      <c r="C22" s="1757"/>
      <c r="D22" s="1757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547" t="s">
        <v>1332</v>
      </c>
      <c r="C27" s="1744" t="s">
        <v>16</v>
      </c>
      <c r="D27" s="1745"/>
      <c r="E27" s="1730"/>
    </row>
    <row r="28" spans="1:5" x14ac:dyDescent="0.25">
      <c r="A28" s="25" t="s">
        <v>9</v>
      </c>
      <c r="B28" s="548" t="s">
        <v>10</v>
      </c>
      <c r="C28" s="1746" t="s">
        <v>669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E29"/>
  <sheetViews>
    <sheetView workbookViewId="0">
      <selection activeCell="J14" sqref="J14"/>
    </sheetView>
  </sheetViews>
  <sheetFormatPr defaultRowHeight="15" x14ac:dyDescent="0.25"/>
  <cols>
    <col min="1" max="1" width="23" style="557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55"/>
    </row>
    <row r="9" spans="1:5" x14ac:dyDescent="0.25">
      <c r="A9" s="92"/>
      <c r="B9" s="17"/>
      <c r="C9" s="17"/>
      <c r="D9" s="126"/>
      <c r="E9" s="555"/>
    </row>
    <row r="10" spans="1:5" x14ac:dyDescent="0.25">
      <c r="A10" s="92"/>
      <c r="B10" s="17"/>
      <c r="C10" s="17"/>
      <c r="D10" s="1729" t="s">
        <v>1338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1336</v>
      </c>
      <c r="D12" s="1735"/>
      <c r="E12" s="1736"/>
    </row>
    <row r="13" spans="1:5" x14ac:dyDescent="0.25">
      <c r="A13" s="1763" t="s">
        <v>1339</v>
      </c>
      <c r="B13" s="1764"/>
      <c r="C13" s="1737" t="s">
        <v>1340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1342</v>
      </c>
      <c r="B15" s="8"/>
      <c r="C15" s="1753" t="s">
        <v>1348</v>
      </c>
      <c r="D15" s="1749"/>
      <c r="E15" s="1749"/>
    </row>
    <row r="16" spans="1:5" ht="15.75" x14ac:dyDescent="0.25">
      <c r="A16" s="93" t="s">
        <v>384</v>
      </c>
      <c r="C16" s="1748" t="s">
        <v>1341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1343</v>
      </c>
      <c r="B18" s="56" t="s">
        <v>1344</v>
      </c>
      <c r="C18" s="562">
        <v>1</v>
      </c>
      <c r="D18" s="57">
        <v>18000</v>
      </c>
      <c r="E18" s="57">
        <f>D18*C18</f>
        <v>18000</v>
      </c>
    </row>
    <row r="19" spans="1:5" x14ac:dyDescent="0.25">
      <c r="A19" s="56" t="s">
        <v>1345</v>
      </c>
      <c r="B19" s="56" t="s">
        <v>1344</v>
      </c>
      <c r="C19" s="562">
        <v>2</v>
      </c>
      <c r="D19" s="57">
        <v>13700</v>
      </c>
      <c r="E19" s="57">
        <f>D19*C19</f>
        <v>27400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45400</v>
      </c>
    </row>
    <row r="21" spans="1:5" s="8" customFormat="1" x14ac:dyDescent="0.25">
      <c r="A21" s="263" t="s">
        <v>863</v>
      </c>
      <c r="B21" s="556"/>
      <c r="C21" s="556"/>
      <c r="D21" s="264"/>
      <c r="E21" s="129"/>
    </row>
    <row r="22" spans="1:5" s="8" customFormat="1" x14ac:dyDescent="0.25">
      <c r="A22" s="563" t="s">
        <v>1347</v>
      </c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555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555"/>
    </row>
    <row r="25" spans="1:5" x14ac:dyDescent="0.25">
      <c r="A25" s="92"/>
      <c r="B25" s="17"/>
      <c r="C25" s="1742"/>
      <c r="D25" s="1743"/>
      <c r="E25" s="555"/>
    </row>
    <row r="26" spans="1:5" x14ac:dyDescent="0.25">
      <c r="A26" s="98" t="s">
        <v>7</v>
      </c>
      <c r="B26" s="553" t="s">
        <v>1346</v>
      </c>
      <c r="C26" s="1744" t="s">
        <v>16</v>
      </c>
      <c r="D26" s="1745"/>
      <c r="E26" s="1730"/>
    </row>
    <row r="27" spans="1:5" x14ac:dyDescent="0.25">
      <c r="A27" s="99" t="s">
        <v>9</v>
      </c>
      <c r="B27" s="554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555"/>
    </row>
    <row r="29" spans="1:5" x14ac:dyDescent="0.25">
      <c r="A29" s="93"/>
      <c r="B29" s="7"/>
      <c r="C29" s="7"/>
      <c r="D29" s="128"/>
      <c r="E29" s="132"/>
    </row>
  </sheetData>
  <mergeCells count="15"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E29"/>
  <sheetViews>
    <sheetView workbookViewId="0">
      <selection activeCell="H23" sqref="H23"/>
    </sheetView>
  </sheetViews>
  <sheetFormatPr defaultRowHeight="15" x14ac:dyDescent="0.25"/>
  <cols>
    <col min="1" max="1" width="23" style="557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55"/>
    </row>
    <row r="9" spans="1:5" x14ac:dyDescent="0.25">
      <c r="A9" s="92"/>
      <c r="B9" s="17"/>
      <c r="C9" s="17"/>
      <c r="D9" s="126"/>
      <c r="E9" s="555"/>
    </row>
    <row r="10" spans="1:5" x14ac:dyDescent="0.25">
      <c r="A10" s="92"/>
      <c r="B10" s="17"/>
      <c r="C10" s="17"/>
      <c r="D10" s="1729" t="s">
        <v>1384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1336</v>
      </c>
      <c r="D12" s="1735"/>
      <c r="E12" s="1736"/>
    </row>
    <row r="13" spans="1:5" x14ac:dyDescent="0.25">
      <c r="A13" s="1763" t="s">
        <v>1385</v>
      </c>
      <c r="B13" s="1764"/>
      <c r="C13" s="1737" t="s">
        <v>1387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1386</v>
      </c>
      <c r="B15" s="8"/>
      <c r="C15" s="1753" t="s">
        <v>1388</v>
      </c>
      <c r="D15" s="1749"/>
      <c r="E15" s="1749"/>
    </row>
    <row r="16" spans="1:5" ht="15.75" x14ac:dyDescent="0.25">
      <c r="A16" s="93" t="s">
        <v>384</v>
      </c>
      <c r="C16" s="1748" t="s">
        <v>1389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1393</v>
      </c>
      <c r="B18" s="56" t="s">
        <v>1391</v>
      </c>
      <c r="C18" s="562">
        <v>100</v>
      </c>
      <c r="D18" s="57">
        <v>15</v>
      </c>
      <c r="E18" s="57">
        <f>D18*C18</f>
        <v>1500</v>
      </c>
    </row>
    <row r="19" spans="1:5" x14ac:dyDescent="0.25">
      <c r="A19" s="56" t="s">
        <v>1390</v>
      </c>
      <c r="B19" s="56" t="s">
        <v>1392</v>
      </c>
      <c r="C19" s="562"/>
      <c r="D19" s="57"/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1500</v>
      </c>
    </row>
    <row r="21" spans="1:5" s="8" customFormat="1" x14ac:dyDescent="0.25">
      <c r="A21" s="263" t="s">
        <v>1325</v>
      </c>
      <c r="B21" s="556"/>
      <c r="C21" s="556"/>
      <c r="D21" s="264"/>
      <c r="E21" s="129"/>
    </row>
    <row r="22" spans="1:5" s="8" customFormat="1" x14ac:dyDescent="0.25">
      <c r="A22" s="563" t="s">
        <v>1395</v>
      </c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555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555"/>
    </row>
    <row r="25" spans="1:5" x14ac:dyDescent="0.25">
      <c r="A25" s="92"/>
      <c r="B25" s="17"/>
      <c r="C25" s="1742"/>
      <c r="D25" s="1743"/>
      <c r="E25" s="555"/>
    </row>
    <row r="26" spans="1:5" x14ac:dyDescent="0.25">
      <c r="A26" s="98" t="s">
        <v>7</v>
      </c>
      <c r="B26" s="553" t="s">
        <v>1394</v>
      </c>
      <c r="C26" s="1744" t="s">
        <v>16</v>
      </c>
      <c r="D26" s="1745"/>
      <c r="E26" s="1730"/>
    </row>
    <row r="27" spans="1:5" x14ac:dyDescent="0.25">
      <c r="A27" s="99" t="s">
        <v>9</v>
      </c>
      <c r="B27" s="554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555"/>
    </row>
    <row r="29" spans="1:5" x14ac:dyDescent="0.25">
      <c r="A29" s="93"/>
      <c r="B29" s="7"/>
      <c r="C29" s="7"/>
      <c r="D29" s="128"/>
      <c r="E29" s="132"/>
    </row>
  </sheetData>
  <mergeCells count="15"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E34"/>
  <sheetViews>
    <sheetView topLeftCell="A7" workbookViewId="0">
      <selection activeCell="I23" sqref="I23"/>
    </sheetView>
  </sheetViews>
  <sheetFormatPr defaultRowHeight="15" x14ac:dyDescent="0.25"/>
  <cols>
    <col min="1" max="1" width="23" style="574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72"/>
    </row>
    <row r="9" spans="1:5" x14ac:dyDescent="0.25">
      <c r="A9" s="92"/>
      <c r="B9" s="17"/>
      <c r="C9" s="17"/>
      <c r="D9" s="126"/>
      <c r="E9" s="572"/>
    </row>
    <row r="10" spans="1:5" x14ac:dyDescent="0.25">
      <c r="A10" s="92"/>
      <c r="B10" s="17"/>
      <c r="C10" s="17"/>
      <c r="D10" s="1729" t="s">
        <v>1358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1370</v>
      </c>
      <c r="D12" s="1735"/>
      <c r="E12" s="1736"/>
    </row>
    <row r="13" spans="1:5" x14ac:dyDescent="0.25">
      <c r="A13" s="1763" t="s">
        <v>1400</v>
      </c>
      <c r="B13" s="1764"/>
      <c r="C13" s="1737" t="s">
        <v>1398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1396</v>
      </c>
      <c r="B15" s="8"/>
      <c r="C15" s="1753" t="s">
        <v>1399</v>
      </c>
      <c r="D15" s="1749"/>
      <c r="E15" s="1749"/>
    </row>
    <row r="16" spans="1:5" ht="15.75" x14ac:dyDescent="0.25">
      <c r="A16" s="93" t="s">
        <v>1397</v>
      </c>
      <c r="C16" s="1748" t="s">
        <v>1359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67" t="s">
        <v>1366</v>
      </c>
      <c r="B18" s="56" t="s">
        <v>1360</v>
      </c>
      <c r="C18" s="1870">
        <v>100</v>
      </c>
      <c r="D18" s="1872">
        <v>79</v>
      </c>
      <c r="E18" s="1872">
        <f>D18*C18</f>
        <v>7900</v>
      </c>
    </row>
    <row r="19" spans="1:5" x14ac:dyDescent="0.25">
      <c r="A19" s="1874"/>
      <c r="B19" s="56" t="s">
        <v>1361</v>
      </c>
      <c r="C19" s="1871"/>
      <c r="D19" s="1873"/>
      <c r="E19" s="1873"/>
    </row>
    <row r="20" spans="1:5" x14ac:dyDescent="0.25">
      <c r="A20" s="1874"/>
      <c r="B20" s="56" t="s">
        <v>1362</v>
      </c>
      <c r="C20" s="1871"/>
      <c r="D20" s="1873"/>
      <c r="E20" s="1873"/>
    </row>
    <row r="21" spans="1:5" x14ac:dyDescent="0.25">
      <c r="A21" s="1874"/>
      <c r="B21" s="56" t="s">
        <v>1364</v>
      </c>
      <c r="C21" s="1871"/>
      <c r="D21" s="1873"/>
      <c r="E21" s="1873"/>
    </row>
    <row r="22" spans="1:5" x14ac:dyDescent="0.25">
      <c r="A22" s="1874"/>
      <c r="B22" s="56" t="s">
        <v>1363</v>
      </c>
      <c r="C22" s="1871"/>
      <c r="D22" s="1873"/>
      <c r="E22" s="1873"/>
    </row>
    <row r="23" spans="1:5" x14ac:dyDescent="0.25">
      <c r="A23" s="1875"/>
      <c r="B23" s="580" t="s">
        <v>1365</v>
      </c>
      <c r="C23" s="1860"/>
      <c r="D23" s="1863"/>
      <c r="E23" s="1863"/>
    </row>
    <row r="24" spans="1:5" ht="23.25" x14ac:dyDescent="0.35">
      <c r="A24" s="1762" t="s">
        <v>183</v>
      </c>
      <c r="B24" s="1749"/>
      <c r="C24" s="1749"/>
      <c r="D24" s="1749"/>
      <c r="E24" s="134">
        <f>SUM(E18:E23)</f>
        <v>7900</v>
      </c>
    </row>
    <row r="25" spans="1:5" s="8" customFormat="1" x14ac:dyDescent="0.25">
      <c r="A25" s="263" t="s">
        <v>1367</v>
      </c>
      <c r="B25" s="573"/>
      <c r="C25" s="573"/>
      <c r="D25" s="264"/>
      <c r="E25" s="129"/>
    </row>
    <row r="26" spans="1:5" s="8" customFormat="1" x14ac:dyDescent="0.25">
      <c r="A26" s="263"/>
      <c r="B26" s="573"/>
      <c r="C26" s="573"/>
      <c r="D26" s="264"/>
      <c r="E26" s="129"/>
    </row>
    <row r="27" spans="1:5" s="8" customFormat="1" x14ac:dyDescent="0.25">
      <c r="A27" s="563"/>
      <c r="B27" s="564"/>
      <c r="C27" s="564"/>
      <c r="D27" s="565"/>
      <c r="E27" s="566"/>
    </row>
    <row r="28" spans="1:5" x14ac:dyDescent="0.25">
      <c r="A28" s="92"/>
      <c r="B28" s="17"/>
      <c r="C28" s="17"/>
      <c r="D28" s="126"/>
      <c r="E28" s="572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572"/>
    </row>
    <row r="30" spans="1:5" x14ac:dyDescent="0.25">
      <c r="A30" s="92"/>
      <c r="B30" s="17"/>
      <c r="C30" s="1742"/>
      <c r="D30" s="1743"/>
      <c r="E30" s="572"/>
    </row>
    <row r="31" spans="1:5" x14ac:dyDescent="0.25">
      <c r="A31" s="98" t="s">
        <v>7</v>
      </c>
      <c r="B31" s="570" t="s">
        <v>1368</v>
      </c>
      <c r="C31" s="1744" t="s">
        <v>16</v>
      </c>
      <c r="D31" s="1745"/>
      <c r="E31" s="1730"/>
    </row>
    <row r="32" spans="1:5" x14ac:dyDescent="0.25">
      <c r="A32" s="99" t="s">
        <v>9</v>
      </c>
      <c r="B32" s="571" t="s">
        <v>10</v>
      </c>
      <c r="C32" s="1746" t="s">
        <v>670</v>
      </c>
      <c r="D32" s="1747"/>
      <c r="E32" s="1730"/>
    </row>
    <row r="33" spans="1:5" x14ac:dyDescent="0.25">
      <c r="A33" s="92"/>
      <c r="B33" s="17"/>
      <c r="C33" s="17"/>
      <c r="D33" s="126"/>
      <c r="E33" s="572"/>
    </row>
    <row r="34" spans="1:5" x14ac:dyDescent="0.25">
      <c r="A34" s="93"/>
      <c r="B34" s="7"/>
      <c r="C34" s="7"/>
      <c r="D34" s="128"/>
      <c r="E34" s="132"/>
    </row>
  </sheetData>
  <mergeCells count="19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4:D24"/>
    <mergeCell ref="A18:A23"/>
    <mergeCell ref="C30:D30"/>
    <mergeCell ref="C31:E31"/>
    <mergeCell ref="C32:E32"/>
    <mergeCell ref="C18:C23"/>
    <mergeCell ref="D18:D23"/>
    <mergeCell ref="E18:E23"/>
    <mergeCell ref="C29:D29"/>
  </mergeCells>
  <pageMargins left="0.7" right="0.7" top="0.75" bottom="0.75" header="0.3" footer="0.3"/>
  <pageSetup orientation="portrait" horizontalDpi="0" verticalDpi="0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E33"/>
  <sheetViews>
    <sheetView topLeftCell="A10" workbookViewId="0">
      <selection activeCell="H27" sqref="H27"/>
    </sheetView>
  </sheetViews>
  <sheetFormatPr defaultRowHeight="15" x14ac:dyDescent="0.25"/>
  <cols>
    <col min="1" max="1" width="23" style="574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72"/>
    </row>
    <row r="9" spans="1:5" x14ac:dyDescent="0.25">
      <c r="A9" s="92"/>
      <c r="B9" s="17"/>
      <c r="C9" s="17"/>
      <c r="D9" s="126"/>
      <c r="E9" s="572"/>
    </row>
    <row r="10" spans="1:5" x14ac:dyDescent="0.25">
      <c r="A10" s="92"/>
      <c r="B10" s="17"/>
      <c r="C10" s="17"/>
      <c r="D10" s="1729" t="s">
        <v>1369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1370</v>
      </c>
      <c r="D12" s="1735"/>
      <c r="E12" s="1736"/>
    </row>
    <row r="13" spans="1:5" x14ac:dyDescent="0.25">
      <c r="A13" s="1763" t="s">
        <v>1371</v>
      </c>
      <c r="B13" s="1764"/>
      <c r="C13" s="1737" t="s">
        <v>1373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1372</v>
      </c>
      <c r="B15" s="8"/>
      <c r="C15" s="1753" t="s">
        <v>1374</v>
      </c>
      <c r="D15" s="1749"/>
      <c r="E15" s="1749"/>
    </row>
    <row r="16" spans="1:5" ht="15.75" x14ac:dyDescent="0.25">
      <c r="A16" s="93"/>
      <c r="C16" s="1748" t="s">
        <v>1375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67" t="s">
        <v>1376</v>
      </c>
      <c r="B18" s="56" t="s">
        <v>1377</v>
      </c>
      <c r="C18" s="1870">
        <v>1</v>
      </c>
      <c r="D18" s="1872">
        <v>995</v>
      </c>
      <c r="E18" s="1872">
        <f>D18*C18</f>
        <v>995</v>
      </c>
    </row>
    <row r="19" spans="1:5" x14ac:dyDescent="0.25">
      <c r="A19" s="1874"/>
      <c r="B19" s="56" t="s">
        <v>1378</v>
      </c>
      <c r="C19" s="1871"/>
      <c r="D19" s="1873"/>
      <c r="E19" s="1873"/>
    </row>
    <row r="20" spans="1:5" x14ac:dyDescent="0.25">
      <c r="A20" s="1874"/>
      <c r="B20" s="56" t="s">
        <v>1379</v>
      </c>
      <c r="C20" s="1871"/>
      <c r="D20" s="1873"/>
      <c r="E20" s="1873"/>
    </row>
    <row r="21" spans="1:5" x14ac:dyDescent="0.25">
      <c r="A21" s="1874"/>
      <c r="B21" s="56" t="s">
        <v>1380</v>
      </c>
      <c r="C21" s="1871"/>
      <c r="D21" s="1873"/>
      <c r="E21" s="1873"/>
    </row>
    <row r="22" spans="1:5" x14ac:dyDescent="0.25">
      <c r="A22" s="1874"/>
      <c r="B22" s="56" t="s">
        <v>1381</v>
      </c>
      <c r="C22" s="1871"/>
      <c r="D22" s="1873"/>
      <c r="E22" s="1873"/>
    </row>
    <row r="23" spans="1:5" ht="23.25" x14ac:dyDescent="0.35">
      <c r="A23" s="1762" t="s">
        <v>183</v>
      </c>
      <c r="B23" s="1749"/>
      <c r="C23" s="1749"/>
      <c r="D23" s="1749"/>
      <c r="E23" s="134">
        <f>SUM(E18:E22)</f>
        <v>995</v>
      </c>
    </row>
    <row r="24" spans="1:5" s="8" customFormat="1" x14ac:dyDescent="0.25">
      <c r="A24" s="263" t="s">
        <v>1159</v>
      </c>
      <c r="B24" s="573"/>
      <c r="C24" s="573"/>
      <c r="D24" s="264"/>
      <c r="E24" s="129"/>
    </row>
    <row r="25" spans="1:5" s="8" customFormat="1" x14ac:dyDescent="0.25">
      <c r="A25" s="263" t="s">
        <v>1382</v>
      </c>
      <c r="B25" s="573"/>
      <c r="C25" s="573"/>
      <c r="D25" s="264"/>
      <c r="E25" s="129"/>
    </row>
    <row r="26" spans="1:5" s="8" customFormat="1" x14ac:dyDescent="0.25">
      <c r="A26" s="563"/>
      <c r="B26" s="564"/>
      <c r="C26" s="564"/>
      <c r="D26" s="565"/>
      <c r="E26" s="566"/>
    </row>
    <row r="27" spans="1:5" x14ac:dyDescent="0.25">
      <c r="A27" s="92"/>
      <c r="B27" s="17"/>
      <c r="C27" s="17"/>
      <c r="D27" s="126"/>
      <c r="E27" s="572"/>
    </row>
    <row r="28" spans="1:5" x14ac:dyDescent="0.25">
      <c r="A28" s="97" t="s">
        <v>6</v>
      </c>
      <c r="B28" s="22" t="s">
        <v>18</v>
      </c>
      <c r="C28" s="1740" t="s">
        <v>17</v>
      </c>
      <c r="D28" s="1741"/>
      <c r="E28" s="572"/>
    </row>
    <row r="29" spans="1:5" x14ac:dyDescent="0.25">
      <c r="A29" s="92"/>
      <c r="B29" s="17"/>
      <c r="C29" s="1742"/>
      <c r="D29" s="1743"/>
      <c r="E29" s="572"/>
    </row>
    <row r="30" spans="1:5" x14ac:dyDescent="0.25">
      <c r="A30" s="98" t="s">
        <v>7</v>
      </c>
      <c r="B30" s="570" t="s">
        <v>1383</v>
      </c>
      <c r="C30" s="1744" t="s">
        <v>16</v>
      </c>
      <c r="D30" s="1745"/>
      <c r="E30" s="1730"/>
    </row>
    <row r="31" spans="1:5" x14ac:dyDescent="0.25">
      <c r="A31" s="99" t="s">
        <v>9</v>
      </c>
      <c r="B31" s="571" t="s">
        <v>10</v>
      </c>
      <c r="C31" s="1746" t="s">
        <v>670</v>
      </c>
      <c r="D31" s="1747"/>
      <c r="E31" s="1730"/>
    </row>
    <row r="32" spans="1:5" x14ac:dyDescent="0.25">
      <c r="A32" s="92"/>
      <c r="B32" s="17"/>
      <c r="C32" s="17"/>
      <c r="D32" s="126"/>
      <c r="E32" s="572"/>
    </row>
    <row r="33" spans="1:5" x14ac:dyDescent="0.25">
      <c r="A33" s="93"/>
      <c r="B33" s="7"/>
      <c r="C33" s="7"/>
      <c r="D33" s="128"/>
      <c r="E33" s="132"/>
    </row>
  </sheetData>
  <mergeCells count="19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18:A22"/>
    <mergeCell ref="C18:C22"/>
    <mergeCell ref="D18:D22"/>
    <mergeCell ref="E18:E22"/>
    <mergeCell ref="A23:D23"/>
    <mergeCell ref="C28:D28"/>
    <mergeCell ref="C29:D29"/>
    <mergeCell ref="C30:E30"/>
    <mergeCell ref="C31:E31"/>
  </mergeCells>
  <pageMargins left="0.7" right="0.7" top="0.75" bottom="0.75" header="0.3" footer="0.3"/>
  <pageSetup orientation="portrait" horizontalDpi="0" verticalDpi="0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E29"/>
  <sheetViews>
    <sheetView topLeftCell="A7" workbookViewId="0">
      <selection activeCell="J27" sqref="J27"/>
    </sheetView>
  </sheetViews>
  <sheetFormatPr defaultRowHeight="15" x14ac:dyDescent="0.25"/>
  <cols>
    <col min="1" max="1" width="23" style="579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77"/>
    </row>
    <row r="9" spans="1:5" x14ac:dyDescent="0.25">
      <c r="A9" s="92"/>
      <c r="B9" s="17"/>
      <c r="C9" s="17"/>
      <c r="D9" s="126"/>
      <c r="E9" s="577"/>
    </row>
    <row r="10" spans="1:5" x14ac:dyDescent="0.25">
      <c r="A10" s="92"/>
      <c r="B10" s="17"/>
      <c r="C10" s="17"/>
      <c r="D10" s="1729" t="s">
        <v>1349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1336</v>
      </c>
      <c r="D12" s="1735"/>
      <c r="E12" s="1736"/>
    </row>
    <row r="13" spans="1:5" x14ac:dyDescent="0.25">
      <c r="A13" s="1763" t="s">
        <v>1350</v>
      </c>
      <c r="B13" s="1764"/>
      <c r="C13" s="1737" t="s">
        <v>1352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1351</v>
      </c>
      <c r="B15" s="8"/>
      <c r="C15" s="1753" t="s">
        <v>1353</v>
      </c>
      <c r="D15" s="1749"/>
      <c r="E15" s="1749"/>
    </row>
    <row r="16" spans="1:5" ht="15.75" x14ac:dyDescent="0.25">
      <c r="A16" s="93" t="s">
        <v>61</v>
      </c>
      <c r="C16" s="1748" t="s">
        <v>1354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991</v>
      </c>
      <c r="B18" s="56" t="s">
        <v>1357</v>
      </c>
      <c r="C18" s="562">
        <v>200</v>
      </c>
      <c r="D18" s="57">
        <v>28</v>
      </c>
      <c r="E18" s="57">
        <f>D18*C18</f>
        <v>5600</v>
      </c>
    </row>
    <row r="19" spans="1:5" x14ac:dyDescent="0.25">
      <c r="A19" s="56" t="s">
        <v>1355</v>
      </c>
      <c r="B19" s="56" t="s">
        <v>1357</v>
      </c>
      <c r="C19" s="562">
        <v>150</v>
      </c>
      <c r="D19" s="57">
        <v>28</v>
      </c>
      <c r="E19" s="57">
        <f>D19*C19</f>
        <v>4200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9800</v>
      </c>
    </row>
    <row r="21" spans="1:5" s="8" customFormat="1" x14ac:dyDescent="0.25">
      <c r="A21" s="263"/>
      <c r="B21" s="578"/>
      <c r="C21" s="578"/>
      <c r="D21" s="264"/>
      <c r="E21" s="129"/>
    </row>
    <row r="22" spans="1:5" s="8" customFormat="1" x14ac:dyDescent="0.25">
      <c r="A22" s="563"/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577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577"/>
    </row>
    <row r="25" spans="1:5" x14ac:dyDescent="0.25">
      <c r="A25" s="92"/>
      <c r="B25" s="17"/>
      <c r="C25" s="1742"/>
      <c r="D25" s="1743"/>
      <c r="E25" s="577"/>
    </row>
    <row r="26" spans="1:5" x14ac:dyDescent="0.25">
      <c r="A26" s="98" t="s">
        <v>7</v>
      </c>
      <c r="B26" s="575" t="s">
        <v>1356</v>
      </c>
      <c r="C26" s="1744" t="s">
        <v>16</v>
      </c>
      <c r="D26" s="1745"/>
      <c r="E26" s="1730"/>
    </row>
    <row r="27" spans="1:5" x14ac:dyDescent="0.25">
      <c r="A27" s="99" t="s">
        <v>9</v>
      </c>
      <c r="B27" s="576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577"/>
    </row>
    <row r="29" spans="1:5" x14ac:dyDescent="0.25">
      <c r="A29" s="93"/>
      <c r="B29" s="7"/>
      <c r="C29" s="7"/>
      <c r="D29" s="128"/>
      <c r="E29" s="132"/>
    </row>
  </sheetData>
  <mergeCells count="15"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E29"/>
  <sheetViews>
    <sheetView topLeftCell="A4" workbookViewId="0">
      <selection activeCell="H29" sqref="H29"/>
    </sheetView>
  </sheetViews>
  <sheetFormatPr defaultRowHeight="15" x14ac:dyDescent="0.25"/>
  <cols>
    <col min="1" max="1" width="23.7109375" style="579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77"/>
    </row>
    <row r="9" spans="1:5" x14ac:dyDescent="0.25">
      <c r="A9" s="92"/>
      <c r="B9" s="17"/>
      <c r="C9" s="17"/>
      <c r="D9" s="126"/>
      <c r="E9" s="577"/>
    </row>
    <row r="10" spans="1:5" x14ac:dyDescent="0.25">
      <c r="A10" s="92"/>
      <c r="B10" s="17"/>
      <c r="C10" s="17"/>
      <c r="D10" s="1729" t="s">
        <v>1401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1402</v>
      </c>
      <c r="D12" s="1735"/>
      <c r="E12" s="1736"/>
    </row>
    <row r="13" spans="1:5" x14ac:dyDescent="0.25">
      <c r="A13" s="1763" t="s">
        <v>1403</v>
      </c>
      <c r="B13" s="1764"/>
      <c r="C13" s="1737" t="s">
        <v>1406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1404</v>
      </c>
      <c r="B15" s="8"/>
      <c r="C15" s="1753" t="s">
        <v>1405</v>
      </c>
      <c r="D15" s="1749"/>
      <c r="E15" s="1749"/>
    </row>
    <row r="16" spans="1:5" x14ac:dyDescent="0.25">
      <c r="A16" s="93" t="s">
        <v>206</v>
      </c>
      <c r="C16" s="1748" t="s">
        <v>1407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1408</v>
      </c>
      <c r="B18" s="56" t="s">
        <v>1409</v>
      </c>
      <c r="C18" s="562">
        <v>100</v>
      </c>
      <c r="D18" s="57">
        <v>1.3</v>
      </c>
      <c r="E18" s="57">
        <f>D18*C18</f>
        <v>130</v>
      </c>
    </row>
    <row r="19" spans="1:5" x14ac:dyDescent="0.25">
      <c r="A19" s="56" t="s">
        <v>1410</v>
      </c>
      <c r="B19" s="56" t="s">
        <v>1411</v>
      </c>
      <c r="C19" s="562">
        <v>1000</v>
      </c>
      <c r="D19" s="57">
        <v>0.27300000000000002</v>
      </c>
      <c r="E19" s="57">
        <f>D19*C19</f>
        <v>273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403</v>
      </c>
    </row>
    <row r="21" spans="1:5" s="8" customFormat="1" x14ac:dyDescent="0.25">
      <c r="A21" s="263" t="s">
        <v>1412</v>
      </c>
      <c r="B21" s="578"/>
      <c r="C21" s="578"/>
      <c r="D21" s="264"/>
      <c r="E21" s="129"/>
    </row>
    <row r="22" spans="1:5" s="8" customFormat="1" x14ac:dyDescent="0.25">
      <c r="A22" s="563"/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577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577"/>
    </row>
    <row r="25" spans="1:5" x14ac:dyDescent="0.25">
      <c r="A25" s="92"/>
      <c r="B25" s="17"/>
      <c r="C25" s="1742"/>
      <c r="D25" s="1743"/>
      <c r="E25" s="577"/>
    </row>
    <row r="26" spans="1:5" x14ac:dyDescent="0.25">
      <c r="A26" s="98" t="s">
        <v>7</v>
      </c>
      <c r="B26" s="575" t="s">
        <v>1356</v>
      </c>
      <c r="C26" s="1744" t="s">
        <v>16</v>
      </c>
      <c r="D26" s="1745"/>
      <c r="E26" s="1730"/>
    </row>
    <row r="27" spans="1:5" x14ac:dyDescent="0.25">
      <c r="A27" s="99" t="s">
        <v>9</v>
      </c>
      <c r="B27" s="576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577"/>
    </row>
    <row r="29" spans="1:5" x14ac:dyDescent="0.25">
      <c r="A29" s="93"/>
      <c r="B29" s="7"/>
      <c r="C29" s="7"/>
      <c r="D29" s="128"/>
      <c r="E29" s="132"/>
    </row>
  </sheetData>
  <mergeCells count="15"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E34"/>
  <sheetViews>
    <sheetView topLeftCell="A4" workbookViewId="0">
      <selection activeCell="C24" sqref="C24"/>
    </sheetView>
  </sheetViews>
  <sheetFormatPr defaultRowHeight="15" x14ac:dyDescent="0.25"/>
  <cols>
    <col min="1" max="1" width="23.7109375" style="579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77"/>
    </row>
    <row r="9" spans="1:5" x14ac:dyDescent="0.25">
      <c r="A9" s="92"/>
      <c r="B9" s="17"/>
      <c r="C9" s="17"/>
      <c r="D9" s="126"/>
      <c r="E9" s="577"/>
    </row>
    <row r="10" spans="1:5" x14ac:dyDescent="0.25">
      <c r="A10" s="92"/>
      <c r="B10" s="17"/>
      <c r="C10" s="17"/>
      <c r="D10" s="1729" t="s">
        <v>1413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1402</v>
      </c>
      <c r="D12" s="1735"/>
      <c r="E12" s="1736"/>
    </row>
    <row r="13" spans="1:5" x14ac:dyDescent="0.25">
      <c r="A13" s="1763" t="s">
        <v>1414</v>
      </c>
      <c r="B13" s="1764"/>
      <c r="C13" s="1737" t="s">
        <v>1373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1415</v>
      </c>
      <c r="B15" s="8"/>
      <c r="C15" s="1753" t="s">
        <v>296</v>
      </c>
      <c r="D15" s="1749"/>
      <c r="E15" s="1749"/>
    </row>
    <row r="16" spans="1:5" ht="15.75" x14ac:dyDescent="0.25">
      <c r="A16" s="93"/>
      <c r="C16" s="1748" t="s">
        <v>1416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1417</v>
      </c>
      <c r="B18" s="55"/>
      <c r="C18" s="55">
        <v>30</v>
      </c>
      <c r="D18" s="586">
        <v>2.95</v>
      </c>
      <c r="E18" s="57">
        <f>D18*C18</f>
        <v>88.5</v>
      </c>
    </row>
    <row r="19" spans="1:5" s="587" customFormat="1" x14ac:dyDescent="0.25">
      <c r="A19" s="56" t="s">
        <v>1418</v>
      </c>
      <c r="B19" s="55"/>
      <c r="C19" s="55">
        <v>20</v>
      </c>
      <c r="D19" s="586">
        <v>6.4</v>
      </c>
      <c r="E19" s="57">
        <f t="shared" ref="E19:E24" si="0">D19*C19</f>
        <v>128</v>
      </c>
    </row>
    <row r="20" spans="1:5" s="587" customFormat="1" x14ac:dyDescent="0.25">
      <c r="A20" s="56" t="s">
        <v>1425</v>
      </c>
      <c r="B20" s="55" t="s">
        <v>1424</v>
      </c>
      <c r="C20" s="55">
        <v>12</v>
      </c>
      <c r="D20" s="586">
        <v>21.5</v>
      </c>
      <c r="E20" s="57">
        <f t="shared" si="0"/>
        <v>258</v>
      </c>
    </row>
    <row r="21" spans="1:5" s="587" customFormat="1" x14ac:dyDescent="0.25">
      <c r="A21" s="56" t="s">
        <v>1419</v>
      </c>
      <c r="B21" s="55"/>
      <c r="C21" s="55">
        <v>12</v>
      </c>
      <c r="D21" s="586">
        <v>21</v>
      </c>
      <c r="E21" s="57">
        <f t="shared" si="0"/>
        <v>252</v>
      </c>
    </row>
    <row r="22" spans="1:5" s="587" customFormat="1" x14ac:dyDescent="0.25">
      <c r="A22" s="56" t="s">
        <v>1420</v>
      </c>
      <c r="B22" s="55"/>
      <c r="C22" s="55">
        <v>32</v>
      </c>
      <c r="D22" s="586">
        <v>8.9</v>
      </c>
      <c r="E22" s="57">
        <f t="shared" si="0"/>
        <v>284.8</v>
      </c>
    </row>
    <row r="23" spans="1:5" s="587" customFormat="1" x14ac:dyDescent="0.25">
      <c r="A23" s="56" t="s">
        <v>1426</v>
      </c>
      <c r="B23" s="55" t="s">
        <v>1423</v>
      </c>
      <c r="C23" s="55">
        <v>20</v>
      </c>
      <c r="D23" s="586">
        <v>4.25</v>
      </c>
      <c r="E23" s="57">
        <f t="shared" si="0"/>
        <v>85</v>
      </c>
    </row>
    <row r="24" spans="1:5" x14ac:dyDescent="0.25">
      <c r="A24" s="56" t="s">
        <v>1421</v>
      </c>
      <c r="B24" s="56"/>
      <c r="C24" s="562">
        <v>12</v>
      </c>
      <c r="D24" s="586">
        <v>7.4</v>
      </c>
      <c r="E24" s="57">
        <f t="shared" si="0"/>
        <v>88.800000000000011</v>
      </c>
    </row>
    <row r="25" spans="1:5" ht="23.25" x14ac:dyDescent="0.35">
      <c r="A25" s="1762" t="s">
        <v>183</v>
      </c>
      <c r="B25" s="1749"/>
      <c r="C25" s="1749"/>
      <c r="D25" s="1749"/>
      <c r="E25" s="134">
        <f>SUM(E18:E24)</f>
        <v>1185.0999999999999</v>
      </c>
    </row>
    <row r="26" spans="1:5" s="8" customFormat="1" x14ac:dyDescent="0.25">
      <c r="A26" s="263" t="s">
        <v>1422</v>
      </c>
      <c r="B26" s="578"/>
      <c r="C26" s="578"/>
      <c r="D26" s="264"/>
      <c r="E26" s="129"/>
    </row>
    <row r="27" spans="1:5" s="8" customFormat="1" x14ac:dyDescent="0.25">
      <c r="A27" s="563"/>
      <c r="B27" s="564"/>
      <c r="C27" s="564"/>
      <c r="D27" s="565"/>
      <c r="E27" s="566"/>
    </row>
    <row r="28" spans="1:5" x14ac:dyDescent="0.25">
      <c r="A28" s="92"/>
      <c r="B28" s="17"/>
      <c r="C28" s="17"/>
      <c r="D28" s="126"/>
      <c r="E28" s="577"/>
    </row>
    <row r="29" spans="1:5" x14ac:dyDescent="0.25">
      <c r="A29" s="97" t="s">
        <v>6</v>
      </c>
      <c r="B29" s="22" t="s">
        <v>18</v>
      </c>
      <c r="C29" s="1740" t="s">
        <v>17</v>
      </c>
      <c r="D29" s="1741"/>
      <c r="E29" s="577"/>
    </row>
    <row r="30" spans="1:5" x14ac:dyDescent="0.25">
      <c r="A30" s="92"/>
      <c r="B30" s="17"/>
      <c r="C30" s="1742"/>
      <c r="D30" s="1743"/>
      <c r="E30" s="577"/>
    </row>
    <row r="31" spans="1:5" x14ac:dyDescent="0.25">
      <c r="A31" s="98" t="s">
        <v>7</v>
      </c>
      <c r="B31" s="575" t="s">
        <v>1356</v>
      </c>
      <c r="C31" s="1744" t="s">
        <v>16</v>
      </c>
      <c r="D31" s="1745"/>
      <c r="E31" s="1730"/>
    </row>
    <row r="32" spans="1:5" x14ac:dyDescent="0.25">
      <c r="A32" s="99" t="s">
        <v>9</v>
      </c>
      <c r="B32" s="576" t="s">
        <v>10</v>
      </c>
      <c r="C32" s="1746" t="s">
        <v>670</v>
      </c>
      <c r="D32" s="1747"/>
      <c r="E32" s="1730"/>
    </row>
    <row r="33" spans="1:5" x14ac:dyDescent="0.25">
      <c r="A33" s="92"/>
      <c r="B33" s="17"/>
      <c r="C33" s="17"/>
      <c r="D33" s="126"/>
      <c r="E33" s="577"/>
    </row>
    <row r="34" spans="1:5" x14ac:dyDescent="0.25">
      <c r="A34" s="93"/>
      <c r="B34" s="7"/>
      <c r="C34" s="7"/>
      <c r="D34" s="128"/>
      <c r="E34" s="132"/>
    </row>
  </sheetData>
  <mergeCells count="15">
    <mergeCell ref="C30:D30"/>
    <mergeCell ref="C31:E31"/>
    <mergeCell ref="C32:E32"/>
    <mergeCell ref="A14:B14"/>
    <mergeCell ref="C14:E14"/>
    <mergeCell ref="C15:E15"/>
    <mergeCell ref="C16:E16"/>
    <mergeCell ref="A25:D25"/>
    <mergeCell ref="C29:D29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E29"/>
  <sheetViews>
    <sheetView topLeftCell="A7" workbookViewId="0">
      <selection activeCell="I23" sqref="I23"/>
    </sheetView>
  </sheetViews>
  <sheetFormatPr defaultRowHeight="15" x14ac:dyDescent="0.25"/>
  <cols>
    <col min="1" max="1" width="23.7109375" style="585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83"/>
    </row>
    <row r="9" spans="1:5" x14ac:dyDescent="0.25">
      <c r="A9" s="92"/>
      <c r="B9" s="17"/>
      <c r="C9" s="17"/>
      <c r="D9" s="126"/>
      <c r="E9" s="583"/>
    </row>
    <row r="10" spans="1:5" x14ac:dyDescent="0.25">
      <c r="A10" s="92"/>
      <c r="B10" s="17"/>
      <c r="C10" s="17"/>
      <c r="D10" s="1729" t="s">
        <v>1427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1428</v>
      </c>
      <c r="D12" s="1735"/>
      <c r="E12" s="1736"/>
    </row>
    <row r="13" spans="1:5" x14ac:dyDescent="0.25">
      <c r="A13" s="1763" t="s">
        <v>1429</v>
      </c>
      <c r="B13" s="1764"/>
      <c r="C13" s="1737" t="s">
        <v>1430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1432</v>
      </c>
      <c r="B15" s="8"/>
      <c r="C15" s="1753" t="s">
        <v>1431</v>
      </c>
      <c r="D15" s="1749"/>
      <c r="E15" s="1749"/>
    </row>
    <row r="16" spans="1:5" ht="18.75" x14ac:dyDescent="0.3">
      <c r="A16" s="93" t="s">
        <v>206</v>
      </c>
      <c r="C16" s="1748" t="s">
        <v>1433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1434</v>
      </c>
      <c r="B18" s="56" t="s">
        <v>1435</v>
      </c>
      <c r="C18" s="562">
        <v>1</v>
      </c>
      <c r="D18" s="57">
        <v>925</v>
      </c>
      <c r="E18" s="57">
        <f>D18*C18</f>
        <v>925</v>
      </c>
    </row>
    <row r="19" spans="1:5" x14ac:dyDescent="0.25">
      <c r="A19" s="56"/>
      <c r="B19" s="56"/>
      <c r="C19" s="562"/>
      <c r="D19" s="57"/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925</v>
      </c>
    </row>
    <row r="21" spans="1:5" s="8" customFormat="1" x14ac:dyDescent="0.25">
      <c r="A21" s="263" t="s">
        <v>1436</v>
      </c>
      <c r="B21" s="584"/>
      <c r="C21" s="584"/>
      <c r="D21" s="264"/>
      <c r="E21" s="129"/>
    </row>
    <row r="22" spans="1:5" s="8" customFormat="1" x14ac:dyDescent="0.25">
      <c r="A22" s="563"/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583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583"/>
    </row>
    <row r="25" spans="1:5" x14ac:dyDescent="0.25">
      <c r="A25" s="92"/>
      <c r="B25" s="17"/>
      <c r="C25" s="1742"/>
      <c r="D25" s="1743"/>
      <c r="E25" s="583"/>
    </row>
    <row r="26" spans="1:5" x14ac:dyDescent="0.25">
      <c r="A26" s="98" t="s">
        <v>7</v>
      </c>
      <c r="B26" s="581" t="s">
        <v>1437</v>
      </c>
      <c r="C26" s="1744" t="s">
        <v>16</v>
      </c>
      <c r="D26" s="1745"/>
      <c r="E26" s="1730"/>
    </row>
    <row r="27" spans="1:5" x14ac:dyDescent="0.25">
      <c r="A27" s="99" t="s">
        <v>9</v>
      </c>
      <c r="B27" s="582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583"/>
    </row>
    <row r="29" spans="1:5" x14ac:dyDescent="0.25">
      <c r="A29" s="93"/>
      <c r="B29" s="7"/>
      <c r="C29" s="7"/>
      <c r="D29" s="128"/>
      <c r="E29" s="132"/>
    </row>
  </sheetData>
  <mergeCells count="15">
    <mergeCell ref="A1:E7"/>
    <mergeCell ref="D10:E10"/>
    <mergeCell ref="A11:E11"/>
    <mergeCell ref="C12:E12"/>
    <mergeCell ref="A13:B13"/>
    <mergeCell ref="C13:E13"/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</mergeCells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32"/>
  <sheetViews>
    <sheetView workbookViewId="0">
      <selection activeCell="J5" sqref="J5"/>
    </sheetView>
  </sheetViews>
  <sheetFormatPr defaultRowHeight="15" x14ac:dyDescent="0.25"/>
  <cols>
    <col min="1" max="1" width="24.42578125" customWidth="1"/>
    <col min="2" max="2" width="27.5703125" customWidth="1"/>
    <col min="3" max="3" width="9.85546875" customWidth="1"/>
    <col min="4" max="4" width="11.85546875" customWidth="1"/>
    <col min="5" max="5" width="15.1406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171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189</v>
      </c>
      <c r="D12" s="1735"/>
      <c r="E12" s="1736"/>
    </row>
    <row r="13" spans="1:5" x14ac:dyDescent="0.25">
      <c r="A13" s="1737" t="s">
        <v>175</v>
      </c>
      <c r="B13" s="1738"/>
      <c r="C13" s="1737" t="s">
        <v>172</v>
      </c>
      <c r="D13" s="1739"/>
      <c r="E13" s="1738"/>
    </row>
    <row r="14" spans="1:5" x14ac:dyDescent="0.25">
      <c r="A14" s="1737" t="s">
        <v>176</v>
      </c>
      <c r="B14" s="1738"/>
      <c r="C14" s="1737" t="s">
        <v>12</v>
      </c>
      <c r="D14" s="1739"/>
      <c r="E14" s="1738"/>
    </row>
    <row r="15" spans="1:5" x14ac:dyDescent="0.25">
      <c r="A15" s="29"/>
      <c r="B15" s="8"/>
      <c r="C15" s="1753" t="s">
        <v>173</v>
      </c>
      <c r="D15" s="1749"/>
      <c r="E15" s="1749"/>
    </row>
    <row r="16" spans="1:5" x14ac:dyDescent="0.25">
      <c r="A16" s="13"/>
      <c r="C16" s="1748" t="s">
        <v>174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177</v>
      </c>
      <c r="B18" s="9"/>
      <c r="C18" s="35">
        <v>1</v>
      </c>
      <c r="D18" s="30">
        <v>1400</v>
      </c>
      <c r="E18" s="30">
        <f>D18*C18</f>
        <v>1400</v>
      </c>
    </row>
    <row r="19" spans="1:5" x14ac:dyDescent="0.25">
      <c r="A19" s="9" t="s">
        <v>178</v>
      </c>
      <c r="B19" s="9"/>
      <c r="C19" s="9"/>
      <c r="D19" s="30"/>
      <c r="E19" s="65" t="s">
        <v>179</v>
      </c>
    </row>
    <row r="20" spans="1:5" x14ac:dyDescent="0.25">
      <c r="A20" s="9"/>
      <c r="B20" s="9"/>
      <c r="C20" s="9"/>
      <c r="D20" s="30"/>
      <c r="E20" s="65" t="s">
        <v>179</v>
      </c>
    </row>
    <row r="21" spans="1:5" x14ac:dyDescent="0.25">
      <c r="A21" s="9" t="s">
        <v>180</v>
      </c>
      <c r="B21" s="35" t="s">
        <v>181</v>
      </c>
      <c r="C21" s="35">
        <v>1</v>
      </c>
      <c r="D21" s="30">
        <v>180</v>
      </c>
      <c r="E21" s="45">
        <f>D21*C21</f>
        <v>180</v>
      </c>
    </row>
    <row r="22" spans="1:5" x14ac:dyDescent="0.25">
      <c r="A22" s="12" t="s">
        <v>182</v>
      </c>
      <c r="B22" s="12"/>
      <c r="C22" s="39">
        <v>1</v>
      </c>
      <c r="D22" s="46">
        <v>600</v>
      </c>
      <c r="E22" s="46">
        <f>D22*C22</f>
        <v>600</v>
      </c>
    </row>
    <row r="23" spans="1:5" ht="23.25" x14ac:dyDescent="0.35">
      <c r="A23" s="1762" t="s">
        <v>183</v>
      </c>
      <c r="B23" s="1749"/>
      <c r="C23" s="1749"/>
      <c r="D23" s="1749"/>
      <c r="E23" s="44">
        <f>SUM(E18:E22)</f>
        <v>2180</v>
      </c>
    </row>
    <row r="24" spans="1:5" x14ac:dyDescent="0.25">
      <c r="A24" s="1761" t="s">
        <v>276</v>
      </c>
      <c r="B24" s="1757"/>
      <c r="C24" s="1757"/>
      <c r="D24" s="1757"/>
      <c r="E24" s="1752"/>
    </row>
    <row r="25" spans="1:5" x14ac:dyDescent="0.25">
      <c r="A25" s="1"/>
      <c r="B25" s="2"/>
      <c r="C25" s="2"/>
      <c r="D25" s="2"/>
      <c r="E25" s="3"/>
    </row>
    <row r="26" spans="1:5" x14ac:dyDescent="0.25">
      <c r="A26" s="16"/>
      <c r="B26" s="17"/>
      <c r="C26" s="17"/>
      <c r="D26" s="17"/>
      <c r="E26" s="18"/>
    </row>
    <row r="27" spans="1:5" x14ac:dyDescent="0.25">
      <c r="A27" s="21" t="s">
        <v>6</v>
      </c>
      <c r="B27" s="22" t="s">
        <v>18</v>
      </c>
      <c r="C27" s="1740" t="s">
        <v>17</v>
      </c>
      <c r="D27" s="1741"/>
      <c r="E27" s="18"/>
    </row>
    <row r="28" spans="1:5" x14ac:dyDescent="0.25">
      <c r="A28" s="16"/>
      <c r="B28" s="17"/>
      <c r="C28" s="1742"/>
      <c r="D28" s="1743"/>
      <c r="E28" s="18"/>
    </row>
    <row r="29" spans="1:5" x14ac:dyDescent="0.25">
      <c r="A29" s="24" t="s">
        <v>7</v>
      </c>
      <c r="B29" s="60" t="s">
        <v>184</v>
      </c>
      <c r="C29" s="1744" t="s">
        <v>16</v>
      </c>
      <c r="D29" s="1745"/>
      <c r="E29" s="1730"/>
    </row>
    <row r="30" spans="1:5" x14ac:dyDescent="0.25">
      <c r="A30" s="25" t="s">
        <v>9</v>
      </c>
      <c r="B30" s="61" t="s">
        <v>10</v>
      </c>
      <c r="C30" s="1746" t="s">
        <v>10</v>
      </c>
      <c r="D30" s="1747"/>
      <c r="E30" s="1730"/>
    </row>
    <row r="31" spans="1:5" x14ac:dyDescent="0.25">
      <c r="A31" s="16"/>
      <c r="B31" s="17"/>
      <c r="C31" s="17"/>
      <c r="D31" s="17"/>
      <c r="E31" s="18"/>
    </row>
    <row r="32" spans="1:5" x14ac:dyDescent="0.25">
      <c r="A32" s="13"/>
      <c r="B32" s="7"/>
      <c r="C32" s="7"/>
      <c r="D32" s="7"/>
      <c r="E32" s="11"/>
    </row>
  </sheetData>
  <mergeCells count="16"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3:D23"/>
    <mergeCell ref="A24:E24"/>
    <mergeCell ref="C27:D27"/>
    <mergeCell ref="C28:D28"/>
    <mergeCell ref="C29:E29"/>
    <mergeCell ref="C30:E30"/>
  </mergeCells>
  <pageMargins left="0.7" right="0.7" top="0.75" bottom="0.75" header="0.3" footer="0.3"/>
  <pageSetup orientation="portrait" horizontalDpi="0" verticalDpi="0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E31"/>
  <sheetViews>
    <sheetView topLeftCell="A7" workbookViewId="0">
      <selection activeCell="H26" sqref="H26"/>
    </sheetView>
  </sheetViews>
  <sheetFormatPr defaultRowHeight="15" x14ac:dyDescent="0.25"/>
  <cols>
    <col min="1" max="1" width="22.8554687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1473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1438</v>
      </c>
      <c r="D12" s="1735"/>
      <c r="E12" s="1736"/>
    </row>
    <row r="13" spans="1:5" x14ac:dyDescent="0.25">
      <c r="A13" s="1763" t="s">
        <v>195</v>
      </c>
      <c r="B13" s="1764"/>
      <c r="C13" s="1737" t="s">
        <v>197</v>
      </c>
      <c r="D13" s="1739"/>
      <c r="E13" s="1738"/>
    </row>
    <row r="14" spans="1:5" x14ac:dyDescent="0.25">
      <c r="A14" s="1737" t="s">
        <v>196</v>
      </c>
      <c r="B14" s="1738"/>
      <c r="C14" s="1737" t="s">
        <v>12</v>
      </c>
      <c r="D14" s="1739"/>
      <c r="E14" s="1738"/>
    </row>
    <row r="15" spans="1:5" x14ac:dyDescent="0.25">
      <c r="A15" s="29" t="s">
        <v>186</v>
      </c>
      <c r="B15" s="8"/>
      <c r="C15" s="1753" t="s">
        <v>185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ht="14.25" customHeight="1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200</v>
      </c>
      <c r="B18" s="9" t="s">
        <v>635</v>
      </c>
      <c r="C18" s="35">
        <v>213</v>
      </c>
      <c r="D18" s="30">
        <v>100</v>
      </c>
      <c r="E18" s="65">
        <f>D18*C18</f>
        <v>21300</v>
      </c>
    </row>
    <row r="19" spans="1:5" ht="30" x14ac:dyDescent="0.25">
      <c r="A19" s="9"/>
      <c r="B19" s="9"/>
      <c r="C19" s="9"/>
      <c r="D19" s="69" t="s">
        <v>198</v>
      </c>
      <c r="E19" s="65">
        <f>SUM(E18:E18)*0.01</f>
        <v>213</v>
      </c>
    </row>
    <row r="20" spans="1:5" x14ac:dyDescent="0.25">
      <c r="A20" s="9"/>
      <c r="B20" s="9"/>
      <c r="C20" s="9"/>
      <c r="D20" s="593" t="s">
        <v>199</v>
      </c>
      <c r="E20" s="30">
        <f>E19*0.12</f>
        <v>25.56</v>
      </c>
    </row>
    <row r="21" spans="1:5" x14ac:dyDescent="0.25">
      <c r="A21" s="9" t="s">
        <v>595</v>
      </c>
      <c r="B21" s="35"/>
      <c r="C21" s="35">
        <v>1</v>
      </c>
      <c r="D21" s="87">
        <v>300</v>
      </c>
      <c r="E21" s="41">
        <f>D21*C21</f>
        <v>300</v>
      </c>
    </row>
    <row r="22" spans="1:5" ht="23.25" x14ac:dyDescent="0.35">
      <c r="A22" s="1762" t="s">
        <v>183</v>
      </c>
      <c r="B22" s="1749"/>
      <c r="C22" s="1749"/>
      <c r="D22" s="1749"/>
      <c r="E22" s="44">
        <f>SUM(E18:E21)</f>
        <v>21838.560000000001</v>
      </c>
    </row>
    <row r="23" spans="1:5" x14ac:dyDescent="0.25">
      <c r="A23" s="1761" t="s">
        <v>1475</v>
      </c>
      <c r="B23" s="1757"/>
      <c r="C23" s="1757"/>
      <c r="D23" s="1757"/>
      <c r="E23" s="1752"/>
    </row>
    <row r="24" spans="1:5" x14ac:dyDescent="0.25">
      <c r="A24" s="1"/>
      <c r="B24" s="2"/>
      <c r="C24" s="2"/>
      <c r="D24" s="2"/>
      <c r="E24" s="3"/>
    </row>
    <row r="25" spans="1:5" x14ac:dyDescent="0.25">
      <c r="A25" s="16"/>
      <c r="B25" s="17"/>
      <c r="C25" s="17"/>
      <c r="D25" s="17"/>
      <c r="E25" s="18"/>
    </row>
    <row r="26" spans="1:5" x14ac:dyDescent="0.25">
      <c r="A26" s="21" t="s">
        <v>6</v>
      </c>
      <c r="B26" s="22" t="s">
        <v>18</v>
      </c>
      <c r="C26" s="1740" t="s">
        <v>17</v>
      </c>
      <c r="D26" s="1741"/>
      <c r="E26" s="18"/>
    </row>
    <row r="27" spans="1:5" x14ac:dyDescent="0.25">
      <c r="A27" s="16"/>
      <c r="B27" s="17"/>
      <c r="C27" s="1742"/>
      <c r="D27" s="1743"/>
      <c r="E27" s="18"/>
    </row>
    <row r="28" spans="1:5" x14ac:dyDescent="0.25">
      <c r="A28" s="24" t="s">
        <v>7</v>
      </c>
      <c r="B28" s="581" t="s">
        <v>1471</v>
      </c>
      <c r="C28" s="1744" t="s">
        <v>16</v>
      </c>
      <c r="D28" s="1745"/>
      <c r="E28" s="1730"/>
    </row>
    <row r="29" spans="1:5" x14ac:dyDescent="0.25">
      <c r="A29" s="25" t="s">
        <v>9</v>
      </c>
      <c r="B29" s="582" t="s">
        <v>10</v>
      </c>
      <c r="C29" s="1746" t="s">
        <v>669</v>
      </c>
      <c r="D29" s="1747"/>
      <c r="E29" s="1730"/>
    </row>
    <row r="30" spans="1:5" x14ac:dyDescent="0.25">
      <c r="A30" s="16"/>
      <c r="B30" s="17"/>
      <c r="C30" s="17"/>
      <c r="D30" s="17"/>
      <c r="E30" s="18"/>
    </row>
    <row r="31" spans="1:5" x14ac:dyDescent="0.25">
      <c r="A31" s="13"/>
      <c r="B31" s="7"/>
      <c r="C31" s="7"/>
      <c r="D31" s="7"/>
      <c r="E31" s="11"/>
    </row>
  </sheetData>
  <mergeCells count="16">
    <mergeCell ref="A1:E7"/>
    <mergeCell ref="D10:E10"/>
    <mergeCell ref="A11:E11"/>
    <mergeCell ref="C12:E12"/>
    <mergeCell ref="A13:B13"/>
    <mergeCell ref="C13:E13"/>
    <mergeCell ref="C26:D26"/>
    <mergeCell ref="C27:D27"/>
    <mergeCell ref="C28:E28"/>
    <mergeCell ref="C29:E29"/>
    <mergeCell ref="A14:B14"/>
    <mergeCell ref="C14:E14"/>
    <mergeCell ref="C15:E15"/>
    <mergeCell ref="C16:E16"/>
    <mergeCell ref="A22:D22"/>
    <mergeCell ref="A23:E23"/>
  </mergeCells>
  <pageMargins left="0.7" right="0.7" top="0.75" bottom="0.75" header="0.3" footer="0.3"/>
  <pageSetup orientation="portrait" horizontalDpi="0" verticalDpi="0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E29"/>
  <sheetViews>
    <sheetView workbookViewId="0">
      <selection activeCell="A11" sqref="A11:E11"/>
    </sheetView>
  </sheetViews>
  <sheetFormatPr defaultRowHeight="15" x14ac:dyDescent="0.25"/>
  <cols>
    <col min="1" max="1" width="23.7109375" style="585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83"/>
    </row>
    <row r="9" spans="1:5" x14ac:dyDescent="0.25">
      <c r="A9" s="92"/>
      <c r="B9" s="17"/>
      <c r="C9" s="17"/>
      <c r="D9" s="126"/>
      <c r="E9" s="583"/>
    </row>
    <row r="10" spans="1:5" x14ac:dyDescent="0.25">
      <c r="A10" s="92"/>
      <c r="B10" s="17"/>
      <c r="C10" s="17"/>
      <c r="D10" s="1729" t="s">
        <v>1470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1428</v>
      </c>
      <c r="D12" s="1735"/>
      <c r="E12" s="1736"/>
    </row>
    <row r="13" spans="1:5" x14ac:dyDescent="0.25">
      <c r="A13" s="1763" t="s">
        <v>1439</v>
      </c>
      <c r="B13" s="1764"/>
      <c r="C13" s="1737" t="s">
        <v>1442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1440</v>
      </c>
      <c r="B15" s="8"/>
      <c r="C15" s="1753" t="s">
        <v>1443</v>
      </c>
      <c r="D15" s="1749"/>
      <c r="E15" s="1749"/>
    </row>
    <row r="16" spans="1:5" ht="18.75" x14ac:dyDescent="0.3">
      <c r="A16" s="93" t="s">
        <v>1441</v>
      </c>
      <c r="C16" s="1748" t="s">
        <v>1444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1445</v>
      </c>
      <c r="B18" s="56" t="s">
        <v>1447</v>
      </c>
      <c r="C18" s="562">
        <v>1</v>
      </c>
      <c r="D18" s="57">
        <v>4873.25</v>
      </c>
      <c r="E18" s="57">
        <f>D18*C18</f>
        <v>4873.25</v>
      </c>
    </row>
    <row r="19" spans="1:5" x14ac:dyDescent="0.25">
      <c r="A19" s="56" t="s">
        <v>1445</v>
      </c>
      <c r="B19" s="56" t="s">
        <v>1446</v>
      </c>
      <c r="C19" s="562">
        <v>1</v>
      </c>
      <c r="D19" s="57">
        <v>9720</v>
      </c>
      <c r="E19" s="154">
        <v>9720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14593.25</v>
      </c>
    </row>
    <row r="21" spans="1:5" s="8" customFormat="1" x14ac:dyDescent="0.25">
      <c r="A21" s="263" t="s">
        <v>1448</v>
      </c>
      <c r="B21" s="584"/>
      <c r="C21" s="584"/>
      <c r="D21" s="264"/>
      <c r="E21" s="129"/>
    </row>
    <row r="22" spans="1:5" s="8" customFormat="1" x14ac:dyDescent="0.25">
      <c r="A22" s="563"/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583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583"/>
    </row>
    <row r="25" spans="1:5" x14ac:dyDescent="0.25">
      <c r="A25" s="92"/>
      <c r="B25" s="17"/>
      <c r="C25" s="1742"/>
      <c r="D25" s="1743"/>
      <c r="E25" s="583"/>
    </row>
    <row r="26" spans="1:5" x14ac:dyDescent="0.25">
      <c r="A26" s="98" t="s">
        <v>7</v>
      </c>
      <c r="B26" s="581" t="s">
        <v>1449</v>
      </c>
      <c r="C26" s="1744" t="s">
        <v>16</v>
      </c>
      <c r="D26" s="1745"/>
      <c r="E26" s="1730"/>
    </row>
    <row r="27" spans="1:5" x14ac:dyDescent="0.25">
      <c r="A27" s="99" t="s">
        <v>9</v>
      </c>
      <c r="B27" s="582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583"/>
    </row>
    <row r="29" spans="1:5" x14ac:dyDescent="0.25">
      <c r="A29" s="93"/>
      <c r="B29" s="7"/>
      <c r="C29" s="7"/>
      <c r="D29" s="128"/>
      <c r="E29" s="132"/>
    </row>
  </sheetData>
  <mergeCells count="15">
    <mergeCell ref="A1:E7"/>
    <mergeCell ref="D10:E10"/>
    <mergeCell ref="A11:E11"/>
    <mergeCell ref="C12:E12"/>
    <mergeCell ref="A13:B13"/>
    <mergeCell ref="C13:E13"/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</mergeCells>
  <pageMargins left="0.7" right="0.7" top="0.75" bottom="0.75" header="0.3" footer="0.3"/>
  <pageSetup orientation="portrait" horizontalDpi="0" verticalDpi="0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E29"/>
  <sheetViews>
    <sheetView topLeftCell="A7" workbookViewId="0">
      <selection activeCell="H13" sqref="H13"/>
    </sheetView>
  </sheetViews>
  <sheetFormatPr defaultRowHeight="15" x14ac:dyDescent="0.25"/>
  <cols>
    <col min="1" max="1" width="23.7109375" style="585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83"/>
    </row>
    <row r="9" spans="1:5" x14ac:dyDescent="0.25">
      <c r="A9" s="92"/>
      <c r="B9" s="17"/>
      <c r="C9" s="17"/>
      <c r="D9" s="126"/>
      <c r="E9" s="583"/>
    </row>
    <row r="10" spans="1:5" x14ac:dyDescent="0.25">
      <c r="A10" s="92"/>
      <c r="B10" s="17"/>
      <c r="C10" s="17"/>
      <c r="D10" s="1729" t="s">
        <v>1450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1428</v>
      </c>
      <c r="D12" s="1735"/>
      <c r="E12" s="1736"/>
    </row>
    <row r="13" spans="1:5" x14ac:dyDescent="0.25">
      <c r="A13" s="1763" t="s">
        <v>1451</v>
      </c>
      <c r="B13" s="1764"/>
      <c r="C13" s="1737" t="s">
        <v>1454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1452</v>
      </c>
      <c r="B15" s="8"/>
      <c r="C15" s="1753" t="s">
        <v>1453</v>
      </c>
      <c r="D15" s="1749"/>
      <c r="E15" s="1749"/>
    </row>
    <row r="16" spans="1:5" ht="18.75" x14ac:dyDescent="0.3">
      <c r="A16" s="93"/>
      <c r="C16" s="1748" t="s">
        <v>1444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56" t="s">
        <v>1455</v>
      </c>
      <c r="B18" s="56" t="s">
        <v>1456</v>
      </c>
      <c r="C18" s="562">
        <v>2</v>
      </c>
      <c r="D18" s="57">
        <v>3780</v>
      </c>
      <c r="E18" s="57">
        <f>D18*C18</f>
        <v>7560</v>
      </c>
    </row>
    <row r="19" spans="1:5" x14ac:dyDescent="0.25">
      <c r="A19" s="56"/>
      <c r="B19" s="56"/>
      <c r="C19" s="562"/>
      <c r="D19" s="57"/>
      <c r="E19" s="154" t="s">
        <v>179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7560</v>
      </c>
    </row>
    <row r="21" spans="1:5" s="8" customFormat="1" x14ac:dyDescent="0.25">
      <c r="A21" s="263" t="s">
        <v>1457</v>
      </c>
      <c r="B21" s="584"/>
      <c r="C21" s="584"/>
      <c r="D21" s="264"/>
      <c r="E21" s="129"/>
    </row>
    <row r="22" spans="1:5" s="8" customFormat="1" x14ac:dyDescent="0.25">
      <c r="A22" s="563" t="s">
        <v>1458</v>
      </c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583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583"/>
    </row>
    <row r="25" spans="1:5" x14ac:dyDescent="0.25">
      <c r="A25" s="92"/>
      <c r="B25" s="17"/>
      <c r="C25" s="1742"/>
      <c r="D25" s="1743"/>
      <c r="E25" s="583"/>
    </row>
    <row r="26" spans="1:5" x14ac:dyDescent="0.25">
      <c r="A26" s="98" t="s">
        <v>7</v>
      </c>
      <c r="B26" s="581" t="s">
        <v>1459</v>
      </c>
      <c r="C26" s="1744" t="s">
        <v>16</v>
      </c>
      <c r="D26" s="1745"/>
      <c r="E26" s="1730"/>
    </row>
    <row r="27" spans="1:5" x14ac:dyDescent="0.25">
      <c r="A27" s="99" t="s">
        <v>9</v>
      </c>
      <c r="B27" s="582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583"/>
    </row>
    <row r="29" spans="1:5" x14ac:dyDescent="0.25">
      <c r="A29" s="93"/>
      <c r="B29" s="7"/>
      <c r="C29" s="7"/>
      <c r="D29" s="128"/>
      <c r="E29" s="132"/>
    </row>
  </sheetData>
  <mergeCells count="15">
    <mergeCell ref="A1:E7"/>
    <mergeCell ref="D10:E10"/>
    <mergeCell ref="A11:E11"/>
    <mergeCell ref="C12:E12"/>
    <mergeCell ref="A13:B13"/>
    <mergeCell ref="C13:E13"/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</mergeCells>
  <pageMargins left="0.7" right="0.7" top="0.75" bottom="0.75" header="0.3" footer="0.3"/>
  <pageSetup orientation="portrait" horizontalDpi="0" verticalDpi="0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E29"/>
  <sheetViews>
    <sheetView topLeftCell="A7" workbookViewId="0">
      <selection activeCell="G29" sqref="G29"/>
    </sheetView>
  </sheetViews>
  <sheetFormatPr defaultRowHeight="15" x14ac:dyDescent="0.25"/>
  <cols>
    <col min="1" max="1" width="23.7109375" style="585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83"/>
    </row>
    <row r="9" spans="1:5" x14ac:dyDescent="0.25">
      <c r="A9" s="92"/>
      <c r="B9" s="17"/>
      <c r="C9" s="17"/>
      <c r="D9" s="126"/>
      <c r="E9" s="583"/>
    </row>
    <row r="10" spans="1:5" x14ac:dyDescent="0.25">
      <c r="A10" s="92"/>
      <c r="B10" s="17"/>
      <c r="C10" s="17"/>
      <c r="D10" s="1729" t="s">
        <v>1460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1428</v>
      </c>
      <c r="D12" s="1735"/>
      <c r="E12" s="1736"/>
    </row>
    <row r="13" spans="1:5" x14ac:dyDescent="0.25">
      <c r="A13" s="1763" t="s">
        <v>1461</v>
      </c>
      <c r="B13" s="1764"/>
      <c r="C13" s="1737" t="s">
        <v>1463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1462</v>
      </c>
      <c r="B15" s="8"/>
      <c r="C15" s="1753" t="s">
        <v>1464</v>
      </c>
      <c r="D15" s="1749"/>
      <c r="E15" s="1749"/>
    </row>
    <row r="16" spans="1:5" ht="18.75" x14ac:dyDescent="0.3">
      <c r="A16" s="93"/>
      <c r="C16" s="1748" t="s">
        <v>1444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ht="30" x14ac:dyDescent="0.25">
      <c r="A18" s="513" t="s">
        <v>1465</v>
      </c>
      <c r="B18" s="297" t="s">
        <v>1466</v>
      </c>
      <c r="C18" s="562">
        <v>2</v>
      </c>
      <c r="D18" s="57">
        <v>450</v>
      </c>
      <c r="E18" s="57">
        <f>D18*C18</f>
        <v>900</v>
      </c>
    </row>
    <row r="19" spans="1:5" ht="30" x14ac:dyDescent="0.25">
      <c r="A19" s="513" t="s">
        <v>1465</v>
      </c>
      <c r="B19" s="297" t="s">
        <v>1467</v>
      </c>
      <c r="C19" s="562">
        <v>1</v>
      </c>
      <c r="D19" s="57">
        <v>450</v>
      </c>
      <c r="E19" s="154">
        <f>D19*C19</f>
        <v>450</v>
      </c>
    </row>
    <row r="20" spans="1:5" ht="23.25" x14ac:dyDescent="0.35">
      <c r="A20" s="1762" t="s">
        <v>183</v>
      </c>
      <c r="B20" s="1749"/>
      <c r="C20" s="1749"/>
      <c r="D20" s="1749"/>
      <c r="E20" s="134">
        <f>SUM(E18:E19)</f>
        <v>1350</v>
      </c>
    </row>
    <row r="21" spans="1:5" s="8" customFormat="1" x14ac:dyDescent="0.25">
      <c r="A21" s="263" t="s">
        <v>1468</v>
      </c>
      <c r="B21" s="584"/>
      <c r="C21" s="584"/>
      <c r="D21" s="264"/>
      <c r="E21" s="129"/>
    </row>
    <row r="22" spans="1:5" s="8" customFormat="1" x14ac:dyDescent="0.25">
      <c r="A22" s="563"/>
      <c r="B22" s="564"/>
      <c r="C22" s="564"/>
      <c r="D22" s="565"/>
      <c r="E22" s="566"/>
    </row>
    <row r="23" spans="1:5" x14ac:dyDescent="0.25">
      <c r="A23" s="92"/>
      <c r="B23" s="17"/>
      <c r="C23" s="17"/>
      <c r="D23" s="126"/>
      <c r="E23" s="583"/>
    </row>
    <row r="24" spans="1:5" x14ac:dyDescent="0.25">
      <c r="A24" s="97" t="s">
        <v>6</v>
      </c>
      <c r="B24" s="22" t="s">
        <v>18</v>
      </c>
      <c r="C24" s="1740" t="s">
        <v>17</v>
      </c>
      <c r="D24" s="1741"/>
      <c r="E24" s="583"/>
    </row>
    <row r="25" spans="1:5" x14ac:dyDescent="0.25">
      <c r="A25" s="92"/>
      <c r="B25" s="17"/>
      <c r="C25" s="1742"/>
      <c r="D25" s="1743"/>
      <c r="E25" s="583"/>
    </row>
    <row r="26" spans="1:5" x14ac:dyDescent="0.25">
      <c r="A26" s="98" t="s">
        <v>7</v>
      </c>
      <c r="B26" s="581" t="s">
        <v>1469</v>
      </c>
      <c r="C26" s="1744" t="s">
        <v>16</v>
      </c>
      <c r="D26" s="1745"/>
      <c r="E26" s="1730"/>
    </row>
    <row r="27" spans="1:5" x14ac:dyDescent="0.25">
      <c r="A27" s="99" t="s">
        <v>9</v>
      </c>
      <c r="B27" s="582" t="s">
        <v>10</v>
      </c>
      <c r="C27" s="1746" t="s">
        <v>670</v>
      </c>
      <c r="D27" s="1747"/>
      <c r="E27" s="1730"/>
    </row>
    <row r="28" spans="1:5" x14ac:dyDescent="0.25">
      <c r="A28" s="92"/>
      <c r="B28" s="17"/>
      <c r="C28" s="17"/>
      <c r="D28" s="126"/>
      <c r="E28" s="583"/>
    </row>
    <row r="29" spans="1:5" x14ac:dyDescent="0.25">
      <c r="A29" s="93"/>
      <c r="B29" s="7"/>
      <c r="C29" s="7"/>
      <c r="D29" s="128"/>
      <c r="E29" s="132"/>
    </row>
  </sheetData>
  <mergeCells count="15">
    <mergeCell ref="A1:E7"/>
    <mergeCell ref="D10:E10"/>
    <mergeCell ref="A11:E11"/>
    <mergeCell ref="C12:E12"/>
    <mergeCell ref="A13:B13"/>
    <mergeCell ref="C13:E13"/>
    <mergeCell ref="C25:D25"/>
    <mergeCell ref="C26:E26"/>
    <mergeCell ref="C27:E27"/>
    <mergeCell ref="A14:B14"/>
    <mergeCell ref="C14:E14"/>
    <mergeCell ref="C15:E15"/>
    <mergeCell ref="C16:E16"/>
    <mergeCell ref="A20:D20"/>
    <mergeCell ref="C24:D24"/>
  </mergeCells>
  <pageMargins left="0.7" right="0.7" top="0.75" bottom="0.75" header="0.3" footer="0.3"/>
  <pageSetup orientation="portrait" horizontalDpi="0" verticalDpi="0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E30"/>
  <sheetViews>
    <sheetView topLeftCell="A7" workbookViewId="0">
      <selection activeCell="A22" sqref="A22:E22"/>
    </sheetView>
  </sheetViews>
  <sheetFormatPr defaultRowHeight="15" x14ac:dyDescent="0.25"/>
  <cols>
    <col min="1" max="1" width="22.85546875" customWidth="1"/>
    <col min="2" max="2" width="27.5703125" customWidth="1"/>
    <col min="3" max="3" width="9.85546875" customWidth="1"/>
    <col min="4" max="4" width="11.85546875" customWidth="1"/>
    <col min="5" max="5" width="18.5703125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16"/>
      <c r="B8" s="17"/>
      <c r="C8" s="17"/>
      <c r="D8" s="17"/>
      <c r="E8" s="18"/>
    </row>
    <row r="9" spans="1:5" x14ac:dyDescent="0.25">
      <c r="A9" s="16"/>
      <c r="B9" s="17"/>
      <c r="C9" s="17"/>
      <c r="D9" s="17"/>
      <c r="E9" s="18"/>
    </row>
    <row r="10" spans="1:5" x14ac:dyDescent="0.25">
      <c r="A10" s="16"/>
      <c r="B10" s="17"/>
      <c r="C10" s="17"/>
      <c r="D10" s="1729" t="s">
        <v>1472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13"/>
      <c r="B12" s="7"/>
      <c r="C12" s="1734" t="s">
        <v>1438</v>
      </c>
      <c r="D12" s="1735"/>
      <c r="E12" s="1736"/>
    </row>
    <row r="13" spans="1:5" x14ac:dyDescent="0.25">
      <c r="A13" s="1763" t="s">
        <v>195</v>
      </c>
      <c r="B13" s="1764"/>
      <c r="C13" s="1737" t="s">
        <v>197</v>
      </c>
      <c r="D13" s="1739"/>
      <c r="E13" s="1738"/>
    </row>
    <row r="14" spans="1:5" x14ac:dyDescent="0.25">
      <c r="A14" s="1737" t="s">
        <v>196</v>
      </c>
      <c r="B14" s="1738"/>
      <c r="C14" s="1737" t="s">
        <v>12</v>
      </c>
      <c r="D14" s="1739"/>
      <c r="E14" s="1738"/>
    </row>
    <row r="15" spans="1:5" x14ac:dyDescent="0.25">
      <c r="A15" s="29" t="s">
        <v>186</v>
      </c>
      <c r="B15" s="8"/>
      <c r="C15" s="1753" t="s">
        <v>185</v>
      </c>
      <c r="D15" s="1749"/>
      <c r="E15" s="1749"/>
    </row>
    <row r="16" spans="1:5" x14ac:dyDescent="0.25">
      <c r="A16" s="13"/>
      <c r="C16" s="1748" t="s">
        <v>202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0" t="s">
        <v>14</v>
      </c>
      <c r="E17" s="10" t="s">
        <v>5</v>
      </c>
    </row>
    <row r="18" spans="1:5" x14ac:dyDescent="0.25">
      <c r="A18" s="9" t="s">
        <v>200</v>
      </c>
      <c r="B18" s="9" t="s">
        <v>634</v>
      </c>
      <c r="C18" s="35">
        <v>2</v>
      </c>
      <c r="D18" s="30">
        <v>500</v>
      </c>
      <c r="E18" s="65">
        <f>D18*C18</f>
        <v>1000</v>
      </c>
    </row>
    <row r="19" spans="1:5" ht="30" x14ac:dyDescent="0.25">
      <c r="A19" s="9"/>
      <c r="B19" s="9"/>
      <c r="C19" s="9"/>
      <c r="D19" s="69" t="s">
        <v>198</v>
      </c>
      <c r="E19" s="65">
        <f>SUM(E18:E18)*0.01</f>
        <v>10</v>
      </c>
    </row>
    <row r="20" spans="1:5" x14ac:dyDescent="0.25">
      <c r="A20" s="9"/>
      <c r="B20" s="9"/>
      <c r="C20" s="9"/>
      <c r="D20" s="593" t="s">
        <v>199</v>
      </c>
      <c r="E20" s="30">
        <f>E19*0.12</f>
        <v>1.2</v>
      </c>
    </row>
    <row r="21" spans="1:5" ht="23.25" x14ac:dyDescent="0.35">
      <c r="A21" s="1762" t="s">
        <v>183</v>
      </c>
      <c r="B21" s="1749"/>
      <c r="C21" s="1749"/>
      <c r="D21" s="1749"/>
      <c r="E21" s="44">
        <f>SUM(E18:E20)</f>
        <v>1011.2</v>
      </c>
    </row>
    <row r="22" spans="1:5" x14ac:dyDescent="0.25">
      <c r="A22" s="1761" t="s">
        <v>1476</v>
      </c>
      <c r="B22" s="1757"/>
      <c r="C22" s="1757"/>
      <c r="D22" s="1757"/>
      <c r="E22" s="1752"/>
    </row>
    <row r="23" spans="1:5" x14ac:dyDescent="0.25">
      <c r="A23" s="1"/>
      <c r="B23" s="2"/>
      <c r="C23" s="2"/>
      <c r="D23" s="2"/>
      <c r="E23" s="3"/>
    </row>
    <row r="24" spans="1:5" x14ac:dyDescent="0.25">
      <c r="A24" s="16"/>
      <c r="B24" s="17"/>
      <c r="C24" s="17"/>
      <c r="D24" s="17"/>
      <c r="E24" s="18"/>
    </row>
    <row r="25" spans="1:5" x14ac:dyDescent="0.25">
      <c r="A25" s="21" t="s">
        <v>6</v>
      </c>
      <c r="B25" s="22" t="s">
        <v>18</v>
      </c>
      <c r="C25" s="1740" t="s">
        <v>17</v>
      </c>
      <c r="D25" s="1741"/>
      <c r="E25" s="18"/>
    </row>
    <row r="26" spans="1:5" x14ac:dyDescent="0.25">
      <c r="A26" s="16"/>
      <c r="B26" s="17"/>
      <c r="C26" s="1742"/>
      <c r="D26" s="1743"/>
      <c r="E26" s="18"/>
    </row>
    <row r="27" spans="1:5" x14ac:dyDescent="0.25">
      <c r="A27" s="24" t="s">
        <v>7</v>
      </c>
      <c r="B27" s="588" t="s">
        <v>1474</v>
      </c>
      <c r="C27" s="1744" t="s">
        <v>16</v>
      </c>
      <c r="D27" s="1745"/>
      <c r="E27" s="1730"/>
    </row>
    <row r="28" spans="1:5" x14ac:dyDescent="0.25">
      <c r="A28" s="25" t="s">
        <v>9</v>
      </c>
      <c r="B28" s="589" t="s">
        <v>10</v>
      </c>
      <c r="C28" s="1746" t="s">
        <v>669</v>
      </c>
      <c r="D28" s="1747"/>
      <c r="E28" s="1730"/>
    </row>
    <row r="29" spans="1:5" x14ac:dyDescent="0.25">
      <c r="A29" s="16"/>
      <c r="B29" s="17"/>
      <c r="C29" s="17"/>
      <c r="D29" s="17"/>
      <c r="E29" s="18"/>
    </row>
    <row r="30" spans="1:5" x14ac:dyDescent="0.25">
      <c r="A30" s="13"/>
      <c r="B30" s="7"/>
      <c r="C30" s="7"/>
      <c r="D30" s="7"/>
      <c r="E30" s="11"/>
    </row>
  </sheetData>
  <mergeCells count="16">
    <mergeCell ref="C25:D25"/>
    <mergeCell ref="C26:D26"/>
    <mergeCell ref="C27:E27"/>
    <mergeCell ref="C28:E28"/>
    <mergeCell ref="A14:B14"/>
    <mergeCell ref="C14:E14"/>
    <mergeCell ref="C15:E15"/>
    <mergeCell ref="C16:E16"/>
    <mergeCell ref="A21:D21"/>
    <mergeCell ref="A22:E22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E36"/>
  <sheetViews>
    <sheetView topLeftCell="A4" workbookViewId="0">
      <selection activeCell="H31" sqref="H31"/>
    </sheetView>
  </sheetViews>
  <sheetFormatPr defaultRowHeight="15" x14ac:dyDescent="0.25"/>
  <cols>
    <col min="1" max="1" width="24.85546875" style="592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90"/>
    </row>
    <row r="9" spans="1:5" x14ac:dyDescent="0.25">
      <c r="A9" s="92"/>
      <c r="B9" s="17"/>
      <c r="C9" s="17"/>
      <c r="D9" s="126"/>
      <c r="E9" s="590"/>
    </row>
    <row r="10" spans="1:5" x14ac:dyDescent="0.25">
      <c r="A10" s="92"/>
      <c r="B10" s="17"/>
      <c r="C10" s="17"/>
      <c r="D10" s="1729" t="s">
        <v>1477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1428</v>
      </c>
      <c r="D12" s="1735"/>
      <c r="E12" s="1736"/>
    </row>
    <row r="13" spans="1:5" x14ac:dyDescent="0.25">
      <c r="A13" s="1763" t="s">
        <v>1480</v>
      </c>
      <c r="B13" s="1764"/>
      <c r="C13" s="1737" t="s">
        <v>1482</v>
      </c>
      <c r="D13" s="1739"/>
      <c r="E13" s="1738"/>
    </row>
    <row r="14" spans="1:5" x14ac:dyDescent="0.25">
      <c r="A14" s="1737" t="s">
        <v>311</v>
      </c>
      <c r="B14" s="1738"/>
      <c r="C14" s="1737" t="s">
        <v>1481</v>
      </c>
      <c r="D14" s="1739"/>
      <c r="E14" s="1738"/>
    </row>
    <row r="15" spans="1:5" x14ac:dyDescent="0.25">
      <c r="A15" s="94" t="s">
        <v>1478</v>
      </c>
      <c r="B15" s="8"/>
      <c r="C15" s="1753"/>
      <c r="D15" s="1749"/>
      <c r="E15" s="1749"/>
    </row>
    <row r="16" spans="1:5" ht="15.75" x14ac:dyDescent="0.25">
      <c r="A16" s="93" t="s">
        <v>1479</v>
      </c>
      <c r="C16" s="1748" t="s">
        <v>1483</v>
      </c>
      <c r="D16" s="1749"/>
      <c r="E16" s="1749"/>
    </row>
    <row r="17" spans="1:5" x14ac:dyDescent="0.25">
      <c r="A17" s="10" t="s">
        <v>3</v>
      </c>
      <c r="B17" s="10" t="s">
        <v>1497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1485</v>
      </c>
      <c r="B18" s="55" t="s">
        <v>1489</v>
      </c>
      <c r="C18" s="55">
        <v>2</v>
      </c>
      <c r="D18" s="586">
        <v>39</v>
      </c>
      <c r="E18" s="57">
        <f>D18*C18</f>
        <v>78</v>
      </c>
    </row>
    <row r="19" spans="1:5" s="587" customFormat="1" x14ac:dyDescent="0.25">
      <c r="A19" s="56" t="s">
        <v>1486</v>
      </c>
      <c r="B19" s="55" t="s">
        <v>1490</v>
      </c>
      <c r="C19" s="55">
        <v>1</v>
      </c>
      <c r="D19" s="586">
        <v>175</v>
      </c>
      <c r="E19" s="57">
        <f t="shared" ref="E19:E26" si="0">D19*C19</f>
        <v>175</v>
      </c>
    </row>
    <row r="20" spans="1:5" s="587" customFormat="1" x14ac:dyDescent="0.25">
      <c r="A20" s="56" t="s">
        <v>1487</v>
      </c>
      <c r="B20" s="55" t="s">
        <v>1490</v>
      </c>
      <c r="C20" s="55">
        <v>2</v>
      </c>
      <c r="D20" s="586">
        <v>75</v>
      </c>
      <c r="E20" s="57">
        <f t="shared" si="0"/>
        <v>150</v>
      </c>
    </row>
    <row r="21" spans="1:5" s="587" customFormat="1" x14ac:dyDescent="0.25">
      <c r="A21" s="56" t="s">
        <v>1488</v>
      </c>
      <c r="B21" s="55" t="s">
        <v>1491</v>
      </c>
      <c r="C21" s="55">
        <v>2</v>
      </c>
      <c r="D21" s="586">
        <v>78</v>
      </c>
      <c r="E21" s="57">
        <f t="shared" si="0"/>
        <v>156</v>
      </c>
    </row>
    <row r="22" spans="1:5" s="587" customFormat="1" x14ac:dyDescent="0.25">
      <c r="A22" s="56" t="s">
        <v>1492</v>
      </c>
      <c r="B22" s="55" t="s">
        <v>1490</v>
      </c>
      <c r="C22" s="55">
        <v>2</v>
      </c>
      <c r="D22" s="586">
        <v>70</v>
      </c>
      <c r="E22" s="57">
        <f t="shared" si="0"/>
        <v>140</v>
      </c>
    </row>
    <row r="23" spans="1:5" s="587" customFormat="1" x14ac:dyDescent="0.25">
      <c r="A23" s="56" t="s">
        <v>1498</v>
      </c>
      <c r="B23" s="55" t="s">
        <v>1490</v>
      </c>
      <c r="C23" s="55">
        <v>1</v>
      </c>
      <c r="D23" s="586">
        <v>120</v>
      </c>
      <c r="E23" s="57">
        <f t="shared" si="0"/>
        <v>120</v>
      </c>
    </row>
    <row r="24" spans="1:5" s="587" customFormat="1" x14ac:dyDescent="0.25">
      <c r="A24" s="56" t="s">
        <v>1499</v>
      </c>
      <c r="B24" s="55" t="s">
        <v>1490</v>
      </c>
      <c r="C24" s="55">
        <v>1</v>
      </c>
      <c r="D24" s="586">
        <v>60</v>
      </c>
      <c r="E24" s="57">
        <f t="shared" si="0"/>
        <v>60</v>
      </c>
    </row>
    <row r="25" spans="1:5" s="587" customFormat="1" x14ac:dyDescent="0.25">
      <c r="A25" s="56" t="s">
        <v>1493</v>
      </c>
      <c r="B25" s="55" t="s">
        <v>1494</v>
      </c>
      <c r="C25" s="55">
        <v>1</v>
      </c>
      <c r="D25" s="586">
        <v>135</v>
      </c>
      <c r="E25" s="57">
        <f t="shared" si="0"/>
        <v>135</v>
      </c>
    </row>
    <row r="26" spans="1:5" ht="30" x14ac:dyDescent="0.25">
      <c r="A26" s="56" t="s">
        <v>1495</v>
      </c>
      <c r="B26" s="297" t="s">
        <v>1496</v>
      </c>
      <c r="C26" s="562">
        <v>2</v>
      </c>
      <c r="D26" s="586">
        <v>75</v>
      </c>
      <c r="E26" s="57">
        <f t="shared" si="0"/>
        <v>150</v>
      </c>
    </row>
    <row r="27" spans="1:5" ht="23.25" x14ac:dyDescent="0.35">
      <c r="A27" s="1762" t="s">
        <v>183</v>
      </c>
      <c r="B27" s="1749"/>
      <c r="C27" s="1749"/>
      <c r="D27" s="1749"/>
      <c r="E27" s="134">
        <f>SUM(E18:E26)</f>
        <v>1164</v>
      </c>
    </row>
    <row r="28" spans="1:5" s="8" customFormat="1" x14ac:dyDescent="0.25">
      <c r="A28" s="263" t="s">
        <v>1484</v>
      </c>
      <c r="B28" s="591"/>
      <c r="C28" s="591"/>
      <c r="D28" s="264"/>
      <c r="E28" s="129"/>
    </row>
    <row r="29" spans="1:5" s="8" customFormat="1" x14ac:dyDescent="0.25">
      <c r="A29" s="563"/>
      <c r="B29" s="564"/>
      <c r="C29" s="564"/>
      <c r="D29" s="565"/>
      <c r="E29" s="566"/>
    </row>
    <row r="30" spans="1:5" x14ac:dyDescent="0.25">
      <c r="A30" s="92"/>
      <c r="B30" s="17"/>
      <c r="C30" s="17"/>
      <c r="D30" s="126"/>
      <c r="E30" s="590"/>
    </row>
    <row r="31" spans="1:5" x14ac:dyDescent="0.25">
      <c r="A31" s="97" t="s">
        <v>6</v>
      </c>
      <c r="B31" s="22" t="s">
        <v>18</v>
      </c>
      <c r="C31" s="1740" t="s">
        <v>17</v>
      </c>
      <c r="D31" s="1741"/>
      <c r="E31" s="590"/>
    </row>
    <row r="32" spans="1:5" x14ac:dyDescent="0.25">
      <c r="A32" s="92"/>
      <c r="B32" s="17"/>
      <c r="C32" s="1742"/>
      <c r="D32" s="1743"/>
      <c r="E32" s="590"/>
    </row>
    <row r="33" spans="1:5" x14ac:dyDescent="0.25">
      <c r="A33" s="98" t="s">
        <v>7</v>
      </c>
      <c r="B33" s="588" t="s">
        <v>1356</v>
      </c>
      <c r="C33" s="1744" t="s">
        <v>16</v>
      </c>
      <c r="D33" s="1745"/>
      <c r="E33" s="1730"/>
    </row>
    <row r="34" spans="1:5" x14ac:dyDescent="0.25">
      <c r="A34" s="99" t="s">
        <v>9</v>
      </c>
      <c r="B34" s="589" t="s">
        <v>10</v>
      </c>
      <c r="C34" s="1746" t="s">
        <v>670</v>
      </c>
      <c r="D34" s="1747"/>
      <c r="E34" s="1730"/>
    </row>
    <row r="35" spans="1:5" x14ac:dyDescent="0.25">
      <c r="A35" s="92"/>
      <c r="B35" s="17"/>
      <c r="C35" s="17"/>
      <c r="D35" s="126"/>
      <c r="E35" s="590"/>
    </row>
    <row r="36" spans="1:5" x14ac:dyDescent="0.25">
      <c r="A36" s="93"/>
      <c r="B36" s="7"/>
      <c r="C36" s="7"/>
      <c r="D36" s="128"/>
      <c r="E36" s="132"/>
    </row>
  </sheetData>
  <mergeCells count="15">
    <mergeCell ref="C32:D32"/>
    <mergeCell ref="C33:E33"/>
    <mergeCell ref="C34:E34"/>
    <mergeCell ref="A14:B14"/>
    <mergeCell ref="C14:E14"/>
    <mergeCell ref="C15:E15"/>
    <mergeCell ref="C16:E16"/>
    <mergeCell ref="A27:D27"/>
    <mergeCell ref="C31:D3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E36"/>
  <sheetViews>
    <sheetView topLeftCell="A16" workbookViewId="0">
      <selection activeCell="I21" sqref="I21"/>
    </sheetView>
  </sheetViews>
  <sheetFormatPr defaultRowHeight="15" x14ac:dyDescent="0.25"/>
  <cols>
    <col min="1" max="1" width="24.85546875" style="592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90"/>
    </row>
    <row r="9" spans="1:5" x14ac:dyDescent="0.25">
      <c r="A9" s="92"/>
      <c r="B9" s="17"/>
      <c r="C9" s="17"/>
      <c r="D9" s="126"/>
      <c r="E9" s="590"/>
    </row>
    <row r="10" spans="1:5" x14ac:dyDescent="0.25">
      <c r="A10" s="92"/>
      <c r="B10" s="17"/>
      <c r="C10" s="17"/>
      <c r="D10" s="1729" t="s">
        <v>1500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1428</v>
      </c>
      <c r="D12" s="1735"/>
      <c r="E12" s="1736"/>
    </row>
    <row r="13" spans="1:5" x14ac:dyDescent="0.25">
      <c r="A13" s="1763" t="s">
        <v>1501</v>
      </c>
      <c r="B13" s="1764"/>
      <c r="C13" s="1737" t="s">
        <v>1503</v>
      </c>
      <c r="D13" s="1739"/>
      <c r="E13" s="1738"/>
    </row>
    <row r="14" spans="1:5" x14ac:dyDescent="0.25">
      <c r="A14" s="1737" t="s">
        <v>311</v>
      </c>
      <c r="B14" s="1738"/>
      <c r="C14" s="1737" t="s">
        <v>1504</v>
      </c>
      <c r="D14" s="1739"/>
      <c r="E14" s="1738"/>
    </row>
    <row r="15" spans="1:5" x14ac:dyDescent="0.25">
      <c r="A15" s="94" t="s">
        <v>1502</v>
      </c>
      <c r="B15" s="8"/>
      <c r="C15" s="1753"/>
      <c r="D15" s="1749"/>
      <c r="E15" s="1749"/>
    </row>
    <row r="16" spans="1:5" ht="15.75" x14ac:dyDescent="0.25">
      <c r="A16" s="93"/>
      <c r="C16" s="1748" t="s">
        <v>1483</v>
      </c>
      <c r="D16" s="1749"/>
      <c r="E16" s="1749"/>
    </row>
    <row r="17" spans="1:5" x14ac:dyDescent="0.25">
      <c r="A17" s="10" t="s">
        <v>3</v>
      </c>
      <c r="B17" s="10" t="s">
        <v>1497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1505</v>
      </c>
      <c r="B18" s="55" t="s">
        <v>1506</v>
      </c>
      <c r="C18" s="55">
        <v>18</v>
      </c>
      <c r="D18" s="586">
        <v>88.25</v>
      </c>
      <c r="E18" s="57">
        <f>D18*C18</f>
        <v>1588.5</v>
      </c>
    </row>
    <row r="19" spans="1:5" s="587" customFormat="1" x14ac:dyDescent="0.25">
      <c r="A19" s="56" t="s">
        <v>1507</v>
      </c>
      <c r="B19" s="55"/>
      <c r="C19" s="55">
        <v>15</v>
      </c>
      <c r="D19" s="586">
        <v>21.65</v>
      </c>
      <c r="E19" s="57">
        <f t="shared" ref="E19:E26" si="0">D19*C19</f>
        <v>324.75</v>
      </c>
    </row>
    <row r="20" spans="1:5" s="587" customFormat="1" x14ac:dyDescent="0.25">
      <c r="A20" s="56" t="s">
        <v>1508</v>
      </c>
      <c r="B20" s="55" t="s">
        <v>1509</v>
      </c>
      <c r="C20" s="55">
        <v>10</v>
      </c>
      <c r="D20" s="586">
        <v>14.5</v>
      </c>
      <c r="E20" s="57">
        <f t="shared" si="0"/>
        <v>145</v>
      </c>
    </row>
    <row r="21" spans="1:5" s="587" customFormat="1" x14ac:dyDescent="0.25">
      <c r="A21" s="56" t="s">
        <v>1510</v>
      </c>
      <c r="B21" s="55" t="s">
        <v>1511</v>
      </c>
      <c r="C21" s="55">
        <v>4</v>
      </c>
      <c r="D21" s="586">
        <v>100</v>
      </c>
      <c r="E21" s="57">
        <f t="shared" si="0"/>
        <v>400</v>
      </c>
    </row>
    <row r="22" spans="1:5" s="587" customFormat="1" x14ac:dyDescent="0.25">
      <c r="A22" s="56" t="s">
        <v>1512</v>
      </c>
      <c r="B22" s="55"/>
      <c r="C22" s="55">
        <v>2</v>
      </c>
      <c r="D22" s="586">
        <v>119</v>
      </c>
      <c r="E22" s="57">
        <f t="shared" si="0"/>
        <v>238</v>
      </c>
    </row>
    <row r="23" spans="1:5" s="587" customFormat="1" x14ac:dyDescent="0.25">
      <c r="A23" s="56" t="s">
        <v>1513</v>
      </c>
      <c r="B23" s="55" t="s">
        <v>254</v>
      </c>
      <c r="C23" s="55">
        <v>1</v>
      </c>
      <c r="D23" s="586">
        <v>298.75</v>
      </c>
      <c r="E23" s="57">
        <f t="shared" si="0"/>
        <v>298.75</v>
      </c>
    </row>
    <row r="24" spans="1:5" s="587" customFormat="1" x14ac:dyDescent="0.25">
      <c r="A24" s="56" t="s">
        <v>1514</v>
      </c>
      <c r="B24" s="55"/>
      <c r="C24" s="55">
        <v>4</v>
      </c>
      <c r="D24" s="586">
        <v>29.45</v>
      </c>
      <c r="E24" s="57">
        <f t="shared" si="0"/>
        <v>117.8</v>
      </c>
    </row>
    <row r="25" spans="1:5" s="587" customFormat="1" x14ac:dyDescent="0.25">
      <c r="A25" s="56" t="s">
        <v>1515</v>
      </c>
      <c r="B25" s="55"/>
      <c r="C25" s="55">
        <v>8</v>
      </c>
      <c r="D25" s="586">
        <v>8.75</v>
      </c>
      <c r="E25" s="57">
        <f t="shared" si="0"/>
        <v>70</v>
      </c>
    </row>
    <row r="26" spans="1:5" x14ac:dyDescent="0.25">
      <c r="A26" s="56" t="s">
        <v>1516</v>
      </c>
      <c r="B26" s="115" t="s">
        <v>1517</v>
      </c>
      <c r="C26" s="562">
        <v>7</v>
      </c>
      <c r="D26" s="586">
        <v>113.5</v>
      </c>
      <c r="E26" s="57">
        <f t="shared" si="0"/>
        <v>794.5</v>
      </c>
    </row>
    <row r="27" spans="1:5" ht="23.25" x14ac:dyDescent="0.35">
      <c r="A27" s="1762" t="s">
        <v>183</v>
      </c>
      <c r="B27" s="1749"/>
      <c r="C27" s="1749"/>
      <c r="D27" s="1749"/>
      <c r="E27" s="134">
        <f>SUM(E18:E26)</f>
        <v>3977.3</v>
      </c>
    </row>
    <row r="28" spans="1:5" s="8" customFormat="1" x14ac:dyDescent="0.25">
      <c r="A28" s="263" t="s">
        <v>1484</v>
      </c>
      <c r="B28" s="591"/>
      <c r="C28" s="591"/>
      <c r="D28" s="264"/>
      <c r="E28" s="129"/>
    </row>
    <row r="29" spans="1:5" s="8" customFormat="1" x14ac:dyDescent="0.25">
      <c r="A29" s="563"/>
      <c r="B29" s="564"/>
      <c r="C29" s="564"/>
      <c r="D29" s="565"/>
      <c r="E29" s="566"/>
    </row>
    <row r="30" spans="1:5" x14ac:dyDescent="0.25">
      <c r="A30" s="92"/>
      <c r="B30" s="17"/>
      <c r="C30" s="17"/>
      <c r="D30" s="126"/>
      <c r="E30" s="590"/>
    </row>
    <row r="31" spans="1:5" x14ac:dyDescent="0.25">
      <c r="A31" s="97" t="s">
        <v>6</v>
      </c>
      <c r="B31" s="22" t="s">
        <v>18</v>
      </c>
      <c r="C31" s="1740" t="s">
        <v>17</v>
      </c>
      <c r="D31" s="1741"/>
      <c r="E31" s="590"/>
    </row>
    <row r="32" spans="1:5" x14ac:dyDescent="0.25">
      <c r="A32" s="92"/>
      <c r="B32" s="17"/>
      <c r="C32" s="1742"/>
      <c r="D32" s="1743"/>
      <c r="E32" s="590"/>
    </row>
    <row r="33" spans="1:5" x14ac:dyDescent="0.25">
      <c r="A33" s="98" t="s">
        <v>7</v>
      </c>
      <c r="B33" s="588" t="s">
        <v>1356</v>
      </c>
      <c r="C33" s="1744" t="s">
        <v>16</v>
      </c>
      <c r="D33" s="1745"/>
      <c r="E33" s="1730"/>
    </row>
    <row r="34" spans="1:5" x14ac:dyDescent="0.25">
      <c r="A34" s="99" t="s">
        <v>9</v>
      </c>
      <c r="B34" s="589" t="s">
        <v>10</v>
      </c>
      <c r="C34" s="1746" t="s">
        <v>670</v>
      </c>
      <c r="D34" s="1747"/>
      <c r="E34" s="1730"/>
    </row>
    <row r="35" spans="1:5" x14ac:dyDescent="0.25">
      <c r="A35" s="92"/>
      <c r="B35" s="17"/>
      <c r="C35" s="17"/>
      <c r="D35" s="126"/>
      <c r="E35" s="590"/>
    </row>
    <row r="36" spans="1:5" x14ac:dyDescent="0.25">
      <c r="A36" s="93"/>
      <c r="B36" s="7"/>
      <c r="C36" s="7"/>
      <c r="D36" s="128"/>
      <c r="E36" s="132"/>
    </row>
  </sheetData>
  <mergeCells count="15">
    <mergeCell ref="C32:D32"/>
    <mergeCell ref="C33:E33"/>
    <mergeCell ref="C34:E34"/>
    <mergeCell ref="A14:B14"/>
    <mergeCell ref="C14:E14"/>
    <mergeCell ref="C15:E15"/>
    <mergeCell ref="C16:E16"/>
    <mergeCell ref="A27:D27"/>
    <mergeCell ref="C31:D31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E31"/>
  <sheetViews>
    <sheetView topLeftCell="A7" workbookViewId="0">
      <selection activeCell="H26" sqref="H26"/>
    </sheetView>
  </sheetViews>
  <sheetFormatPr defaultRowHeight="15" x14ac:dyDescent="0.25"/>
  <cols>
    <col min="1" max="1" width="24.85546875" style="592" customWidth="1"/>
    <col min="2" max="2" width="24.7109375" customWidth="1"/>
    <col min="3" max="3" width="9.85546875" customWidth="1"/>
    <col min="4" max="4" width="11.85546875" style="133" customWidth="1"/>
    <col min="5" max="5" width="13.8554687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590"/>
    </row>
    <row r="9" spans="1:5" x14ac:dyDescent="0.25">
      <c r="A9" s="92"/>
      <c r="B9" s="17"/>
      <c r="C9" s="17"/>
      <c r="D9" s="126"/>
      <c r="E9" s="590"/>
    </row>
    <row r="10" spans="1:5" x14ac:dyDescent="0.25">
      <c r="A10" s="92"/>
      <c r="B10" s="17"/>
      <c r="C10" s="17"/>
      <c r="D10" s="1729" t="s">
        <v>1518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1428</v>
      </c>
      <c r="D12" s="1735"/>
      <c r="E12" s="1736"/>
    </row>
    <row r="13" spans="1:5" x14ac:dyDescent="0.25">
      <c r="A13" s="1763" t="s">
        <v>1531</v>
      </c>
      <c r="B13" s="1764"/>
      <c r="C13" s="1737" t="s">
        <v>1503</v>
      </c>
      <c r="D13" s="1739"/>
      <c r="E13" s="1738"/>
    </row>
    <row r="14" spans="1:5" x14ac:dyDescent="0.25">
      <c r="A14" s="1737" t="s">
        <v>311</v>
      </c>
      <c r="B14" s="1738"/>
      <c r="C14" s="1737"/>
      <c r="D14" s="1739"/>
      <c r="E14" s="1738"/>
    </row>
    <row r="15" spans="1:5" x14ac:dyDescent="0.25">
      <c r="A15" s="94"/>
      <c r="B15" s="8"/>
      <c r="C15" s="1753"/>
      <c r="D15" s="1749"/>
      <c r="E15" s="1749"/>
    </row>
    <row r="16" spans="1:5" ht="15.75" x14ac:dyDescent="0.25">
      <c r="A16" s="93"/>
      <c r="C16" s="1748" t="s">
        <v>1519</v>
      </c>
      <c r="D16" s="1749"/>
      <c r="E16" s="1749"/>
    </row>
    <row r="17" spans="1:5" x14ac:dyDescent="0.25">
      <c r="A17" s="10" t="s">
        <v>1520</v>
      </c>
      <c r="B17" s="10" t="s">
        <v>1521</v>
      </c>
      <c r="C17" s="10" t="s">
        <v>13</v>
      </c>
      <c r="D17" s="125" t="s">
        <v>14</v>
      </c>
      <c r="E17" s="125" t="s">
        <v>5</v>
      </c>
    </row>
    <row r="18" spans="1:5" s="587" customFormat="1" x14ac:dyDescent="0.25">
      <c r="A18" s="56" t="s">
        <v>1523</v>
      </c>
      <c r="B18" s="55" t="s">
        <v>1522</v>
      </c>
      <c r="C18" s="55">
        <v>200</v>
      </c>
      <c r="D18" s="586">
        <v>0.75</v>
      </c>
      <c r="E18" s="57">
        <f>D18*C18</f>
        <v>150</v>
      </c>
    </row>
    <row r="19" spans="1:5" s="587" customFormat="1" x14ac:dyDescent="0.25">
      <c r="A19" s="56" t="s">
        <v>1524</v>
      </c>
      <c r="B19" s="55" t="s">
        <v>1525</v>
      </c>
      <c r="C19" s="55">
        <v>4</v>
      </c>
      <c r="D19" s="586">
        <v>120</v>
      </c>
      <c r="E19" s="57">
        <f>D19*C19</f>
        <v>480</v>
      </c>
    </row>
    <row r="20" spans="1:5" s="587" customFormat="1" x14ac:dyDescent="0.25">
      <c r="A20" s="56" t="s">
        <v>1528</v>
      </c>
      <c r="B20" s="55" t="s">
        <v>1529</v>
      </c>
      <c r="C20" s="55">
        <v>5</v>
      </c>
      <c r="D20" s="586">
        <v>100</v>
      </c>
      <c r="E20" s="57">
        <f>D20*C20</f>
        <v>500</v>
      </c>
    </row>
    <row r="21" spans="1:5" s="587" customFormat="1" x14ac:dyDescent="0.25">
      <c r="A21" s="56" t="s">
        <v>1526</v>
      </c>
      <c r="B21" s="55" t="s">
        <v>1527</v>
      </c>
      <c r="C21" s="55">
        <v>16</v>
      </c>
      <c r="D21" s="586">
        <v>12.5</v>
      </c>
      <c r="E21" s="57">
        <f>D21*C21</f>
        <v>200</v>
      </c>
    </row>
    <row r="22" spans="1:5" ht="23.25" x14ac:dyDescent="0.35">
      <c r="A22" s="1762" t="s">
        <v>183</v>
      </c>
      <c r="B22" s="1749"/>
      <c r="C22" s="1749"/>
      <c r="D22" s="1749"/>
      <c r="E22" s="134">
        <f>SUM(E18:E21)</f>
        <v>1330</v>
      </c>
    </row>
    <row r="23" spans="1:5" s="8" customFormat="1" x14ac:dyDescent="0.25">
      <c r="A23" s="263" t="s">
        <v>1530</v>
      </c>
      <c r="B23" s="591"/>
      <c r="C23" s="591"/>
      <c r="D23" s="264"/>
      <c r="E23" s="129"/>
    </row>
    <row r="24" spans="1:5" s="8" customFormat="1" x14ac:dyDescent="0.25">
      <c r="A24" s="563"/>
      <c r="B24" s="564"/>
      <c r="C24" s="564"/>
      <c r="D24" s="565"/>
      <c r="E24" s="566"/>
    </row>
    <row r="25" spans="1:5" x14ac:dyDescent="0.25">
      <c r="A25" s="92"/>
      <c r="B25" s="17"/>
      <c r="C25" s="17"/>
      <c r="D25" s="126"/>
      <c r="E25" s="590"/>
    </row>
    <row r="26" spans="1:5" x14ac:dyDescent="0.25">
      <c r="A26" s="97" t="s">
        <v>6</v>
      </c>
      <c r="B26" s="22" t="s">
        <v>18</v>
      </c>
      <c r="C26" s="1740" t="s">
        <v>17</v>
      </c>
      <c r="D26" s="1741"/>
      <c r="E26" s="590"/>
    </row>
    <row r="27" spans="1:5" x14ac:dyDescent="0.25">
      <c r="A27" s="92"/>
      <c r="B27" s="17"/>
      <c r="C27" s="1742"/>
      <c r="D27" s="1743"/>
      <c r="E27" s="590"/>
    </row>
    <row r="28" spans="1:5" x14ac:dyDescent="0.25">
      <c r="A28" s="98" t="s">
        <v>7</v>
      </c>
      <c r="B28" s="588" t="s">
        <v>1356</v>
      </c>
      <c r="C28" s="1744" t="s">
        <v>16</v>
      </c>
      <c r="D28" s="1745"/>
      <c r="E28" s="1730"/>
    </row>
    <row r="29" spans="1:5" x14ac:dyDescent="0.25">
      <c r="A29" s="99" t="s">
        <v>9</v>
      </c>
      <c r="B29" s="589" t="s">
        <v>10</v>
      </c>
      <c r="C29" s="1746" t="s">
        <v>670</v>
      </c>
      <c r="D29" s="1747"/>
      <c r="E29" s="1730"/>
    </row>
    <row r="30" spans="1:5" x14ac:dyDescent="0.25">
      <c r="A30" s="92"/>
      <c r="B30" s="17"/>
      <c r="C30" s="17"/>
      <c r="D30" s="126"/>
      <c r="E30" s="590"/>
    </row>
    <row r="31" spans="1:5" x14ac:dyDescent="0.25">
      <c r="A31" s="93"/>
      <c r="B31" s="7"/>
      <c r="C31" s="7"/>
      <c r="D31" s="128"/>
      <c r="E31" s="132"/>
    </row>
  </sheetData>
  <mergeCells count="15">
    <mergeCell ref="C27:D27"/>
    <mergeCell ref="C28:E28"/>
    <mergeCell ref="C29:E29"/>
    <mergeCell ref="A14:B14"/>
    <mergeCell ref="C14:E14"/>
    <mergeCell ref="C15:E15"/>
    <mergeCell ref="C16:E16"/>
    <mergeCell ref="A22:D22"/>
    <mergeCell ref="C26:D26"/>
    <mergeCell ref="A1:E7"/>
    <mergeCell ref="D10:E10"/>
    <mergeCell ref="A11:E11"/>
    <mergeCell ref="C12:E12"/>
    <mergeCell ref="A13:B13"/>
    <mergeCell ref="C13:E13"/>
  </mergeCells>
  <pageMargins left="0.7" right="0.7" top="0.75" bottom="0.75" header="0.3" footer="0.3"/>
  <pageSetup orientation="portrait" horizontalDpi="0" verticalDpi="0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E38"/>
  <sheetViews>
    <sheetView workbookViewId="0">
      <selection activeCell="I29" sqref="I29"/>
    </sheetView>
  </sheetViews>
  <sheetFormatPr defaultRowHeight="15" x14ac:dyDescent="0.25"/>
  <cols>
    <col min="1" max="1" width="26.28515625" style="597" customWidth="1"/>
    <col min="2" max="2" width="25.7109375" customWidth="1"/>
    <col min="3" max="3" width="7.42578125" customWidth="1"/>
    <col min="4" max="4" width="8.42578125" style="87" customWidth="1"/>
    <col min="5" max="5" width="14.5703125" style="87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88"/>
      <c r="E8" s="82"/>
    </row>
    <row r="9" spans="1:5" x14ac:dyDescent="0.25">
      <c r="A9" s="92"/>
      <c r="B9" s="17"/>
      <c r="C9" s="17"/>
      <c r="D9" s="88"/>
      <c r="E9" s="82"/>
    </row>
    <row r="10" spans="1:5" x14ac:dyDescent="0.25">
      <c r="A10" s="92"/>
      <c r="B10" s="17"/>
      <c r="C10" s="17"/>
      <c r="D10" s="1729" t="s">
        <v>1689</v>
      </c>
      <c r="E10" s="1730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1690</v>
      </c>
      <c r="D12" s="1735"/>
      <c r="E12" s="1736"/>
    </row>
    <row r="13" spans="1:5" x14ac:dyDescent="0.25">
      <c r="A13" s="1763" t="s">
        <v>248</v>
      </c>
      <c r="B13" s="1764"/>
      <c r="C13" s="1737" t="s">
        <v>1092</v>
      </c>
      <c r="D13" s="1739"/>
      <c r="E13" s="1738"/>
    </row>
    <row r="14" spans="1:5" x14ac:dyDescent="0.25">
      <c r="A14" s="1737" t="s">
        <v>249</v>
      </c>
      <c r="B14" s="1738"/>
      <c r="C14" s="1737" t="s">
        <v>12</v>
      </c>
      <c r="D14" s="1739"/>
      <c r="E14" s="1738"/>
    </row>
    <row r="15" spans="1:5" x14ac:dyDescent="0.25">
      <c r="A15" s="94" t="s">
        <v>250</v>
      </c>
      <c r="B15" s="8"/>
      <c r="C15" s="1753" t="s">
        <v>246</v>
      </c>
      <c r="D15" s="1749"/>
      <c r="E15" s="1749"/>
    </row>
    <row r="16" spans="1:5" x14ac:dyDescent="0.25">
      <c r="A16" s="93"/>
      <c r="C16" s="1748" t="s">
        <v>247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272</v>
      </c>
      <c r="D17" s="83" t="s">
        <v>14</v>
      </c>
      <c r="E17" s="83" t="s">
        <v>5</v>
      </c>
    </row>
    <row r="18" spans="1:5" s="81" customFormat="1" x14ac:dyDescent="0.25">
      <c r="A18" s="56" t="s">
        <v>269</v>
      </c>
      <c r="B18" s="55"/>
      <c r="C18" s="55">
        <v>75</v>
      </c>
      <c r="D18" s="84">
        <v>4</v>
      </c>
      <c r="E18" s="84">
        <f>D18*C18</f>
        <v>300</v>
      </c>
    </row>
    <row r="19" spans="1:5" s="81" customFormat="1" x14ac:dyDescent="0.25">
      <c r="A19" s="56" t="s">
        <v>1691</v>
      </c>
      <c r="B19" s="55"/>
      <c r="C19" s="55">
        <v>50</v>
      </c>
      <c r="D19" s="84">
        <v>4</v>
      </c>
      <c r="E19" s="84">
        <f t="shared" ref="E19:E27" si="0">D19*C19</f>
        <v>200</v>
      </c>
    </row>
    <row r="20" spans="1:5" s="81" customFormat="1" x14ac:dyDescent="0.25">
      <c r="A20" s="56" t="s">
        <v>1692</v>
      </c>
      <c r="B20" s="55"/>
      <c r="C20" s="55">
        <v>25</v>
      </c>
      <c r="D20" s="84">
        <v>4</v>
      </c>
      <c r="E20" s="84">
        <f>D20*C20</f>
        <v>100</v>
      </c>
    </row>
    <row r="21" spans="1:5" s="81" customFormat="1" x14ac:dyDescent="0.25">
      <c r="A21" s="56" t="s">
        <v>1693</v>
      </c>
      <c r="B21" s="55" t="s">
        <v>121</v>
      </c>
      <c r="C21" s="55">
        <v>15</v>
      </c>
      <c r="D21" s="84">
        <v>68</v>
      </c>
      <c r="E21" s="84">
        <f>D21*C21</f>
        <v>1020</v>
      </c>
    </row>
    <row r="22" spans="1:5" s="81" customFormat="1" x14ac:dyDescent="0.25">
      <c r="A22" s="56" t="s">
        <v>1694</v>
      </c>
      <c r="B22" s="55" t="s">
        <v>1716</v>
      </c>
      <c r="C22" s="55">
        <v>3</v>
      </c>
      <c r="D22" s="84">
        <v>210</v>
      </c>
      <c r="E22" s="84">
        <f>D22*C22</f>
        <v>630</v>
      </c>
    </row>
    <row r="23" spans="1:5" s="81" customFormat="1" x14ac:dyDescent="0.25">
      <c r="A23" s="56" t="s">
        <v>1695</v>
      </c>
      <c r="B23" s="55" t="s">
        <v>1696</v>
      </c>
      <c r="C23" s="55">
        <v>3</v>
      </c>
      <c r="D23" s="84">
        <v>235</v>
      </c>
      <c r="E23" s="84">
        <f t="shared" si="0"/>
        <v>705</v>
      </c>
    </row>
    <row r="24" spans="1:5" s="81" customFormat="1" x14ac:dyDescent="0.25">
      <c r="A24" s="56" t="s">
        <v>1697</v>
      </c>
      <c r="B24" s="55" t="s">
        <v>1698</v>
      </c>
      <c r="C24" s="55">
        <v>5</v>
      </c>
      <c r="D24" s="84">
        <v>35</v>
      </c>
      <c r="E24" s="84">
        <f t="shared" si="0"/>
        <v>175</v>
      </c>
    </row>
    <row r="25" spans="1:5" s="81" customFormat="1" x14ac:dyDescent="0.25">
      <c r="A25" s="56" t="s">
        <v>253</v>
      </c>
      <c r="B25" s="55" t="s">
        <v>1699</v>
      </c>
      <c r="C25" s="55">
        <v>2</v>
      </c>
      <c r="D25" s="84">
        <v>55</v>
      </c>
      <c r="E25" s="84">
        <f t="shared" si="0"/>
        <v>110</v>
      </c>
    </row>
    <row r="26" spans="1:5" s="81" customFormat="1" x14ac:dyDescent="0.25">
      <c r="A26" s="56" t="s">
        <v>1700</v>
      </c>
      <c r="B26" s="55"/>
      <c r="C26" s="55">
        <v>25</v>
      </c>
      <c r="D26" s="84">
        <v>8</v>
      </c>
      <c r="E26" s="84">
        <f t="shared" si="0"/>
        <v>200</v>
      </c>
    </row>
    <row r="27" spans="1:5" s="81" customFormat="1" x14ac:dyDescent="0.25">
      <c r="A27" s="56" t="s">
        <v>1701</v>
      </c>
      <c r="B27" s="55"/>
      <c r="C27" s="55">
        <v>150</v>
      </c>
      <c r="D27" s="84">
        <v>12.5</v>
      </c>
      <c r="E27" s="84">
        <f t="shared" si="0"/>
        <v>1875</v>
      </c>
    </row>
    <row r="28" spans="1:5" ht="24" thickBot="1" x14ac:dyDescent="0.4">
      <c r="A28" s="1762" t="s">
        <v>273</v>
      </c>
      <c r="B28" s="1749"/>
      <c r="C28" s="1749"/>
      <c r="D28" s="1749"/>
      <c r="E28" s="101">
        <f>SUM(E18:E27)</f>
        <v>5315</v>
      </c>
    </row>
    <row r="29" spans="1:5" ht="15.75" thickTop="1" x14ac:dyDescent="0.25">
      <c r="A29" s="95" t="s">
        <v>994</v>
      </c>
      <c r="B29" s="596"/>
      <c r="C29" s="596"/>
      <c r="D29" s="89"/>
      <c r="E29" s="85"/>
    </row>
    <row r="30" spans="1:5" x14ac:dyDescent="0.25">
      <c r="A30" s="1761"/>
      <c r="B30" s="1757"/>
      <c r="C30" s="1757"/>
      <c r="D30" s="1757"/>
      <c r="E30" s="1752"/>
    </row>
    <row r="31" spans="1:5" x14ac:dyDescent="0.25">
      <c r="A31" s="96"/>
      <c r="B31" s="2"/>
      <c r="C31" s="2"/>
      <c r="D31" s="90"/>
      <c r="E31" s="48"/>
    </row>
    <row r="32" spans="1:5" x14ac:dyDescent="0.25">
      <c r="A32" s="92"/>
      <c r="B32" s="17"/>
      <c r="C32" s="17"/>
      <c r="D32" s="88"/>
      <c r="E32" s="82"/>
    </row>
    <row r="33" spans="1:5" x14ac:dyDescent="0.25">
      <c r="A33" s="97" t="s">
        <v>6</v>
      </c>
      <c r="B33" s="22" t="s">
        <v>18</v>
      </c>
      <c r="C33" s="1740" t="s">
        <v>17</v>
      </c>
      <c r="D33" s="1741"/>
      <c r="E33" s="82"/>
    </row>
    <row r="34" spans="1:5" x14ac:dyDescent="0.25">
      <c r="A34" s="92"/>
      <c r="B34" s="17"/>
      <c r="C34" s="1742"/>
      <c r="D34" s="1743"/>
      <c r="E34" s="82"/>
    </row>
    <row r="35" spans="1:5" x14ac:dyDescent="0.25">
      <c r="A35" s="98" t="s">
        <v>7</v>
      </c>
      <c r="B35" s="594" t="s">
        <v>243</v>
      </c>
      <c r="C35" s="1744" t="s">
        <v>1702</v>
      </c>
      <c r="D35" s="1745"/>
      <c r="E35" s="1730"/>
    </row>
    <row r="36" spans="1:5" x14ac:dyDescent="0.25">
      <c r="A36" s="99" t="s">
        <v>9</v>
      </c>
      <c r="B36" s="595" t="s">
        <v>10</v>
      </c>
      <c r="C36" s="1746" t="s">
        <v>669</v>
      </c>
      <c r="D36" s="1747"/>
      <c r="E36" s="1730"/>
    </row>
    <row r="37" spans="1:5" x14ac:dyDescent="0.25">
      <c r="A37" s="92"/>
      <c r="B37" s="17"/>
      <c r="C37" s="17"/>
      <c r="D37" s="88"/>
      <c r="E37" s="82"/>
    </row>
    <row r="38" spans="1:5" x14ac:dyDescent="0.25">
      <c r="A38" s="93"/>
      <c r="B38" s="7"/>
      <c r="C38" s="7"/>
      <c r="D38" s="91"/>
      <c r="E38" s="86"/>
    </row>
  </sheetData>
  <mergeCells count="16">
    <mergeCell ref="A1:E7"/>
    <mergeCell ref="D10:E10"/>
    <mergeCell ref="A11:E11"/>
    <mergeCell ref="C12:E12"/>
    <mergeCell ref="A13:B13"/>
    <mergeCell ref="C13:E13"/>
    <mergeCell ref="C33:D33"/>
    <mergeCell ref="C34:D34"/>
    <mergeCell ref="C35:E35"/>
    <mergeCell ref="C36:E36"/>
    <mergeCell ref="A14:B14"/>
    <mergeCell ref="C14:E14"/>
    <mergeCell ref="C15:E15"/>
    <mergeCell ref="C16:E16"/>
    <mergeCell ref="A28:D28"/>
    <mergeCell ref="A30:E30"/>
  </mergeCells>
  <pageMargins left="0.7" right="0.7" top="0.75" bottom="0.75" header="0.3" footer="0.3"/>
  <pageSetup orientation="portrait" horizontalDpi="0" verticalDpi="0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E32"/>
  <sheetViews>
    <sheetView workbookViewId="0">
      <selection activeCell="K20" sqref="K20"/>
    </sheetView>
  </sheetViews>
  <sheetFormatPr defaultRowHeight="15" x14ac:dyDescent="0.25"/>
  <cols>
    <col min="1" max="1" width="21.28515625" style="602" customWidth="1"/>
    <col min="2" max="2" width="26.140625" customWidth="1"/>
    <col min="3" max="3" width="9.85546875" customWidth="1"/>
    <col min="4" max="4" width="11.85546875" style="133" customWidth="1"/>
    <col min="5" max="5" width="18.5703125" style="133" customWidth="1"/>
  </cols>
  <sheetData>
    <row r="1" spans="1:5" x14ac:dyDescent="0.25">
      <c r="A1" s="1723"/>
      <c r="B1" s="1724"/>
      <c r="C1" s="1724"/>
      <c r="D1" s="1724"/>
      <c r="E1" s="1725"/>
    </row>
    <row r="2" spans="1:5" x14ac:dyDescent="0.25">
      <c r="A2" s="1726"/>
      <c r="B2" s="1727"/>
      <c r="C2" s="1727"/>
      <c r="D2" s="1727"/>
      <c r="E2" s="1728"/>
    </row>
    <row r="3" spans="1:5" x14ac:dyDescent="0.25">
      <c r="A3" s="1726"/>
      <c r="B3" s="1727"/>
      <c r="C3" s="1727"/>
      <c r="D3" s="1727"/>
      <c r="E3" s="1728"/>
    </row>
    <row r="4" spans="1:5" x14ac:dyDescent="0.25">
      <c r="A4" s="1726"/>
      <c r="B4" s="1727"/>
      <c r="C4" s="1727"/>
      <c r="D4" s="1727"/>
      <c r="E4" s="1728"/>
    </row>
    <row r="5" spans="1:5" x14ac:dyDescent="0.25">
      <c r="A5" s="1726"/>
      <c r="B5" s="1727"/>
      <c r="C5" s="1727"/>
      <c r="D5" s="1727"/>
      <c r="E5" s="1728"/>
    </row>
    <row r="6" spans="1:5" x14ac:dyDescent="0.25">
      <c r="A6" s="1726"/>
      <c r="B6" s="1727"/>
      <c r="C6" s="1727"/>
      <c r="D6" s="1727"/>
      <c r="E6" s="1728"/>
    </row>
    <row r="7" spans="1:5" x14ac:dyDescent="0.25">
      <c r="A7" s="1726"/>
      <c r="B7" s="1727"/>
      <c r="C7" s="1727"/>
      <c r="D7" s="1727"/>
      <c r="E7" s="1728"/>
    </row>
    <row r="8" spans="1:5" x14ac:dyDescent="0.25">
      <c r="A8" s="92"/>
      <c r="B8" s="17"/>
      <c r="C8" s="17"/>
      <c r="D8" s="126"/>
      <c r="E8" s="601"/>
    </row>
    <row r="9" spans="1:5" x14ac:dyDescent="0.25">
      <c r="A9" s="92"/>
      <c r="B9" s="17"/>
      <c r="C9" s="17"/>
      <c r="D9" s="126"/>
      <c r="E9" s="601"/>
    </row>
    <row r="10" spans="1:5" x14ac:dyDescent="0.25">
      <c r="A10" s="92"/>
      <c r="B10" s="17"/>
      <c r="C10" s="17"/>
      <c r="D10" s="1729" t="s">
        <v>1703</v>
      </c>
      <c r="E10" s="1765"/>
    </row>
    <row r="11" spans="1:5" ht="18.75" x14ac:dyDescent="0.3">
      <c r="A11" s="1731" t="s">
        <v>0</v>
      </c>
      <c r="B11" s="1732"/>
      <c r="C11" s="1732"/>
      <c r="D11" s="1732"/>
      <c r="E11" s="1733"/>
    </row>
    <row r="12" spans="1:5" x14ac:dyDescent="0.25">
      <c r="A12" s="93"/>
      <c r="B12" s="7"/>
      <c r="C12" s="1734" t="s">
        <v>1704</v>
      </c>
      <c r="D12" s="1735"/>
      <c r="E12" s="1736"/>
    </row>
    <row r="13" spans="1:5" x14ac:dyDescent="0.25">
      <c r="A13" s="1763" t="s">
        <v>1262</v>
      </c>
      <c r="B13" s="1764"/>
      <c r="C13" s="1737" t="s">
        <v>1265</v>
      </c>
      <c r="D13" s="1739"/>
      <c r="E13" s="1738"/>
    </row>
    <row r="14" spans="1:5" x14ac:dyDescent="0.25">
      <c r="A14" s="1737" t="s">
        <v>311</v>
      </c>
      <c r="B14" s="1738"/>
      <c r="C14" s="1737" t="s">
        <v>12</v>
      </c>
      <c r="D14" s="1739"/>
      <c r="E14" s="1738"/>
    </row>
    <row r="15" spans="1:5" x14ac:dyDescent="0.25">
      <c r="A15" s="94" t="s">
        <v>1263</v>
      </c>
      <c r="B15" s="8"/>
      <c r="C15" s="1753" t="s">
        <v>1266</v>
      </c>
      <c r="D15" s="1749"/>
      <c r="E15" s="1749"/>
    </row>
    <row r="16" spans="1:5" x14ac:dyDescent="0.25">
      <c r="A16" s="93" t="s">
        <v>1264</v>
      </c>
      <c r="C16" s="1748" t="s">
        <v>921</v>
      </c>
      <c r="D16" s="1749"/>
      <c r="E16" s="1749"/>
    </row>
    <row r="17" spans="1:5" x14ac:dyDescent="0.25">
      <c r="A17" s="10" t="s">
        <v>3</v>
      </c>
      <c r="B17" s="10" t="s">
        <v>4</v>
      </c>
      <c r="C17" s="10" t="s">
        <v>13</v>
      </c>
      <c r="D17" s="125" t="s">
        <v>14</v>
      </c>
      <c r="E17" s="125" t="s">
        <v>5</v>
      </c>
    </row>
    <row r="18" spans="1:5" x14ac:dyDescent="0.25">
      <c r="A18" s="1867" t="s">
        <v>1705</v>
      </c>
      <c r="B18" s="1857" t="s">
        <v>1706</v>
      </c>
      <c r="C18" s="1852">
        <v>3</v>
      </c>
      <c r="D18" s="1872">
        <v>160</v>
      </c>
      <c r="E18" s="1872">
        <f>D18*C18</f>
        <v>480</v>
      </c>
    </row>
    <row r="19" spans="1:5" x14ac:dyDescent="0.25">
      <c r="A19" s="1858"/>
      <c r="B19" s="1858"/>
      <c r="C19" s="1871"/>
      <c r="D19" s="1873"/>
      <c r="E19" s="1873"/>
    </row>
    <row r="20" spans="1:5" x14ac:dyDescent="0.25">
      <c r="A20" s="1858"/>
      <c r="B20" s="1851"/>
      <c r="C20" s="1860"/>
      <c r="D20" s="1863"/>
      <c r="E20" s="1863"/>
    </row>
    <row r="21" spans="1:5" ht="23.25" x14ac:dyDescent="0.35">
      <c r="A21" s="1750" t="s">
        <v>183</v>
      </c>
      <c r="B21" s="1865"/>
      <c r="C21" s="1865"/>
      <c r="D21" s="1866"/>
      <c r="E21" s="134">
        <f>SUM(E18:E20)</f>
        <v>480</v>
      </c>
    </row>
    <row r="22" spans="1:5" x14ac:dyDescent="0.25">
      <c r="A22" s="95" t="s">
        <v>1707</v>
      </c>
      <c r="B22" s="600"/>
      <c r="C22" s="600"/>
      <c r="D22" s="128"/>
      <c r="E22" s="129"/>
    </row>
    <row r="23" spans="1:5" x14ac:dyDescent="0.25">
      <c r="A23" s="95"/>
      <c r="B23" s="600"/>
      <c r="C23" s="600"/>
      <c r="D23" s="128"/>
      <c r="E23" s="129"/>
    </row>
    <row r="24" spans="1:5" x14ac:dyDescent="0.25">
      <c r="A24" s="1776"/>
      <c r="B24" s="1777"/>
      <c r="C24" s="1777"/>
      <c r="D24" s="1777"/>
      <c r="E24" s="1778"/>
    </row>
    <row r="25" spans="1:5" x14ac:dyDescent="0.25">
      <c r="A25" s="96"/>
      <c r="B25" s="2"/>
      <c r="C25" s="2"/>
      <c r="D25" s="130"/>
      <c r="E25" s="131"/>
    </row>
    <row r="26" spans="1:5" x14ac:dyDescent="0.25">
      <c r="A26" s="92"/>
      <c r="B26" s="17"/>
      <c r="C26" s="17"/>
      <c r="D26" s="126"/>
      <c r="E26" s="601"/>
    </row>
    <row r="27" spans="1:5" x14ac:dyDescent="0.25">
      <c r="A27" s="97" t="s">
        <v>6</v>
      </c>
      <c r="B27" s="22" t="s">
        <v>18</v>
      </c>
      <c r="C27" s="1740" t="s">
        <v>17</v>
      </c>
      <c r="D27" s="1741"/>
      <c r="E27" s="601"/>
    </row>
    <row r="28" spans="1:5" x14ac:dyDescent="0.25">
      <c r="A28" s="92"/>
      <c r="B28" s="17"/>
      <c r="C28" s="1742"/>
      <c r="D28" s="1743"/>
      <c r="E28" s="601"/>
    </row>
    <row r="29" spans="1:5" x14ac:dyDescent="0.25">
      <c r="A29" s="98" t="s">
        <v>7</v>
      </c>
      <c r="B29" s="598" t="s">
        <v>1356</v>
      </c>
      <c r="C29" s="1744" t="s">
        <v>16</v>
      </c>
      <c r="D29" s="1745"/>
      <c r="E29" s="1730"/>
    </row>
    <row r="30" spans="1:5" x14ac:dyDescent="0.25">
      <c r="A30" s="99" t="s">
        <v>9</v>
      </c>
      <c r="B30" s="599" t="s">
        <v>10</v>
      </c>
      <c r="C30" s="1746" t="s">
        <v>669</v>
      </c>
      <c r="D30" s="1747"/>
      <c r="E30" s="1730"/>
    </row>
    <row r="31" spans="1:5" x14ac:dyDescent="0.25">
      <c r="A31" s="92"/>
      <c r="B31" s="17"/>
      <c r="C31" s="17"/>
      <c r="D31" s="126"/>
      <c r="E31" s="601"/>
    </row>
    <row r="32" spans="1:5" x14ac:dyDescent="0.25">
      <c r="A32" s="93"/>
      <c r="B32" s="7"/>
      <c r="C32" s="7"/>
      <c r="D32" s="128"/>
      <c r="E32" s="132"/>
    </row>
  </sheetData>
  <mergeCells count="21">
    <mergeCell ref="A24:E24"/>
    <mergeCell ref="C27:D27"/>
    <mergeCell ref="C28:D28"/>
    <mergeCell ref="C29:E29"/>
    <mergeCell ref="C30:E30"/>
    <mergeCell ref="A21:D21"/>
    <mergeCell ref="A1:E7"/>
    <mergeCell ref="D10:E10"/>
    <mergeCell ref="A11:E11"/>
    <mergeCell ref="C12:E12"/>
    <mergeCell ref="A13:B13"/>
    <mergeCell ref="C13:E13"/>
    <mergeCell ref="B18:B20"/>
    <mergeCell ref="C18:C20"/>
    <mergeCell ref="D18:D20"/>
    <mergeCell ref="E18:E20"/>
    <mergeCell ref="A14:B14"/>
    <mergeCell ref="C14:E14"/>
    <mergeCell ref="C15:E15"/>
    <mergeCell ref="C16:E16"/>
    <mergeCell ref="A18:A2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289</vt:i4>
      </vt:variant>
      <vt:variant>
        <vt:lpstr>Named Ranges</vt:lpstr>
      </vt:variant>
      <vt:variant>
        <vt:i4>4</vt:i4>
      </vt:variant>
    </vt:vector>
  </HeadingPairs>
  <TitlesOfParts>
    <vt:vector size="293" baseType="lpstr">
      <vt:lpstr>PO 2013 - 1 (LOG)</vt:lpstr>
      <vt:lpstr>PO 2013 - 2 (ACCTG)</vt:lpstr>
      <vt:lpstr>PO 2013 - 3 (MIS)</vt:lpstr>
      <vt:lpstr>PO 2013 - 4 (LOG)</vt:lpstr>
      <vt:lpstr>PO 2013 - 5 (HRD)</vt:lpstr>
      <vt:lpstr>PO 2013 - 6 (HRD)</vt:lpstr>
      <vt:lpstr>PO 2013 - 7 (MIS)</vt:lpstr>
      <vt:lpstr>PO 2013 - 8 (MIS)</vt:lpstr>
      <vt:lpstr>PO 2013 - 9 (LOG)</vt:lpstr>
      <vt:lpstr>PO 2013 - 10 (ACCTG)</vt:lpstr>
      <vt:lpstr>PO 2013 - 11 (ACCTG.)</vt:lpstr>
      <vt:lpstr>PO 2013 - 12 (HRD)</vt:lpstr>
      <vt:lpstr>PO 2013 - 13 (HRD)</vt:lpstr>
      <vt:lpstr>PO 2013 - 14 (LOG)</vt:lpstr>
      <vt:lpstr>PO 2013 - 15 (HRD)</vt:lpstr>
      <vt:lpstr>PO 2013 - 16 (HRD) </vt:lpstr>
      <vt:lpstr>PO 2013 - 17 (LOG)</vt:lpstr>
      <vt:lpstr>PO 2013 - 18 (HRD) </vt:lpstr>
      <vt:lpstr>PO 2013 - 19 (ACCTG)</vt:lpstr>
      <vt:lpstr>PO 2013 - 20 (LOG)</vt:lpstr>
      <vt:lpstr>PO 2013 - 21 (LOG)</vt:lpstr>
      <vt:lpstr>PO 2013 - 22 (ACCTG) </vt:lpstr>
      <vt:lpstr>PO 2013 - 23 (LOG)</vt:lpstr>
      <vt:lpstr>PO 2013 - 24(SALES)</vt:lpstr>
      <vt:lpstr>PO 2013 - 25(SALES)</vt:lpstr>
      <vt:lpstr>PO 2013 - 26(MIS)</vt:lpstr>
      <vt:lpstr>PO 2013 - 27(SALES)</vt:lpstr>
      <vt:lpstr>PO 2013 - 28 (HRD)</vt:lpstr>
      <vt:lpstr>PO 2013 - 29 (AUDIT)</vt:lpstr>
      <vt:lpstr>PO 2013 - 30 (AUDIT)</vt:lpstr>
      <vt:lpstr>PO 2013 - 31 (ACCTG)</vt:lpstr>
      <vt:lpstr>HOLD</vt:lpstr>
      <vt:lpstr>PO 2013 - 32 (SALES )</vt:lpstr>
      <vt:lpstr>PO 2013 - 33 (SALES)</vt:lpstr>
      <vt:lpstr>PO 2013 - 34 (SALES)</vt:lpstr>
      <vt:lpstr>PO 2013 - 35 (ACCTG)</vt:lpstr>
      <vt:lpstr>PO 2013 - 36 (MIS)</vt:lpstr>
      <vt:lpstr>PO 2013 - 37 (HRD)</vt:lpstr>
      <vt:lpstr>PO 2013 - 38(HRD)</vt:lpstr>
      <vt:lpstr>PO 2013 - 39 (HRD) </vt:lpstr>
      <vt:lpstr>PO 2013 - 40 (SALES)</vt:lpstr>
      <vt:lpstr>PO 2013 - 41 (ACCTG)</vt:lpstr>
      <vt:lpstr>PO 2013 - 42 (ACCTG) </vt:lpstr>
      <vt:lpstr>PO 2013 - 43 (MIS) </vt:lpstr>
      <vt:lpstr>PO 2013 - 44(MIS)</vt:lpstr>
      <vt:lpstr>PO 2013 - 45(MIS)</vt:lpstr>
      <vt:lpstr>PO 2013 - 46(EXEC)</vt:lpstr>
      <vt:lpstr>PO 2013 - 47(Treasury)</vt:lpstr>
      <vt:lpstr>PO 2013 - 48(LOG)</vt:lpstr>
      <vt:lpstr>PO 2013 - 49(ACCTG)</vt:lpstr>
      <vt:lpstr>PO 2013 - 50(SALES) </vt:lpstr>
      <vt:lpstr>PO 2013 - 51 (SALES)</vt:lpstr>
      <vt:lpstr>PO 2013 - 52 (MIS)</vt:lpstr>
      <vt:lpstr>PO 2013 - 53 (MIS)</vt:lpstr>
      <vt:lpstr>PO 2013 - 54 (HRD)</vt:lpstr>
      <vt:lpstr>PO 2013 - 55(LOG)</vt:lpstr>
      <vt:lpstr>PO 2013 - 56 (LOG) </vt:lpstr>
      <vt:lpstr>PO 2013 - 57 (LOG)</vt:lpstr>
      <vt:lpstr>PO 2013 - 58 (EXEC)</vt:lpstr>
      <vt:lpstr>PO 2013 - 59 (EXEC)</vt:lpstr>
      <vt:lpstr>PO 2013 - 60 (HRD)</vt:lpstr>
      <vt:lpstr>PO 2013 - 61 (HRD)</vt:lpstr>
      <vt:lpstr>PO 2013 - 62 (MIS)</vt:lpstr>
      <vt:lpstr>PO 2013 - 63 (HRD)</vt:lpstr>
      <vt:lpstr>PO 2013 - 64 (AUDIT)</vt:lpstr>
      <vt:lpstr>PO 2013 - 65(ACCTG)</vt:lpstr>
      <vt:lpstr>PO 2013 - 66(EXEC)</vt:lpstr>
      <vt:lpstr>PO 2013 - 67(LOG) </vt:lpstr>
      <vt:lpstr>PO 2013 - 68 (INV)</vt:lpstr>
      <vt:lpstr>PO 2013 - 69 (INV) </vt:lpstr>
      <vt:lpstr>PO 2013 - 70 (INV) </vt:lpstr>
      <vt:lpstr>PO 2013 - 71 (INV)</vt:lpstr>
      <vt:lpstr>PO 2013 - 72 (INV) </vt:lpstr>
      <vt:lpstr>PO 2013 - 73(MIS)</vt:lpstr>
      <vt:lpstr>PO 2013 - 74 (MIS)</vt:lpstr>
      <vt:lpstr>PO 2013 - 75 (MIS)</vt:lpstr>
      <vt:lpstr>PO 2013 - 76 (SALES)</vt:lpstr>
      <vt:lpstr>PO 2013 - 77 (LOG)</vt:lpstr>
      <vt:lpstr>PO 2013 - 78 (LOG)</vt:lpstr>
      <vt:lpstr>PO 2013 - 79 (SALES)</vt:lpstr>
      <vt:lpstr>PO 2013 - 80 (SALES)</vt:lpstr>
      <vt:lpstr>PO 2013 - 81 (SALES)</vt:lpstr>
      <vt:lpstr>PO 2013 - 82 (SALES)</vt:lpstr>
      <vt:lpstr>PO 2013 - 83 (ACCTG)</vt:lpstr>
      <vt:lpstr>PO 2013 - 84 (CEBU)</vt:lpstr>
      <vt:lpstr>PO 2013 - 85 (HRD)</vt:lpstr>
      <vt:lpstr>PO 2013 - 86 (HRD)</vt:lpstr>
      <vt:lpstr>PO 2013 - 87 (HRD)</vt:lpstr>
      <vt:lpstr>PO 2013 - 88 (ACCT)</vt:lpstr>
      <vt:lpstr>PO 2013 - 89 (ACCTG)</vt:lpstr>
      <vt:lpstr>PO 2013 - 90 (CEBU)</vt:lpstr>
      <vt:lpstr>PO 2013 - 91 (LOG)</vt:lpstr>
      <vt:lpstr>PO 2013 - 92 (CEBU)</vt:lpstr>
      <vt:lpstr>PO 2013 - 93 (ACCTG)</vt:lpstr>
      <vt:lpstr>PO 2013 - 94 (HRD)</vt:lpstr>
      <vt:lpstr>PO 2013 - 95 (HRD)</vt:lpstr>
      <vt:lpstr>PO 2013 - 96 (HRD)</vt:lpstr>
      <vt:lpstr>PO 2013 - 97 (HRD)</vt:lpstr>
      <vt:lpstr>PO 2013 - 98 (HRD)</vt:lpstr>
      <vt:lpstr>PO 2013 - 99 (LOG)</vt:lpstr>
      <vt:lpstr>PO 2013 - 100(SALES)</vt:lpstr>
      <vt:lpstr>PO 2013 - 101 (SALES)</vt:lpstr>
      <vt:lpstr>PO 2013 -  102 (SALES)</vt:lpstr>
      <vt:lpstr>PO 2013 - 103 (SALES)</vt:lpstr>
      <vt:lpstr>PO 2013 - 104 (LOG) </vt:lpstr>
      <vt:lpstr>PO 2013 - 105 (SALES)</vt:lpstr>
      <vt:lpstr>PO 2013 - 106 (SALES)</vt:lpstr>
      <vt:lpstr>PO 2013 - 107 (LOG)</vt:lpstr>
      <vt:lpstr>PO 2013 - 108 Disapproved </vt:lpstr>
      <vt:lpstr>PO 2013 - 109 (LOG)</vt:lpstr>
      <vt:lpstr>PO 2013 - 110 (SALES) Cancelled</vt:lpstr>
      <vt:lpstr>PO 2013 -  111(HRD)</vt:lpstr>
      <vt:lpstr>PO 2013 - 112 (CEBU)</vt:lpstr>
      <vt:lpstr>PO 2013 - 113 (MIS)</vt:lpstr>
      <vt:lpstr>PO 2013 - 114 (LOG)</vt:lpstr>
      <vt:lpstr>PO 2013 - 115 (MIS)</vt:lpstr>
      <vt:lpstr>PO 2013 - 116 (MIS)</vt:lpstr>
      <vt:lpstr>PO 2013 - 117 (LOG)</vt:lpstr>
      <vt:lpstr>PO 2013 - 118 (MIS)</vt:lpstr>
      <vt:lpstr>PO 2013 - 119 (HRD)</vt:lpstr>
      <vt:lpstr>PO 2013 - 120 (HRD)</vt:lpstr>
      <vt:lpstr>PO 2013 - 121(HRD)</vt:lpstr>
      <vt:lpstr>PO 2013 - 122 (HRD)</vt:lpstr>
      <vt:lpstr>PO 2013 - 123 (HRD)</vt:lpstr>
      <vt:lpstr>PO 2013 - 124  (ACCTG)</vt:lpstr>
      <vt:lpstr>PO 2013 - 125 (SALES)</vt:lpstr>
      <vt:lpstr>PO 2013 - 126 (LOG)</vt:lpstr>
      <vt:lpstr>PO 2013 - 127 (SALES)</vt:lpstr>
      <vt:lpstr>PO 2013 - 128 (MIS) Cancelled</vt:lpstr>
      <vt:lpstr>PO 2013 - 129 (LOG)</vt:lpstr>
      <vt:lpstr>PO 2013 - 130 (EXEC)</vt:lpstr>
      <vt:lpstr>PO 2013 - 131 (MIS)</vt:lpstr>
      <vt:lpstr>PO 2013 - 132 (LOG)</vt:lpstr>
      <vt:lpstr>PO 2013 - 133 (SALES)</vt:lpstr>
      <vt:lpstr>PO 2013 - 134 (LOG)</vt:lpstr>
      <vt:lpstr>PO 2013 - 135 (LOG)</vt:lpstr>
      <vt:lpstr>PO 2013 - 136 (MIS) </vt:lpstr>
      <vt:lpstr>PO 2013 - 137(MIS) </vt:lpstr>
      <vt:lpstr>PO 2013 - 138 (SALES) </vt:lpstr>
      <vt:lpstr>PO 2013 - 139 SALES)</vt:lpstr>
      <vt:lpstr>PO 2013 - 140 (LOG)</vt:lpstr>
      <vt:lpstr>PO 2013 - 141 (MIS)</vt:lpstr>
      <vt:lpstr>PO 2013 - 142 (ACCTG)</vt:lpstr>
      <vt:lpstr>PO 2013 - 143 (ACCTG)</vt:lpstr>
      <vt:lpstr>PO 2013 - 144 (ACCTG)</vt:lpstr>
      <vt:lpstr>PO 2013 - 145 (ACCTG)</vt:lpstr>
      <vt:lpstr>PO 2013 - 146 (ACCTG)</vt:lpstr>
      <vt:lpstr>PO 2013 - 147 (ACCTG)</vt:lpstr>
      <vt:lpstr>PO 2013 - 148(EXEC)</vt:lpstr>
      <vt:lpstr>PO 2013 - 149 (SALES)</vt:lpstr>
      <vt:lpstr>PO 2013 - 150 (SALES)</vt:lpstr>
      <vt:lpstr>PO 2013 - 151 (MIS)</vt:lpstr>
      <vt:lpstr>PO 2013 - 152 (MIS)</vt:lpstr>
      <vt:lpstr>PO 2013 - 153 (LOG)</vt:lpstr>
      <vt:lpstr>PO 2013 - 154 (LOG)</vt:lpstr>
      <vt:lpstr>PO 2013 - 155(LOG)</vt:lpstr>
      <vt:lpstr>PO 2013 - 156 (LOG)</vt:lpstr>
      <vt:lpstr>PO 2013 - 157 (HRD) </vt:lpstr>
      <vt:lpstr>PO 2013 - 158 (LOG)</vt:lpstr>
      <vt:lpstr>PO 2013 - 159 (HRD)</vt:lpstr>
      <vt:lpstr>PO 2013 - 160 (HRD)</vt:lpstr>
      <vt:lpstr>PO 2013 - 161 (HRD)</vt:lpstr>
      <vt:lpstr>PO 2013 - 162 (LOG)</vt:lpstr>
      <vt:lpstr>PO 2013 -  163 (HRD)</vt:lpstr>
      <vt:lpstr>PO 2013 -  164 (HRD)</vt:lpstr>
      <vt:lpstr>PO 2013 -  165 (EXEC)</vt:lpstr>
      <vt:lpstr>PO 2013 -  166 (EXEC) Cancelled</vt:lpstr>
      <vt:lpstr>PO 2013 - 167 (HRD)</vt:lpstr>
      <vt:lpstr>PO 2013 - 168 (HRD)</vt:lpstr>
      <vt:lpstr>PO 2013 - 169 (HRD) </vt:lpstr>
      <vt:lpstr>PO 2013 - 170 (HRD)</vt:lpstr>
      <vt:lpstr>PO 2013 - 171 (MIS)</vt:lpstr>
      <vt:lpstr>PO 2013 - 172 (MIS)</vt:lpstr>
      <vt:lpstr>PO 2013 - 173 (HRD)</vt:lpstr>
      <vt:lpstr>PO 2013 - 174(LOG)</vt:lpstr>
      <vt:lpstr>PO 2013 - 175(LOG)</vt:lpstr>
      <vt:lpstr>PO 2013 - 176(LOG)</vt:lpstr>
      <vt:lpstr>PO 2013 - 177 (LOG)</vt:lpstr>
      <vt:lpstr>PO 2013 - 178 (HRD)</vt:lpstr>
      <vt:lpstr>PO 2013 - 179 (MIS) </vt:lpstr>
      <vt:lpstr>PO 2013 - 180 (EXEC)</vt:lpstr>
      <vt:lpstr>PO 2013 - 181 (MIS)</vt:lpstr>
      <vt:lpstr>PO 2013 - 182 (LOG)</vt:lpstr>
      <vt:lpstr>PO 2013 - 183 (SALES)</vt:lpstr>
      <vt:lpstr>PO 2013 - 184 (MIS)</vt:lpstr>
      <vt:lpstr>PO 2013 - 185 (MIS)</vt:lpstr>
      <vt:lpstr>PO 2013 - 186 (LOG)</vt:lpstr>
      <vt:lpstr>PO 2013 - 187 (LOG)</vt:lpstr>
      <vt:lpstr>PO 2013 - 188 (SALES) </vt:lpstr>
      <vt:lpstr>PO 2013 -189 (SALES)</vt:lpstr>
      <vt:lpstr>PO 2013 - 190 (LOG)</vt:lpstr>
      <vt:lpstr>PO 2013 -  191 (HRD)</vt:lpstr>
      <vt:lpstr>PO 2013 - 192 (HRD)</vt:lpstr>
      <vt:lpstr>PO 2013 - 193 (LOG)</vt:lpstr>
      <vt:lpstr>PO 2013 - 194 (SALES)</vt:lpstr>
      <vt:lpstr>PO 2013 - 195 (ACCTG)</vt:lpstr>
      <vt:lpstr>PO 2013 - 196 (HRD)</vt:lpstr>
      <vt:lpstr>PO 2013 - 197 (ACCTG)</vt:lpstr>
      <vt:lpstr>PO 2013 - 198 (LOG) </vt:lpstr>
      <vt:lpstr>PO 2013 - 199 (LOG) </vt:lpstr>
      <vt:lpstr>PO 2013 - 200 (MIS) </vt:lpstr>
      <vt:lpstr>PO 2013 - 201 (MIS)</vt:lpstr>
      <vt:lpstr>PO 2013 - 202  (LOG)</vt:lpstr>
      <vt:lpstr>PO 2013 - 203 (SALES)</vt:lpstr>
      <vt:lpstr>PO 2013 - 204 (HRD)</vt:lpstr>
      <vt:lpstr>PO 2013 - 205 (SALES) </vt:lpstr>
      <vt:lpstr>PO 2013 - 206 (SALES)</vt:lpstr>
      <vt:lpstr>PO 2013 -  207 (HRD)</vt:lpstr>
      <vt:lpstr>PO 2013 - 208 (MIS)</vt:lpstr>
      <vt:lpstr>PO 2013 - 209 (LOG) </vt:lpstr>
      <vt:lpstr>PO 2013 - 210 (ACCTG)</vt:lpstr>
      <vt:lpstr>PO 2013 - 211 (LOG)</vt:lpstr>
      <vt:lpstr>PO 2013 - 212 (HRD)_</vt:lpstr>
      <vt:lpstr>PO 2013 -  213  (HRD)</vt:lpstr>
      <vt:lpstr>PO 2013 - 214 (HRD)</vt:lpstr>
      <vt:lpstr>PO 2013 - 215 (HRD) </vt:lpstr>
      <vt:lpstr>PO 2013 - 216 (LOG)</vt:lpstr>
      <vt:lpstr>PO 2013 - 217 (HRD)</vt:lpstr>
      <vt:lpstr>PO 2013 - 218 (HRD)</vt:lpstr>
      <vt:lpstr>PO 2013 - 219 (SALES)</vt:lpstr>
      <vt:lpstr>PO 2013 - 220 (MIS)</vt:lpstr>
      <vt:lpstr>PO 2013 - 221 (MIS)</vt:lpstr>
      <vt:lpstr>PO 2013 - 222 (LOG)</vt:lpstr>
      <vt:lpstr>PO 2013 - 223 (LOG)</vt:lpstr>
      <vt:lpstr>PO 2013 - 225 (MIS)</vt:lpstr>
      <vt:lpstr>PO 2013 - 224 (LOG)</vt:lpstr>
      <vt:lpstr>PO 2013 - 226 (MIS)</vt:lpstr>
      <vt:lpstr>PO 2013 - 227 (HRD)</vt:lpstr>
      <vt:lpstr>PO 2013 - 228 (MIS)</vt:lpstr>
      <vt:lpstr>PO 2013 - 229 (ACCTG.)</vt:lpstr>
      <vt:lpstr>PO 2013 - 230 (MIS)</vt:lpstr>
      <vt:lpstr>PO 2013 - 231 (MIS)</vt:lpstr>
      <vt:lpstr>PO 2013 - 232 (LOG)</vt:lpstr>
      <vt:lpstr>PO 2013 - 233 (MIS)</vt:lpstr>
      <vt:lpstr>PO 2013 - 234 (SALES)</vt:lpstr>
      <vt:lpstr>PO 2013 - 235(HRD)</vt:lpstr>
      <vt:lpstr>PO 2013 - 236 (SALES)</vt:lpstr>
      <vt:lpstr>PO 2013 - 237(LOG)</vt:lpstr>
      <vt:lpstr>PO 2013 - 238 (LOG)</vt:lpstr>
      <vt:lpstr>PO 2013 - 239 (MIS)</vt:lpstr>
      <vt:lpstr>PO 2013 - 240 (MIS)</vt:lpstr>
      <vt:lpstr>PO 2013 - 241 (MIS)</vt:lpstr>
      <vt:lpstr>PO 2013 - 242 (SALES)</vt:lpstr>
      <vt:lpstr>PO 2013 - 243 (LOG)</vt:lpstr>
      <vt:lpstr>PO 2013 - 244 (MIS)</vt:lpstr>
      <vt:lpstr>PO 2013 - 245 (MIS)</vt:lpstr>
      <vt:lpstr>PO 2013 - 246 (TREASURY)</vt:lpstr>
      <vt:lpstr>PO 2013 - 247 (HRD)</vt:lpstr>
      <vt:lpstr>PO 2013 -  248 (HRD)</vt:lpstr>
      <vt:lpstr>PO 2013 - 249 (HRD)</vt:lpstr>
      <vt:lpstr>PO 2013 - 250 (MIS)</vt:lpstr>
      <vt:lpstr>PO 2013 - 251 (MIS)</vt:lpstr>
      <vt:lpstr>PO 2013 - 252 (HRD)</vt:lpstr>
      <vt:lpstr>PO 2013 - 253 (HRD)</vt:lpstr>
      <vt:lpstr>PO 2013 -  254  (HRD) </vt:lpstr>
      <vt:lpstr>PO 2013 - 255 (HRD)</vt:lpstr>
      <vt:lpstr>PO 2013 - 256(LOG) </vt:lpstr>
      <vt:lpstr>PO 2013 - 257(HRD) </vt:lpstr>
      <vt:lpstr>PO 2013 - 258(HRD) </vt:lpstr>
      <vt:lpstr>PO 2013 - 259 (HRD)</vt:lpstr>
      <vt:lpstr>PO 2013 - 260 (MIS)</vt:lpstr>
      <vt:lpstr>PO 2013 - 261 (MIS)</vt:lpstr>
      <vt:lpstr>PO 2013 - 262 (LOG)</vt:lpstr>
      <vt:lpstr>PO 2013 - 263 (LOG)</vt:lpstr>
      <vt:lpstr>PO 2013 - 264 (CEBU)</vt:lpstr>
      <vt:lpstr>PO 2013 - 265 (SALES)</vt:lpstr>
      <vt:lpstr>PO 2013 - 266 (LOG)</vt:lpstr>
      <vt:lpstr>PO 2013 - 267 (LOG) </vt:lpstr>
      <vt:lpstr>PO 2013 - 268 (LOG)</vt:lpstr>
      <vt:lpstr>PO 2013 - 269  (SALES) </vt:lpstr>
      <vt:lpstr>PO 2013 - 270  (LOG)</vt:lpstr>
      <vt:lpstr>PO 2013 - 271 (HRD)</vt:lpstr>
      <vt:lpstr>PO 2013 - 272(LOG)</vt:lpstr>
      <vt:lpstr>PO 2013 - 273 (LOG)</vt:lpstr>
      <vt:lpstr>PO 2013 - 274 (SALES)</vt:lpstr>
      <vt:lpstr>PO 2013 - 275 (SALES)</vt:lpstr>
      <vt:lpstr>PO 2013 - 276 (SALES)</vt:lpstr>
      <vt:lpstr>PO 2013 - 277 (HRD) </vt:lpstr>
      <vt:lpstr>PO 2013 - 278 (LOG)</vt:lpstr>
      <vt:lpstr>PO 2013 - 279 (EXEC)</vt:lpstr>
      <vt:lpstr>PO 2013 - 280 (HRD)</vt:lpstr>
      <vt:lpstr>PO 2013 - 281 (HRD)</vt:lpstr>
      <vt:lpstr>PO 2013 - 282 (SALES)</vt:lpstr>
      <vt:lpstr>PO 2013 - 283 (HRD)</vt:lpstr>
      <vt:lpstr>PO 2013 - 284 (SALES) </vt:lpstr>
      <vt:lpstr>PO 2013 - 285 (SALES)</vt:lpstr>
      <vt:lpstr>PO 2013 - 286 (HRD)</vt:lpstr>
      <vt:lpstr>PO COntrol </vt:lpstr>
      <vt:lpstr>Sheet2</vt:lpstr>
      <vt:lpstr>'PO 2013 - 200 (MIS) '!Print_Area</vt:lpstr>
      <vt:lpstr>'PO 2013 - 226 (MIS)'!Print_Area</vt:lpstr>
      <vt:lpstr>'PO 2013 - 227 (HRD)'!Print_Area</vt:lpstr>
      <vt:lpstr>'PO 2013 - 228 (MIS)'!Print_Area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cp:lastPrinted>2013-12-13T06:10:38Z</cp:lastPrinted>
  <dcterms:created xsi:type="dcterms:W3CDTF">2013-01-09T06:10:08Z</dcterms:created>
  <dcterms:modified xsi:type="dcterms:W3CDTF">2014-01-16T08:36:30Z</dcterms:modified>
</cp:coreProperties>
</file>