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BD25D1A-5267-449B-888D-671C741ABE01}" xr6:coauthVersionLast="41" xr6:coauthVersionMax="41" xr10:uidLastSave="{00000000-0000-0000-0000-000000000000}"/>
  <bookViews>
    <workbookView xWindow="-120" yWindow="-120" windowWidth="20730" windowHeight="11160" tabRatio="933" xr2:uid="{00000000-000D-0000-FFFF-FFFF00000000}"/>
  </bookViews>
  <sheets>
    <sheet name="Main_Sheet" sheetId="1" r:id="rId1"/>
    <sheet name="EffectofBtot" sheetId="9" r:id="rId2"/>
    <sheet name="Effect of k" sheetId="10" r:id="rId3"/>
    <sheet name="Source_trad-f" sheetId="2" r:id="rId4"/>
    <sheet name="Source_trad_f_par" sheetId="3" r:id="rId5"/>
    <sheet name="Sheet2" sheetId="8" r:id="rId6"/>
    <sheet name="result_trad_f" sheetId="5" r:id="rId7"/>
    <sheet name="Sheet6" sheetId="6" r:id="rId8"/>
    <sheet name="RUNTIME_k" sheetId="12" r:id="rId9"/>
    <sheet name="RUNTIME_Btot" sheetId="11" r:id="rId10"/>
  </sheets>
  <definedNames>
    <definedName name="_xlnm._FilterDatabase" localSheetId="2" hidden="1">'Effect of k'!$A$116:$AE$116</definedName>
    <definedName name="_xlnm._FilterDatabase" localSheetId="1" hidden="1">EffectofBtot!$A$58:$AE$58</definedName>
    <definedName name="_xlnm._FilterDatabase" localSheetId="0" hidden="1">Main_Sheet!$A$1:$BL$115</definedName>
    <definedName name="_xlnm._FilterDatabase" localSheetId="9" hidden="1">RUNTIME_Btot!$A$1:$BJ$17</definedName>
    <definedName name="_xlnm._FilterDatabase" localSheetId="8" hidden="1">RUNTIME_k!$E$20:$K$20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2" i="1" l="1"/>
  <c r="AD106" i="1"/>
  <c r="AA110" i="1"/>
  <c r="AA111" i="1"/>
  <c r="AA112" i="1"/>
  <c r="AA113" i="1"/>
  <c r="AA114" i="1"/>
  <c r="AA115" i="1"/>
  <c r="AA109" i="1"/>
  <c r="D98" i="10" l="1"/>
  <c r="C91" i="10"/>
  <c r="D84" i="10"/>
  <c r="AG95" i="1" l="1"/>
  <c r="AG107" i="1"/>
  <c r="AG103" i="1"/>
  <c r="AG99" i="1"/>
  <c r="K29" i="12" l="1"/>
  <c r="J29" i="12"/>
  <c r="K25" i="12"/>
  <c r="J25" i="12"/>
  <c r="K21" i="12"/>
  <c r="J21" i="12"/>
  <c r="J28" i="11"/>
  <c r="I28" i="11"/>
  <c r="J26" i="11"/>
  <c r="I26" i="11"/>
  <c r="J22" i="11"/>
  <c r="I22" i="11"/>
  <c r="I24" i="11"/>
  <c r="J24" i="11"/>
  <c r="B128" i="10" l="1"/>
  <c r="B129" i="10"/>
  <c r="B130" i="10"/>
  <c r="B131" i="10"/>
  <c r="B132" i="10"/>
  <c r="B127" i="10"/>
  <c r="L128" i="10"/>
  <c r="L129" i="10"/>
  <c r="L130" i="10"/>
  <c r="L131" i="10"/>
  <c r="L132" i="10"/>
  <c r="L127" i="10"/>
  <c r="K128" i="10"/>
  <c r="K129" i="10"/>
  <c r="K130" i="10"/>
  <c r="K131" i="10"/>
  <c r="K132" i="10"/>
  <c r="K127" i="10"/>
  <c r="J127" i="10"/>
  <c r="J128" i="10"/>
  <c r="J129" i="10"/>
  <c r="J130" i="10"/>
  <c r="J131" i="10"/>
  <c r="J132" i="10"/>
  <c r="I128" i="10"/>
  <c r="I129" i="10"/>
  <c r="I130" i="10"/>
  <c r="I131" i="10"/>
  <c r="I132" i="10"/>
  <c r="I127" i="10"/>
  <c r="D128" i="10"/>
  <c r="E128" i="10"/>
  <c r="F128" i="10"/>
  <c r="G128" i="10"/>
  <c r="H128" i="10"/>
  <c r="D129" i="10"/>
  <c r="E129" i="10"/>
  <c r="F129" i="10"/>
  <c r="G129" i="10"/>
  <c r="H129" i="10"/>
  <c r="D130" i="10"/>
  <c r="E130" i="10"/>
  <c r="F130" i="10"/>
  <c r="G130" i="10"/>
  <c r="H130" i="10"/>
  <c r="D131" i="10"/>
  <c r="E131" i="10"/>
  <c r="F131" i="10"/>
  <c r="G131" i="10"/>
  <c r="H131" i="10"/>
  <c r="D132" i="10"/>
  <c r="E132" i="10"/>
  <c r="F132" i="10"/>
  <c r="G132" i="10"/>
  <c r="H132" i="10"/>
  <c r="E127" i="10"/>
  <c r="F127" i="10"/>
  <c r="G127" i="10"/>
  <c r="H127" i="10"/>
  <c r="D127" i="10"/>
  <c r="C128" i="10"/>
  <c r="C129" i="10"/>
  <c r="C130" i="10"/>
  <c r="C131" i="10"/>
  <c r="C132" i="10"/>
  <c r="C127" i="10"/>
  <c r="A128" i="10"/>
  <c r="A129" i="10"/>
  <c r="A130" i="10"/>
  <c r="A131" i="10"/>
  <c r="A132" i="10"/>
  <c r="A127" i="10"/>
  <c r="AA98" i="1"/>
  <c r="AA94" i="1"/>
  <c r="AB67" i="1" l="1"/>
  <c r="AY41" i="1" l="1"/>
  <c r="AX41" i="1"/>
  <c r="AW41" i="1"/>
  <c r="BD41" i="1"/>
  <c r="BC41" i="1"/>
  <c r="BB41" i="1"/>
  <c r="BC56" i="1"/>
  <c r="BD56" i="1"/>
  <c r="BB56" i="1"/>
  <c r="AX56" i="1"/>
  <c r="AY56" i="1"/>
  <c r="AW56" i="1"/>
  <c r="AD107" i="1"/>
  <c r="AD108" i="1"/>
  <c r="AD109" i="1"/>
  <c r="AA106" i="1"/>
  <c r="AA107" i="1"/>
  <c r="AA108" i="1"/>
  <c r="AA105" i="1"/>
  <c r="AD105" i="1"/>
  <c r="AD102" i="1"/>
  <c r="AD103" i="1"/>
  <c r="AD104" i="1"/>
  <c r="AA95" i="1"/>
  <c r="AA96" i="1"/>
  <c r="AA97" i="1"/>
  <c r="AA99" i="1"/>
  <c r="AA100" i="1"/>
  <c r="AA101" i="1"/>
  <c r="AA102" i="1"/>
  <c r="AA103" i="1"/>
  <c r="AA104" i="1"/>
  <c r="AF104" i="1" l="1"/>
  <c r="AF108" i="1"/>
  <c r="AF100" i="1"/>
  <c r="AF96" i="1"/>
  <c r="AD94" i="1"/>
  <c r="AD95" i="1"/>
  <c r="AD96" i="1"/>
  <c r="AD97" i="1"/>
  <c r="AD98" i="1"/>
  <c r="AD99" i="1"/>
  <c r="AD100" i="1"/>
  <c r="AD101" i="1"/>
  <c r="J85" i="10"/>
  <c r="K85" i="10"/>
  <c r="L85" i="10"/>
  <c r="M85" i="10"/>
  <c r="J86" i="10"/>
  <c r="K86" i="10"/>
  <c r="L86" i="10"/>
  <c r="M86" i="10"/>
  <c r="J87" i="10"/>
  <c r="K87" i="10"/>
  <c r="L87" i="10"/>
  <c r="M87" i="10"/>
  <c r="J88" i="10"/>
  <c r="K88" i="10"/>
  <c r="L88" i="10"/>
  <c r="M88" i="10"/>
  <c r="J89" i="10"/>
  <c r="K89" i="10"/>
  <c r="L89" i="10"/>
  <c r="M89" i="10"/>
  <c r="J91" i="10"/>
  <c r="K91" i="10"/>
  <c r="L91" i="10"/>
  <c r="M91" i="10"/>
  <c r="J92" i="10"/>
  <c r="K92" i="10"/>
  <c r="L92" i="10"/>
  <c r="M92" i="10"/>
  <c r="J93" i="10"/>
  <c r="K93" i="10"/>
  <c r="L93" i="10"/>
  <c r="M93" i="10"/>
  <c r="J94" i="10"/>
  <c r="K94" i="10"/>
  <c r="L94" i="10"/>
  <c r="M94" i="10"/>
  <c r="J95" i="10"/>
  <c r="K95" i="10"/>
  <c r="L95" i="10"/>
  <c r="M95" i="10"/>
  <c r="J96" i="10"/>
  <c r="K96" i="10"/>
  <c r="L96" i="10"/>
  <c r="M96" i="10"/>
  <c r="J98" i="10"/>
  <c r="K98" i="10"/>
  <c r="L98" i="10"/>
  <c r="M98" i="10"/>
  <c r="J99" i="10"/>
  <c r="K99" i="10"/>
  <c r="L99" i="10"/>
  <c r="M99" i="10"/>
  <c r="J100" i="10"/>
  <c r="K100" i="10"/>
  <c r="L100" i="10"/>
  <c r="M100" i="10"/>
  <c r="J101" i="10"/>
  <c r="K101" i="10"/>
  <c r="L101" i="10"/>
  <c r="M101" i="10"/>
  <c r="J102" i="10"/>
  <c r="K102" i="10"/>
  <c r="L102" i="10"/>
  <c r="M102" i="10"/>
  <c r="J103" i="10"/>
  <c r="K103" i="10"/>
  <c r="L103" i="10"/>
  <c r="M103" i="10"/>
  <c r="K84" i="10"/>
  <c r="L84" i="10"/>
  <c r="M84" i="10"/>
  <c r="J84" i="10"/>
  <c r="H85" i="10"/>
  <c r="I85" i="10"/>
  <c r="H86" i="10"/>
  <c r="I86" i="10"/>
  <c r="H87" i="10"/>
  <c r="I87" i="10"/>
  <c r="H88" i="10"/>
  <c r="I88" i="10"/>
  <c r="H89" i="10"/>
  <c r="I89" i="10"/>
  <c r="H91" i="10"/>
  <c r="I91" i="10"/>
  <c r="H92" i="10"/>
  <c r="I92" i="10"/>
  <c r="H93" i="10"/>
  <c r="I93" i="10"/>
  <c r="H94" i="10"/>
  <c r="I94" i="10"/>
  <c r="H95" i="10"/>
  <c r="I95" i="10"/>
  <c r="H96" i="10"/>
  <c r="I96" i="10"/>
  <c r="H98" i="10"/>
  <c r="I98" i="10"/>
  <c r="H99" i="10"/>
  <c r="I99" i="10"/>
  <c r="H100" i="10"/>
  <c r="I100" i="10"/>
  <c r="H101" i="10"/>
  <c r="I101" i="10"/>
  <c r="H102" i="10"/>
  <c r="I102" i="10"/>
  <c r="H103" i="10"/>
  <c r="I103" i="10"/>
  <c r="I84" i="10"/>
  <c r="H84" i="10"/>
  <c r="C103" i="10"/>
  <c r="D103" i="10"/>
  <c r="E103" i="10"/>
  <c r="F103" i="10"/>
  <c r="G103" i="10"/>
  <c r="C85" i="10"/>
  <c r="D85" i="10"/>
  <c r="E85" i="10"/>
  <c r="F85" i="10"/>
  <c r="G85" i="10"/>
  <c r="C86" i="10"/>
  <c r="D86" i="10"/>
  <c r="E86" i="10"/>
  <c r="F86" i="10"/>
  <c r="G86" i="10"/>
  <c r="C87" i="10"/>
  <c r="D87" i="10"/>
  <c r="E87" i="10"/>
  <c r="F87" i="10"/>
  <c r="G87" i="10"/>
  <c r="C88" i="10"/>
  <c r="D88" i="10"/>
  <c r="E88" i="10"/>
  <c r="F88" i="10"/>
  <c r="G88" i="10"/>
  <c r="C89" i="10"/>
  <c r="D89" i="10"/>
  <c r="E89" i="10"/>
  <c r="F89" i="10"/>
  <c r="G89" i="10"/>
  <c r="D91" i="10"/>
  <c r="E91" i="10"/>
  <c r="F91" i="10"/>
  <c r="G91" i="10"/>
  <c r="C92" i="10"/>
  <c r="D92" i="10"/>
  <c r="E92" i="10"/>
  <c r="F92" i="10"/>
  <c r="G92" i="10"/>
  <c r="C93" i="10"/>
  <c r="D93" i="10"/>
  <c r="E93" i="10"/>
  <c r="F93" i="10"/>
  <c r="G93" i="10"/>
  <c r="C94" i="10"/>
  <c r="D94" i="10"/>
  <c r="E94" i="10"/>
  <c r="F94" i="10"/>
  <c r="G94" i="10"/>
  <c r="C95" i="10"/>
  <c r="D95" i="10"/>
  <c r="E95" i="10"/>
  <c r="F95" i="10"/>
  <c r="G95" i="10"/>
  <c r="C96" i="10"/>
  <c r="D96" i="10"/>
  <c r="E96" i="10"/>
  <c r="F96" i="10"/>
  <c r="G96" i="10"/>
  <c r="C98" i="10"/>
  <c r="E98" i="10"/>
  <c r="F98" i="10"/>
  <c r="G98" i="10"/>
  <c r="C99" i="10"/>
  <c r="D99" i="10"/>
  <c r="E99" i="10"/>
  <c r="F99" i="10"/>
  <c r="G99" i="10"/>
  <c r="C100" i="10"/>
  <c r="D100" i="10"/>
  <c r="E100" i="10"/>
  <c r="F100" i="10"/>
  <c r="G100" i="10"/>
  <c r="C101" i="10"/>
  <c r="D101" i="10"/>
  <c r="E101" i="10"/>
  <c r="F101" i="10"/>
  <c r="G101" i="10"/>
  <c r="C102" i="10"/>
  <c r="D102" i="10"/>
  <c r="E102" i="10"/>
  <c r="F102" i="10"/>
  <c r="G102" i="10"/>
  <c r="E84" i="10"/>
  <c r="F84" i="10"/>
  <c r="G84" i="10"/>
  <c r="C84" i="10"/>
  <c r="B85" i="10"/>
  <c r="B86" i="10"/>
  <c r="B87" i="10"/>
  <c r="B88" i="10"/>
  <c r="B89" i="10"/>
  <c r="B91" i="10"/>
  <c r="B92" i="10"/>
  <c r="B93" i="10"/>
  <c r="B94" i="10"/>
  <c r="B95" i="10"/>
  <c r="B96" i="10"/>
  <c r="B98" i="10"/>
  <c r="B99" i="10"/>
  <c r="B100" i="10"/>
  <c r="B101" i="10"/>
  <c r="B102" i="10"/>
  <c r="B103" i="10"/>
  <c r="B84" i="10"/>
  <c r="A103" i="10"/>
  <c r="A96" i="10"/>
  <c r="A98" i="10"/>
  <c r="A99" i="10"/>
  <c r="A100" i="10"/>
  <c r="A101" i="10"/>
  <c r="A102" i="10"/>
  <c r="A85" i="10"/>
  <c r="A86" i="10"/>
  <c r="A87" i="10"/>
  <c r="A88" i="10"/>
  <c r="A89" i="10"/>
  <c r="A91" i="10"/>
  <c r="A92" i="10"/>
  <c r="A93" i="10"/>
  <c r="A94" i="10"/>
  <c r="A95" i="10"/>
  <c r="A84" i="10"/>
  <c r="E94" i="9" l="1"/>
  <c r="E95" i="9"/>
  <c r="F94" i="9"/>
  <c r="E88" i="9"/>
  <c r="F106" i="9"/>
  <c r="E97" i="9"/>
  <c r="N85" i="9"/>
  <c r="N86" i="9"/>
  <c r="N87" i="9"/>
  <c r="N88" i="9"/>
  <c r="N89" i="9"/>
  <c r="N90" i="9"/>
  <c r="N91" i="9"/>
  <c r="N92" i="9"/>
  <c r="N94" i="9"/>
  <c r="N95" i="9"/>
  <c r="N96" i="9"/>
  <c r="N97" i="9"/>
  <c r="N98" i="9"/>
  <c r="N99" i="9"/>
  <c r="N100" i="9"/>
  <c r="N101" i="9"/>
  <c r="N103" i="9"/>
  <c r="N104" i="9"/>
  <c r="N105" i="9"/>
  <c r="N106" i="9"/>
  <c r="N107" i="9"/>
  <c r="N108" i="9"/>
  <c r="N109" i="9"/>
  <c r="N110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K86" i="9"/>
  <c r="K87" i="9"/>
  <c r="K88" i="9"/>
  <c r="K89" i="9"/>
  <c r="K90" i="9"/>
  <c r="K91" i="9"/>
  <c r="K92" i="9"/>
  <c r="K94" i="9"/>
  <c r="K95" i="9"/>
  <c r="K96" i="9"/>
  <c r="K97" i="9"/>
  <c r="K98" i="9"/>
  <c r="K99" i="9"/>
  <c r="K100" i="9"/>
  <c r="K101" i="9"/>
  <c r="K103" i="9"/>
  <c r="K104" i="9"/>
  <c r="K105" i="9"/>
  <c r="K106" i="9"/>
  <c r="K107" i="9"/>
  <c r="K108" i="9"/>
  <c r="K109" i="9"/>
  <c r="K110" i="9"/>
  <c r="K85" i="9"/>
  <c r="J85" i="9"/>
  <c r="J86" i="9"/>
  <c r="J87" i="9"/>
  <c r="J88" i="9"/>
  <c r="J89" i="9"/>
  <c r="J90" i="9"/>
  <c r="J91" i="9"/>
  <c r="J92" i="9"/>
  <c r="J94" i="9"/>
  <c r="J95" i="9"/>
  <c r="J96" i="9"/>
  <c r="J97" i="9"/>
  <c r="J98" i="9"/>
  <c r="J99" i="9"/>
  <c r="J100" i="9"/>
  <c r="J101" i="9"/>
  <c r="J103" i="9"/>
  <c r="J104" i="9"/>
  <c r="J105" i="9"/>
  <c r="J106" i="9"/>
  <c r="J107" i="9"/>
  <c r="J108" i="9"/>
  <c r="J109" i="9"/>
  <c r="J110" i="9"/>
  <c r="I86" i="9"/>
  <c r="I87" i="9"/>
  <c r="I88" i="9"/>
  <c r="I89" i="9"/>
  <c r="I90" i="9"/>
  <c r="I91" i="9"/>
  <c r="I92" i="9"/>
  <c r="I94" i="9"/>
  <c r="I95" i="9"/>
  <c r="I96" i="9"/>
  <c r="I97" i="9"/>
  <c r="I98" i="9"/>
  <c r="I99" i="9"/>
  <c r="I100" i="9"/>
  <c r="I101" i="9"/>
  <c r="I103" i="9"/>
  <c r="I104" i="9"/>
  <c r="I105" i="9"/>
  <c r="I106" i="9"/>
  <c r="I107" i="9"/>
  <c r="I108" i="9"/>
  <c r="I109" i="9"/>
  <c r="I110" i="9"/>
  <c r="I85" i="9"/>
  <c r="D86" i="9"/>
  <c r="E86" i="9"/>
  <c r="F86" i="9"/>
  <c r="G86" i="9"/>
  <c r="H86" i="9"/>
  <c r="D87" i="9"/>
  <c r="E87" i="9"/>
  <c r="F87" i="9"/>
  <c r="G87" i="9"/>
  <c r="H87" i="9"/>
  <c r="D88" i="9"/>
  <c r="F88" i="9"/>
  <c r="G88" i="9"/>
  <c r="H88" i="9"/>
  <c r="D89" i="9"/>
  <c r="E89" i="9"/>
  <c r="F89" i="9"/>
  <c r="G89" i="9"/>
  <c r="H89" i="9"/>
  <c r="D90" i="9"/>
  <c r="E90" i="9"/>
  <c r="F90" i="9"/>
  <c r="G90" i="9"/>
  <c r="H90" i="9"/>
  <c r="D91" i="9"/>
  <c r="E91" i="9"/>
  <c r="F91" i="9"/>
  <c r="G91" i="9"/>
  <c r="H91" i="9"/>
  <c r="D92" i="9"/>
  <c r="E92" i="9"/>
  <c r="F92" i="9"/>
  <c r="G92" i="9"/>
  <c r="H92" i="9"/>
  <c r="D94" i="9"/>
  <c r="G94" i="9"/>
  <c r="H94" i="9"/>
  <c r="D95" i="9"/>
  <c r="F95" i="9"/>
  <c r="G95" i="9"/>
  <c r="H95" i="9"/>
  <c r="D96" i="9"/>
  <c r="E96" i="9"/>
  <c r="F96" i="9"/>
  <c r="G96" i="9"/>
  <c r="H96" i="9"/>
  <c r="D97" i="9"/>
  <c r="F97" i="9"/>
  <c r="G97" i="9"/>
  <c r="H97" i="9"/>
  <c r="D98" i="9"/>
  <c r="E98" i="9"/>
  <c r="F98" i="9"/>
  <c r="G98" i="9"/>
  <c r="H98" i="9"/>
  <c r="D99" i="9"/>
  <c r="E99" i="9"/>
  <c r="F99" i="9"/>
  <c r="G99" i="9"/>
  <c r="H99" i="9"/>
  <c r="D100" i="9"/>
  <c r="E100" i="9"/>
  <c r="F100" i="9"/>
  <c r="G100" i="9"/>
  <c r="H100" i="9"/>
  <c r="D101" i="9"/>
  <c r="E101" i="9"/>
  <c r="F101" i="9"/>
  <c r="G101" i="9"/>
  <c r="H101" i="9"/>
  <c r="D103" i="9"/>
  <c r="E103" i="9"/>
  <c r="F103" i="9"/>
  <c r="G103" i="9"/>
  <c r="H103" i="9"/>
  <c r="D104" i="9"/>
  <c r="E104" i="9"/>
  <c r="F104" i="9"/>
  <c r="G104" i="9"/>
  <c r="H104" i="9"/>
  <c r="D105" i="9"/>
  <c r="E105" i="9"/>
  <c r="F105" i="9"/>
  <c r="G105" i="9"/>
  <c r="H105" i="9"/>
  <c r="D106" i="9"/>
  <c r="E106" i="9"/>
  <c r="G106" i="9"/>
  <c r="H106" i="9"/>
  <c r="D107" i="9"/>
  <c r="E107" i="9"/>
  <c r="F107" i="9"/>
  <c r="G107" i="9"/>
  <c r="H107" i="9"/>
  <c r="D108" i="9"/>
  <c r="E108" i="9"/>
  <c r="F108" i="9"/>
  <c r="G108" i="9"/>
  <c r="H108" i="9"/>
  <c r="D109" i="9"/>
  <c r="E109" i="9"/>
  <c r="F109" i="9"/>
  <c r="G109" i="9"/>
  <c r="H109" i="9"/>
  <c r="D110" i="9"/>
  <c r="E110" i="9"/>
  <c r="F110" i="9"/>
  <c r="G110" i="9"/>
  <c r="H110" i="9"/>
  <c r="E85" i="9"/>
  <c r="F85" i="9"/>
  <c r="G85" i="9"/>
  <c r="H85" i="9"/>
  <c r="D85" i="9"/>
  <c r="C86" i="9"/>
  <c r="C87" i="9"/>
  <c r="C88" i="9"/>
  <c r="C89" i="9"/>
  <c r="C90" i="9"/>
  <c r="C91" i="9"/>
  <c r="C92" i="9"/>
  <c r="C94" i="9"/>
  <c r="C95" i="9"/>
  <c r="C96" i="9"/>
  <c r="C97" i="9"/>
  <c r="C98" i="9"/>
  <c r="C99" i="9"/>
  <c r="C100" i="9"/>
  <c r="C101" i="9"/>
  <c r="C103" i="9"/>
  <c r="C104" i="9"/>
  <c r="C105" i="9"/>
  <c r="C106" i="9"/>
  <c r="C107" i="9"/>
  <c r="C108" i="9"/>
  <c r="C109" i="9"/>
  <c r="C110" i="9"/>
  <c r="C85" i="9"/>
  <c r="B110" i="9"/>
  <c r="B98" i="9"/>
  <c r="B99" i="9"/>
  <c r="B100" i="9"/>
  <c r="B101" i="9"/>
  <c r="B103" i="9"/>
  <c r="B104" i="9"/>
  <c r="B105" i="9"/>
  <c r="B106" i="9"/>
  <c r="B107" i="9"/>
  <c r="B108" i="9"/>
  <c r="B109" i="9"/>
  <c r="A110" i="9"/>
  <c r="A107" i="9"/>
  <c r="A108" i="9"/>
  <c r="A109" i="9"/>
  <c r="A106" i="9"/>
  <c r="A98" i="9"/>
  <c r="A99" i="9"/>
  <c r="A100" i="9"/>
  <c r="A101" i="9"/>
  <c r="A103" i="9"/>
  <c r="A104" i="9"/>
  <c r="A105" i="9"/>
  <c r="B86" i="9"/>
  <c r="B87" i="9"/>
  <c r="B88" i="9"/>
  <c r="B89" i="9"/>
  <c r="B90" i="9"/>
  <c r="B91" i="9"/>
  <c r="B92" i="9"/>
  <c r="B94" i="9"/>
  <c r="B95" i="9"/>
  <c r="B96" i="9"/>
  <c r="B97" i="9"/>
  <c r="B85" i="9"/>
  <c r="A86" i="9"/>
  <c r="A87" i="9"/>
  <c r="A88" i="9"/>
  <c r="A89" i="9"/>
  <c r="A90" i="9"/>
  <c r="A91" i="9"/>
  <c r="A92" i="9"/>
  <c r="A94" i="9"/>
  <c r="A95" i="9"/>
  <c r="A96" i="9"/>
  <c r="A97" i="9"/>
  <c r="A85" i="9"/>
  <c r="AA2" i="1"/>
  <c r="AD79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2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78" i="1"/>
  <c r="AC79" i="1"/>
  <c r="AC80" i="1"/>
  <c r="AC81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I81" i="1"/>
  <c r="AB81" i="1"/>
  <c r="AA81" i="1"/>
  <c r="AI80" i="1"/>
  <c r="AB80" i="1"/>
  <c r="AA80" i="1"/>
  <c r="AI79" i="1"/>
  <c r="AB79" i="1"/>
  <c r="AA79" i="1"/>
  <c r="AI78" i="1"/>
  <c r="AB78" i="1"/>
  <c r="AA78" i="1"/>
  <c r="AF80" i="1" l="1"/>
  <c r="AG79" i="1"/>
  <c r="AF92" i="1"/>
  <c r="AF88" i="1"/>
  <c r="AF84" i="1"/>
  <c r="AG91" i="1"/>
  <c r="AG87" i="1"/>
  <c r="AG83" i="1"/>
  <c r="AB68" i="1"/>
  <c r="AB66" i="1"/>
  <c r="AG67" i="1" s="1"/>
  <c r="AB69" i="1"/>
  <c r="AB70" i="1"/>
  <c r="AB71" i="1"/>
  <c r="AB72" i="1"/>
  <c r="AB73" i="1"/>
  <c r="AB74" i="1"/>
  <c r="AB75" i="1"/>
  <c r="AB76" i="1"/>
  <c r="AB77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G75" i="1" l="1"/>
  <c r="AG71" i="1"/>
  <c r="AF76" i="1"/>
  <c r="AF72" i="1"/>
  <c r="AF68" i="1"/>
  <c r="AB62" i="1"/>
  <c r="AC62" i="1"/>
  <c r="AB63" i="1"/>
  <c r="AC63" i="1"/>
  <c r="AB64" i="1"/>
  <c r="AC64" i="1"/>
  <c r="AB65" i="1"/>
  <c r="AC65" i="1"/>
  <c r="AA62" i="1"/>
  <c r="AA63" i="1"/>
  <c r="AA64" i="1"/>
  <c r="AA65" i="1"/>
  <c r="AF64" i="1" l="1"/>
  <c r="AG6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BK58" i="1"/>
  <c r="BJ58" i="1"/>
  <c r="BI58" i="1"/>
  <c r="BH58" i="1"/>
  <c r="AF52" i="1" l="1"/>
  <c r="AF56" i="1"/>
  <c r="AF7" i="1"/>
  <c r="AF15" i="1"/>
  <c r="AG59" i="1"/>
  <c r="AG55" i="1"/>
  <c r="AG51" i="1"/>
  <c r="AG37" i="1"/>
  <c r="AG29" i="1"/>
  <c r="AG21" i="1"/>
  <c r="AG13" i="1"/>
  <c r="AG5" i="1"/>
  <c r="AF6" i="1"/>
  <c r="AF47" i="1"/>
  <c r="AF60" i="1"/>
  <c r="AF39" i="1"/>
  <c r="AF31" i="1"/>
  <c r="AF23" i="1"/>
  <c r="AF46" i="1"/>
  <c r="AF38" i="1"/>
  <c r="AF30" i="1"/>
  <c r="AF22" i="1"/>
  <c r="AF14" i="1"/>
  <c r="Y43" i="1"/>
  <c r="AB43" i="1" s="1"/>
  <c r="AG45" i="1" s="1"/>
  <c r="Z43" i="1"/>
  <c r="AC43" i="1" s="1"/>
  <c r="BK43" i="1" l="1"/>
  <c r="BH43" i="1"/>
  <c r="BI43" i="1"/>
  <c r="BJ43" i="1"/>
  <c r="AC2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G1" authorId="0" shapeId="0" xr:uid="{98EB0940-F712-4597-9A7D-8519F6C86B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 larger stdepfor par=2?</t>
        </r>
      </text>
    </comment>
  </commentList>
</comments>
</file>

<file path=xl/sharedStrings.xml><?xml version="1.0" encoding="utf-8"?>
<sst xmlns="http://schemas.openxmlformats.org/spreadsheetml/2006/main" count="1047" uniqueCount="87">
  <si>
    <t>iteration</t>
  </si>
  <si>
    <t>N</t>
  </si>
  <si>
    <t>Btot</t>
  </si>
  <si>
    <t>PH</t>
  </si>
  <si>
    <t>cm</t>
  </si>
  <si>
    <t>f</t>
  </si>
  <si>
    <t>r</t>
  </si>
  <si>
    <t>additive</t>
  </si>
  <si>
    <t>weightRUP</t>
  </si>
  <si>
    <t>Work1N</t>
  </si>
  <si>
    <t>a</t>
  </si>
  <si>
    <t>par</t>
  </si>
  <si>
    <t>Exp</t>
  </si>
  <si>
    <t>time</t>
  </si>
  <si>
    <t>Evcount</t>
  </si>
  <si>
    <t>allocation_1</t>
  </si>
  <si>
    <t>allocation_2</t>
  </si>
  <si>
    <t>allocation_3</t>
  </si>
  <si>
    <t>allocation_4</t>
  </si>
  <si>
    <t>allocation_5</t>
  </si>
  <si>
    <t>CT</t>
  </si>
  <si>
    <t>VAR</t>
  </si>
  <si>
    <t>TH</t>
  </si>
  <si>
    <t>MeasB</t>
  </si>
  <si>
    <t>SIM</t>
  </si>
  <si>
    <t>WLA</t>
  </si>
  <si>
    <t>BA</t>
  </si>
  <si>
    <t>wunb</t>
  </si>
  <si>
    <t>SERVER</t>
  </si>
  <si>
    <t>scm11</t>
  </si>
  <si>
    <t>scm10</t>
  </si>
  <si>
    <t>PerfunderTrad_f</t>
  </si>
  <si>
    <t>PerfunderTrad_f_par</t>
  </si>
  <si>
    <t>Dantzig</t>
  </si>
  <si>
    <t>mycomp</t>
  </si>
  <si>
    <t>[3</t>
  </si>
  <si>
    <t>;</t>
  </si>
  <si>
    <t>];</t>
  </si>
  <si>
    <t>Compare performance under f=0 optimized while f&gt;0</t>
  </si>
  <si>
    <t>Compare performance under f=0 and par=1 optimized while f&gt;0 and par varies</t>
  </si>
  <si>
    <t>Original</t>
  </si>
  <si>
    <t>Cleaned</t>
  </si>
  <si>
    <t>unnecessary</t>
  </si>
  <si>
    <t>Delta_bal</t>
  </si>
  <si>
    <t>Delta_stdep</t>
  </si>
  <si>
    <t>Delta_trad</t>
  </si>
  <si>
    <t>$\alpha$</t>
  </si>
  <si>
    <t>$f^0$</t>
  </si>
  <si>
    <t>$w_1^{nom*}$</t>
  </si>
  <si>
    <t>$w_2^{nom*}$</t>
  </si>
  <si>
    <t>$w_3^{nom*}$</t>
  </si>
  <si>
    <t>$B_1^*$</t>
  </si>
  <si>
    <t>$B_2^*$</t>
  </si>
  <si>
    <t>$E[T_{comp}]$</t>
  </si>
  <si>
    <t>$Var(T_{comp})$</t>
  </si>
  <si>
    <t>$\Delta_{bal}$</t>
  </si>
  <si>
    <t>$\Delta_{stdep}$</t>
  </si>
  <si>
    <t>$\Delta_{trad}$</t>
  </si>
  <si>
    <t>$w_{unb}$</t>
  </si>
  <si>
    <t>$B_{tot}$</t>
  </si>
  <si>
    <t>Linear</t>
  </si>
  <si>
    <t>Extreme state</t>
  </si>
  <si>
    <t>traditional</t>
  </si>
  <si>
    <t>station</t>
  </si>
  <si>
    <t>PLOTTING</t>
  </si>
  <si>
    <t>WINNER</t>
  </si>
  <si>
    <t>ORIGINAL</t>
  </si>
  <si>
    <t>ARRANGED</t>
  </si>
  <si>
    <t>$k$</t>
  </si>
  <si>
    <t xml:space="preserve">traditional </t>
  </si>
  <si>
    <t>linear</t>
  </si>
  <si>
    <t>extreme</t>
  </si>
  <si>
    <t>trad exp</t>
  </si>
  <si>
    <t>trad:var</t>
  </si>
  <si>
    <t>linear_exp</t>
  </si>
  <si>
    <t>linear _var</t>
  </si>
  <si>
    <t>EXP</t>
  </si>
  <si>
    <t>benders</t>
  </si>
  <si>
    <t>dantzig</t>
  </si>
  <si>
    <t>TABLING</t>
  </si>
  <si>
    <t>FIGURE</t>
  </si>
  <si>
    <t>VM CHAIR</t>
  </si>
  <si>
    <t>time (SIM)</t>
  </si>
  <si>
    <t>Benders or Dantzig</t>
  </si>
  <si>
    <t>1,2</t>
  </si>
  <si>
    <t>VM</t>
  </si>
  <si>
    <t>stdepVar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</si>
</sst>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2" borderId="0" xfId="0" applyFill="1"/>
    <xf numFmtId="49" fontId="2" fillId="0" borderId="1" xfId="0" applyNumberFormat="1" applyFont="1" applyBorder="1"/>
    <xf numFmtId="0" fontId="0" fillId="0" borderId="1" xfId="0" applyBorder="1"/>
    <xf numFmtId="165" fontId="0" fillId="3" borderId="0" xfId="1" applyNumberFormat="1" applyFont="1" applyFill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49" fontId="0" fillId="4" borderId="0" xfId="0" applyNumberFormat="1" applyFill="1" applyBorder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9" fontId="0" fillId="5" borderId="0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49" fontId="0" fillId="6" borderId="0" xfId="0" applyNumberForma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/>
    <xf numFmtId="164" fontId="0" fillId="5" borderId="0" xfId="1" applyNumberFormat="1" applyFon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0" fillId="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W_allocation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Main_Sheet!$P$2:$R$2</c:f>
            </c:numRef>
          </c:val>
          <c:smooth val="1"/>
          <c:extLst>
            <c:ext xmlns:c16="http://schemas.microsoft.com/office/drawing/2014/chart" uri="{C3380CC4-5D6E-409C-BE32-E72D297353CC}">
              <c16:uniqueId val="{00000000-5C35-4016-A6FA-A98750031C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Main_Sheet!$P$3:$R$3</c:f>
            </c:numRef>
          </c:val>
          <c:smooth val="1"/>
          <c:extLst>
            <c:ext xmlns:c16="http://schemas.microsoft.com/office/drawing/2014/chart" uri="{C3380CC4-5D6E-409C-BE32-E72D297353CC}">
              <c16:uniqueId val="{00000001-5C35-4016-A6FA-A98750031C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Main_Sheet!$P$4:$R$4</c:f>
            </c:numRef>
          </c:val>
          <c:smooth val="0"/>
          <c:extLst>
            <c:ext xmlns:c16="http://schemas.microsoft.com/office/drawing/2014/chart" uri="{C3380CC4-5D6E-409C-BE32-E72D297353CC}">
              <c16:uniqueId val="{00000002-5C35-4016-A6FA-A98750031C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Main_Sheet!$P$5:$R$5</c:f>
            </c:numRef>
          </c:val>
          <c:smooth val="0"/>
          <c:extLst>
            <c:ext xmlns:c16="http://schemas.microsoft.com/office/drawing/2014/chart" uri="{C3380CC4-5D6E-409C-BE32-E72D297353CC}">
              <c16:uniqueId val="{00000003-5C35-4016-A6FA-A98750031C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Main_Sheet!$P$6:$R$6</c:f>
            </c:numRef>
          </c:val>
          <c:smooth val="0"/>
          <c:extLst>
            <c:ext xmlns:c16="http://schemas.microsoft.com/office/drawing/2014/chart" uri="{C3380CC4-5D6E-409C-BE32-E72D297353CC}">
              <c16:uniqueId val="{00000004-5C35-4016-A6FA-A98750031C8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Main_Sheet!$P$7:$R$7</c:f>
            </c:numRef>
          </c:val>
          <c:smooth val="0"/>
          <c:extLst>
            <c:ext xmlns:c16="http://schemas.microsoft.com/office/drawing/2014/chart" uri="{C3380CC4-5D6E-409C-BE32-E72D297353CC}">
              <c16:uniqueId val="{00000005-5C35-4016-A6FA-A98750031C8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Main_Sheet!$P$8:$R$8</c:f>
            </c:numRef>
          </c:val>
          <c:smooth val="0"/>
          <c:extLst>
            <c:ext xmlns:c16="http://schemas.microsoft.com/office/drawing/2014/chart" uri="{C3380CC4-5D6E-409C-BE32-E72D297353CC}">
              <c16:uniqueId val="{00000006-5C35-4016-A6FA-A98750031C8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Main_Sheet!$P$9:$R$9</c:f>
            </c:numRef>
          </c:val>
          <c:smooth val="0"/>
          <c:extLst>
            <c:ext xmlns:c16="http://schemas.microsoft.com/office/drawing/2014/chart" uri="{C3380CC4-5D6E-409C-BE32-E72D297353CC}">
              <c16:uniqueId val="{00000007-5C35-4016-A6FA-A98750031C8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Main_Sheet!$P$10:$R$10</c:f>
            </c:numRef>
          </c:val>
          <c:smooth val="0"/>
          <c:extLst>
            <c:ext xmlns:c16="http://schemas.microsoft.com/office/drawing/2014/chart" uri="{C3380CC4-5D6E-409C-BE32-E72D297353CC}">
              <c16:uniqueId val="{00000008-5C35-4016-A6FA-A98750031C8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Main_Sheet!$P$11:$R$11</c:f>
            </c:numRef>
          </c:val>
          <c:smooth val="1"/>
          <c:extLst>
            <c:ext xmlns:c16="http://schemas.microsoft.com/office/drawing/2014/chart" uri="{C3380CC4-5D6E-409C-BE32-E72D297353CC}">
              <c16:uniqueId val="{00000009-5C35-4016-A6FA-A98750031C8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Main_Sheet!$P$12:$R$12</c:f>
            </c:numRef>
          </c:val>
          <c:smooth val="0"/>
          <c:extLst>
            <c:ext xmlns:c16="http://schemas.microsoft.com/office/drawing/2014/chart" uri="{C3380CC4-5D6E-409C-BE32-E72D297353CC}">
              <c16:uniqueId val="{0000000A-5C35-4016-A6FA-A98750031C8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Main_Sheet!$P$13:$R$13</c:f>
            </c:numRef>
          </c:val>
          <c:smooth val="0"/>
          <c:extLst>
            <c:ext xmlns:c16="http://schemas.microsoft.com/office/drawing/2014/chart" uri="{C3380CC4-5D6E-409C-BE32-E72D297353CC}">
              <c16:uniqueId val="{0000000B-5C35-4016-A6FA-A98750031C8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Main_Sheet!$P$14:$R$14</c:f>
            </c:numRef>
          </c:val>
          <c:smooth val="0"/>
          <c:extLst>
            <c:ext xmlns:c16="http://schemas.microsoft.com/office/drawing/2014/chart" uri="{C3380CC4-5D6E-409C-BE32-E72D297353CC}">
              <c16:uniqueId val="{0000000C-5C35-4016-A6FA-A98750031C8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Main_Sheet!$P$15:$R$15</c:f>
            </c:numRef>
          </c:val>
          <c:smooth val="0"/>
          <c:extLst>
            <c:ext xmlns:c16="http://schemas.microsoft.com/office/drawing/2014/chart" uri="{C3380CC4-5D6E-409C-BE32-E72D297353CC}">
              <c16:uniqueId val="{0000000D-5C35-4016-A6FA-A98750031C8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Main_Sheet!$P$16:$R$16</c:f>
            </c:numRef>
          </c:val>
          <c:smooth val="0"/>
          <c:extLst>
            <c:ext xmlns:c16="http://schemas.microsoft.com/office/drawing/2014/chart" uri="{C3380CC4-5D6E-409C-BE32-E72D297353CC}">
              <c16:uniqueId val="{0000000E-5C35-4016-A6FA-A98750031C8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Main_Sheet!$P$17:$R$17</c:f>
            </c:numRef>
          </c:val>
          <c:smooth val="0"/>
          <c:extLst>
            <c:ext xmlns:c16="http://schemas.microsoft.com/office/drawing/2014/chart" uri="{C3380CC4-5D6E-409C-BE32-E72D297353CC}">
              <c16:uniqueId val="{0000000F-5C35-4016-A6FA-A98750031C8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Main_Sheet!$P$18:$R$18</c:f>
            </c:numRef>
          </c:val>
          <c:smooth val="1"/>
          <c:extLst>
            <c:ext xmlns:c16="http://schemas.microsoft.com/office/drawing/2014/chart" uri="{C3380CC4-5D6E-409C-BE32-E72D297353CC}">
              <c16:uniqueId val="{00000010-5C35-4016-A6FA-A98750031C8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Main_Sheet!$P$19:$R$19</c:f>
            </c:numRef>
          </c:val>
          <c:smooth val="1"/>
          <c:extLst>
            <c:ext xmlns:c16="http://schemas.microsoft.com/office/drawing/2014/chart" uri="{C3380CC4-5D6E-409C-BE32-E72D297353CC}">
              <c16:uniqueId val="{00000011-5C35-4016-A6FA-A98750031C8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Main_Sheet!$P$20:$R$20</c:f>
            </c:numRef>
          </c:val>
          <c:smooth val="0"/>
          <c:extLst>
            <c:ext xmlns:c16="http://schemas.microsoft.com/office/drawing/2014/chart" uri="{C3380CC4-5D6E-409C-BE32-E72D297353CC}">
              <c16:uniqueId val="{00000012-5C35-4016-A6FA-A98750031C8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Main_Sheet!$P$21:$R$21</c:f>
            </c:numRef>
          </c:val>
          <c:smooth val="0"/>
          <c:extLst>
            <c:ext xmlns:c16="http://schemas.microsoft.com/office/drawing/2014/chart" uri="{C3380CC4-5D6E-409C-BE32-E72D297353CC}">
              <c16:uniqueId val="{00000013-5C35-4016-A6FA-A98750031C8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Main_Sheet!$P$22:$R$22</c:f>
            </c:numRef>
          </c:val>
          <c:smooth val="0"/>
          <c:extLst>
            <c:ext xmlns:c16="http://schemas.microsoft.com/office/drawing/2014/chart" uri="{C3380CC4-5D6E-409C-BE32-E72D297353CC}">
              <c16:uniqueId val="{00000014-5C35-4016-A6FA-A98750031C8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Main_Sheet!$P$23:$R$23</c:f>
            </c:numRef>
          </c:val>
          <c:smooth val="0"/>
          <c:extLst>
            <c:ext xmlns:c16="http://schemas.microsoft.com/office/drawing/2014/chart" uri="{C3380CC4-5D6E-409C-BE32-E72D297353CC}">
              <c16:uniqueId val="{00000015-5C35-4016-A6FA-A98750031C8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Main_Sheet!$P$24:$R$24</c:f>
            </c:numRef>
          </c:val>
          <c:smooth val="0"/>
          <c:extLst>
            <c:ext xmlns:c16="http://schemas.microsoft.com/office/drawing/2014/chart" uri="{C3380CC4-5D6E-409C-BE32-E72D297353CC}">
              <c16:uniqueId val="{00000016-5C35-4016-A6FA-A98750031C8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Main_Sheet!$P$25:$R$25</c:f>
            </c:numRef>
          </c:val>
          <c:smooth val="0"/>
          <c:extLst>
            <c:ext xmlns:c16="http://schemas.microsoft.com/office/drawing/2014/chart" uri="{C3380CC4-5D6E-409C-BE32-E72D297353CC}">
              <c16:uniqueId val="{00000017-5C35-4016-A6FA-A98750031C8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Main_Sheet!$P$26:$R$26</c:f>
            </c:numRef>
          </c:val>
          <c:smooth val="1"/>
          <c:extLst>
            <c:ext xmlns:c16="http://schemas.microsoft.com/office/drawing/2014/chart" uri="{C3380CC4-5D6E-409C-BE32-E72D297353CC}">
              <c16:uniqueId val="{00000018-5C35-4016-A6FA-A98750031C8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Main_Sheet!$P$27:$R$27</c:f>
            </c:numRef>
          </c:val>
          <c:smooth val="1"/>
          <c:extLst>
            <c:ext xmlns:c16="http://schemas.microsoft.com/office/drawing/2014/chart" uri="{C3380CC4-5D6E-409C-BE32-E72D297353CC}">
              <c16:uniqueId val="{00000019-5C35-4016-A6FA-A98750031C84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Main_Sheet!$P$28:$R$28</c:f>
            </c:numRef>
          </c:val>
          <c:smooth val="0"/>
          <c:extLst>
            <c:ext xmlns:c16="http://schemas.microsoft.com/office/drawing/2014/chart" uri="{C3380CC4-5D6E-409C-BE32-E72D297353CC}">
              <c16:uniqueId val="{0000001A-5C35-4016-A6FA-A98750031C84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Main_Sheet!$P$29:$R$29</c:f>
            </c:numRef>
          </c:val>
          <c:smooth val="0"/>
          <c:extLst>
            <c:ext xmlns:c16="http://schemas.microsoft.com/office/drawing/2014/chart" uri="{C3380CC4-5D6E-409C-BE32-E72D297353CC}">
              <c16:uniqueId val="{0000001B-5C35-4016-A6FA-A98750031C84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Main_Sheet!$P$30:$R$30</c:f>
            </c:numRef>
          </c:val>
          <c:smooth val="0"/>
          <c:extLst>
            <c:ext xmlns:c16="http://schemas.microsoft.com/office/drawing/2014/chart" uri="{C3380CC4-5D6E-409C-BE32-E72D297353CC}">
              <c16:uniqueId val="{0000001C-5C35-4016-A6FA-A98750031C84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Main_Sheet!$P$31:$R$31</c:f>
            </c:numRef>
          </c:val>
          <c:smooth val="0"/>
          <c:extLst>
            <c:ext xmlns:c16="http://schemas.microsoft.com/office/drawing/2014/chart" uri="{C3380CC4-5D6E-409C-BE32-E72D297353CC}">
              <c16:uniqueId val="{0000001D-5C35-4016-A6FA-A98750031C8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Main_Sheet!$P$32:$R$32</c:f>
            </c:numRef>
          </c:val>
          <c:smooth val="0"/>
          <c:extLst>
            <c:ext xmlns:c16="http://schemas.microsoft.com/office/drawing/2014/chart" uri="{C3380CC4-5D6E-409C-BE32-E72D297353CC}">
              <c16:uniqueId val="{0000001E-5C35-4016-A6FA-A98750031C84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Main_Sheet!$P$33:$R$33</c:f>
            </c:numRef>
          </c:val>
          <c:smooth val="0"/>
          <c:extLst>
            <c:ext xmlns:c16="http://schemas.microsoft.com/office/drawing/2014/chart" uri="{C3380CC4-5D6E-409C-BE32-E72D297353CC}">
              <c16:uniqueId val="{0000001F-5C35-4016-A6FA-A98750031C84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Main_Sheet!$P$34:$R$34</c:f>
            </c:numRef>
          </c:val>
          <c:smooth val="1"/>
          <c:extLst>
            <c:ext xmlns:c16="http://schemas.microsoft.com/office/drawing/2014/chart" uri="{C3380CC4-5D6E-409C-BE32-E72D297353CC}">
              <c16:uniqueId val="{00000020-5C35-4016-A6FA-A98750031C84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Main_Sheet!$P$35:$R$35</c:f>
            </c:numRef>
          </c:val>
          <c:smooth val="1"/>
          <c:extLst>
            <c:ext xmlns:c16="http://schemas.microsoft.com/office/drawing/2014/chart" uri="{C3380CC4-5D6E-409C-BE32-E72D297353CC}">
              <c16:uniqueId val="{00000021-5C35-4016-A6FA-A98750031C84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Main_Sheet!$P$36:$R$36</c:f>
            </c:numRef>
          </c:val>
          <c:smooth val="0"/>
          <c:extLst>
            <c:ext xmlns:c16="http://schemas.microsoft.com/office/drawing/2014/chart" uri="{C3380CC4-5D6E-409C-BE32-E72D297353CC}">
              <c16:uniqueId val="{00000022-5C35-4016-A6FA-A98750031C84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Main_Sheet!$P$37:$R$37</c:f>
            </c:numRef>
          </c:val>
          <c:smooth val="0"/>
          <c:extLst>
            <c:ext xmlns:c16="http://schemas.microsoft.com/office/drawing/2014/chart" uri="{C3380CC4-5D6E-409C-BE32-E72D297353CC}">
              <c16:uniqueId val="{00000023-5C35-4016-A6FA-A98750031C84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Main_Sheet!$P$38:$R$38</c:f>
            </c:numRef>
          </c:val>
          <c:smooth val="0"/>
          <c:extLst>
            <c:ext xmlns:c16="http://schemas.microsoft.com/office/drawing/2014/chart" uri="{C3380CC4-5D6E-409C-BE32-E72D297353CC}">
              <c16:uniqueId val="{00000024-5C35-4016-A6FA-A98750031C84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Main_Sheet!$P$39:$R$39</c:f>
            </c:numRef>
          </c:val>
          <c:smooth val="0"/>
          <c:extLst>
            <c:ext xmlns:c16="http://schemas.microsoft.com/office/drawing/2014/chart" uri="{C3380CC4-5D6E-409C-BE32-E72D297353CC}">
              <c16:uniqueId val="{00000025-5C35-4016-A6FA-A98750031C84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Main_Sheet!$P$40:$R$40</c:f>
            </c:numRef>
          </c:val>
          <c:smooth val="0"/>
          <c:extLst>
            <c:ext xmlns:c16="http://schemas.microsoft.com/office/drawing/2014/chart" uri="{C3380CC4-5D6E-409C-BE32-E72D297353CC}">
              <c16:uniqueId val="{00000026-5C35-4016-A6FA-A98750031C84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Main_Sheet!$P$41:$R$41</c:f>
            </c:numRef>
          </c:val>
          <c:smooth val="0"/>
          <c:extLst>
            <c:ext xmlns:c16="http://schemas.microsoft.com/office/drawing/2014/chart" uri="{C3380CC4-5D6E-409C-BE32-E72D297353CC}">
              <c16:uniqueId val="{00000027-5C35-4016-A6FA-A98750031C84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Main_Sheet!$P$42:$R$42</c:f>
            </c:numRef>
          </c:val>
          <c:smooth val="0"/>
          <c:extLst>
            <c:ext xmlns:c16="http://schemas.microsoft.com/office/drawing/2014/chart" uri="{C3380CC4-5D6E-409C-BE32-E72D297353CC}">
              <c16:uniqueId val="{00000028-5C35-4016-A6FA-A98750031C84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Main_Sheet!$P$43:$R$43</c:f>
            </c:numRef>
          </c:val>
          <c:smooth val="1"/>
          <c:extLst>
            <c:ext xmlns:c16="http://schemas.microsoft.com/office/drawing/2014/chart" uri="{C3380CC4-5D6E-409C-BE32-E72D297353CC}">
              <c16:uniqueId val="{00000029-5C35-4016-A6FA-A98750031C84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Main_Sheet!$P$44:$R$44</c:f>
            </c:numRef>
          </c:val>
          <c:smooth val="0"/>
          <c:extLst>
            <c:ext xmlns:c16="http://schemas.microsoft.com/office/drawing/2014/chart" uri="{C3380CC4-5D6E-409C-BE32-E72D297353CC}">
              <c16:uniqueId val="{0000002A-5C35-4016-A6FA-A98750031C84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Main_Sheet!$P$45:$R$45</c:f>
            </c:numRef>
          </c:val>
          <c:smooth val="0"/>
          <c:extLst>
            <c:ext xmlns:c16="http://schemas.microsoft.com/office/drawing/2014/chart" uri="{C3380CC4-5D6E-409C-BE32-E72D297353CC}">
              <c16:uniqueId val="{0000002B-5C35-4016-A6FA-A98750031C84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Main_Sheet!$P$46:$R$46</c:f>
            </c:numRef>
          </c:val>
          <c:smooth val="0"/>
          <c:extLst>
            <c:ext xmlns:c16="http://schemas.microsoft.com/office/drawing/2014/chart" uri="{C3380CC4-5D6E-409C-BE32-E72D297353CC}">
              <c16:uniqueId val="{0000002C-5C35-4016-A6FA-A98750031C84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Main_Sheet!$P$47:$R$47</c:f>
            </c:numRef>
          </c:val>
          <c:smooth val="0"/>
          <c:extLst>
            <c:ext xmlns:c16="http://schemas.microsoft.com/office/drawing/2014/chart" uri="{C3380CC4-5D6E-409C-BE32-E72D297353CC}">
              <c16:uniqueId val="{0000002D-5C35-4016-A6FA-A98750031C84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Main_Sheet!$P$48:$R$48</c:f>
            </c:numRef>
          </c:val>
          <c:smooth val="0"/>
          <c:extLst>
            <c:ext xmlns:c16="http://schemas.microsoft.com/office/drawing/2014/chart" uri="{C3380CC4-5D6E-409C-BE32-E72D297353CC}">
              <c16:uniqueId val="{0000002E-5C35-4016-A6FA-A98750031C84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Main_Sheet!$P$49:$R$49</c:f>
            </c:numRef>
          </c:val>
          <c:smooth val="0"/>
          <c:extLst>
            <c:ext xmlns:c16="http://schemas.microsoft.com/office/drawing/2014/chart" uri="{C3380CC4-5D6E-409C-BE32-E72D297353CC}">
              <c16:uniqueId val="{0000002F-5C35-4016-A6FA-A98750031C84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Main_Sheet!$P$50:$R$50</c:f>
            </c:numRef>
          </c:val>
          <c:smooth val="1"/>
          <c:extLst>
            <c:ext xmlns:c16="http://schemas.microsoft.com/office/drawing/2014/chart" uri="{C3380CC4-5D6E-409C-BE32-E72D297353CC}">
              <c16:uniqueId val="{00000030-5C35-4016-A6FA-A98750031C84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Main_Sheet!$P$51:$R$51</c:f>
            </c:numRef>
          </c:val>
          <c:smooth val="0"/>
          <c:extLst>
            <c:ext xmlns:c16="http://schemas.microsoft.com/office/drawing/2014/chart" uri="{C3380CC4-5D6E-409C-BE32-E72D297353CC}">
              <c16:uniqueId val="{00000031-5C35-4016-A6FA-A98750031C84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Main_Sheet!$P$52:$R$52</c:f>
            </c:numRef>
          </c:val>
          <c:smooth val="0"/>
          <c:extLst>
            <c:ext xmlns:c16="http://schemas.microsoft.com/office/drawing/2014/chart" uri="{C3380CC4-5D6E-409C-BE32-E72D297353CC}">
              <c16:uniqueId val="{00000032-5C35-4016-A6FA-A98750031C84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Main_Sheet!$P$53:$R$53</c:f>
            </c:numRef>
          </c:val>
          <c:smooth val="0"/>
          <c:extLst>
            <c:ext xmlns:c16="http://schemas.microsoft.com/office/drawing/2014/chart" uri="{C3380CC4-5D6E-409C-BE32-E72D297353CC}">
              <c16:uniqueId val="{00000033-5C35-4016-A6FA-A98750031C84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Main_Sheet!$P$54:$R$54</c:f>
            </c:numRef>
          </c:val>
          <c:smooth val="1"/>
          <c:extLst>
            <c:ext xmlns:c16="http://schemas.microsoft.com/office/drawing/2014/chart" uri="{C3380CC4-5D6E-409C-BE32-E72D297353CC}">
              <c16:uniqueId val="{00000034-5C35-4016-A6FA-A98750031C84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Main_Sheet!$P$55:$R$55</c:f>
            </c:numRef>
          </c:val>
          <c:smooth val="0"/>
          <c:extLst>
            <c:ext xmlns:c16="http://schemas.microsoft.com/office/drawing/2014/chart" uri="{C3380CC4-5D6E-409C-BE32-E72D297353CC}">
              <c16:uniqueId val="{00000035-5C35-4016-A6FA-A98750031C84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Main_Sheet!$P$56:$R$56</c:f>
            </c:numRef>
          </c:val>
          <c:smooth val="0"/>
          <c:extLst>
            <c:ext xmlns:c16="http://schemas.microsoft.com/office/drawing/2014/chart" uri="{C3380CC4-5D6E-409C-BE32-E72D297353CC}">
              <c16:uniqueId val="{00000036-5C35-4016-A6FA-A98750031C84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Main_Sheet!$P$57:$R$57</c:f>
            </c:numRef>
          </c:val>
          <c:smooth val="0"/>
          <c:extLst>
            <c:ext xmlns:c16="http://schemas.microsoft.com/office/drawing/2014/chart" uri="{C3380CC4-5D6E-409C-BE32-E72D297353CC}">
              <c16:uniqueId val="{00000037-5C35-4016-A6FA-A98750031C84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Main_Sheet!$P$58:$R$58</c:f>
            </c:numRef>
          </c:val>
          <c:smooth val="1"/>
          <c:extLst>
            <c:ext xmlns:c16="http://schemas.microsoft.com/office/drawing/2014/chart" uri="{C3380CC4-5D6E-409C-BE32-E72D297353CC}">
              <c16:uniqueId val="{00000038-5C35-4016-A6FA-A98750031C84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Main_Sheet!$P$59:$R$59</c:f>
            </c:numRef>
          </c:val>
          <c:smooth val="0"/>
          <c:extLst>
            <c:ext xmlns:c16="http://schemas.microsoft.com/office/drawing/2014/chart" uri="{C3380CC4-5D6E-409C-BE32-E72D297353CC}">
              <c16:uniqueId val="{00000039-5C35-4016-A6FA-A98750031C84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Main_Sheet!$P$60:$R$60</c:f>
            </c:numRef>
          </c:val>
          <c:smooth val="0"/>
          <c:extLst>
            <c:ext xmlns:c16="http://schemas.microsoft.com/office/drawing/2014/chart" uri="{C3380CC4-5D6E-409C-BE32-E72D297353CC}">
              <c16:uniqueId val="{0000003A-5C35-4016-A6FA-A98750031C84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Main_Sheet!$P$61:$R$61</c:f>
            </c:numRef>
          </c:val>
          <c:smooth val="0"/>
          <c:extLst>
            <c:ext xmlns:c16="http://schemas.microsoft.com/office/drawing/2014/chart" uri="{C3380CC4-5D6E-409C-BE32-E72D297353CC}">
              <c16:uniqueId val="{0000003B-5C35-4016-A6FA-A98750031C84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Main_Sheet!$P$62:$R$62</c:f>
            </c:numRef>
          </c:val>
          <c:smooth val="1"/>
          <c:extLst>
            <c:ext xmlns:c16="http://schemas.microsoft.com/office/drawing/2014/chart" uri="{C3380CC4-5D6E-409C-BE32-E72D297353CC}">
              <c16:uniqueId val="{00000000-9775-4C8D-A76A-E00FEA04D060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Main_Sheet!$P$63:$R$63</c:f>
            </c:numRef>
          </c:val>
          <c:smooth val="0"/>
          <c:extLst>
            <c:ext xmlns:c16="http://schemas.microsoft.com/office/drawing/2014/chart" uri="{C3380CC4-5D6E-409C-BE32-E72D297353CC}">
              <c16:uniqueId val="{00000001-9775-4C8D-A76A-E00FEA04D060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Main_Sheet!$P$64:$R$64</c:f>
            </c:numRef>
          </c:val>
          <c:smooth val="0"/>
          <c:extLst>
            <c:ext xmlns:c16="http://schemas.microsoft.com/office/drawing/2014/chart" uri="{C3380CC4-5D6E-409C-BE32-E72D297353CC}">
              <c16:uniqueId val="{00000002-9775-4C8D-A76A-E00FEA04D060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Main_Sheet!$P$65:$R$65</c:f>
            </c:numRef>
          </c:val>
          <c:smooth val="0"/>
          <c:extLst>
            <c:ext xmlns:c16="http://schemas.microsoft.com/office/drawing/2014/chart" uri="{C3380CC4-5D6E-409C-BE32-E72D297353CC}">
              <c16:uniqueId val="{00000003-9775-4C8D-A76A-E00FEA04D060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Main_Sheet!$P$66:$R$66</c:f>
            </c:numRef>
          </c:val>
          <c:smooth val="1"/>
          <c:extLst>
            <c:ext xmlns:c16="http://schemas.microsoft.com/office/drawing/2014/chart" uri="{C3380CC4-5D6E-409C-BE32-E72D297353CC}">
              <c16:uniqueId val="{00000004-9775-4C8D-A76A-E00FEA04D060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Main_Sheet!$P$67:$R$67</c:f>
            </c:numRef>
          </c:val>
          <c:smooth val="0"/>
          <c:extLst>
            <c:ext xmlns:c16="http://schemas.microsoft.com/office/drawing/2014/chart" uri="{C3380CC4-5D6E-409C-BE32-E72D297353CC}">
              <c16:uniqueId val="{00000005-9775-4C8D-A76A-E00FEA04D060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Main_Sheet!$P$68:$R$68</c:f>
            </c:numRef>
          </c:val>
          <c:smooth val="0"/>
          <c:extLst>
            <c:ext xmlns:c16="http://schemas.microsoft.com/office/drawing/2014/chart" uri="{C3380CC4-5D6E-409C-BE32-E72D297353CC}">
              <c16:uniqueId val="{00000006-9775-4C8D-A76A-E00FEA04D060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Main_Sheet!$P$69:$R$69</c:f>
            </c:numRef>
          </c:val>
          <c:smooth val="0"/>
          <c:extLst>
            <c:ext xmlns:c16="http://schemas.microsoft.com/office/drawing/2014/chart" uri="{C3380CC4-5D6E-409C-BE32-E72D297353CC}">
              <c16:uniqueId val="{00000007-9775-4C8D-A76A-E00FEA04D060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Main_Sheet!$P$70:$R$70</c:f>
            </c:numRef>
          </c:val>
          <c:smooth val="1"/>
          <c:extLst>
            <c:ext xmlns:c16="http://schemas.microsoft.com/office/drawing/2014/chart" uri="{C3380CC4-5D6E-409C-BE32-E72D297353CC}">
              <c16:uniqueId val="{00000008-9775-4C8D-A76A-E00FEA04D060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Main_Sheet!$P$71:$R$71</c:f>
            </c:numRef>
          </c:val>
          <c:smooth val="0"/>
          <c:extLst>
            <c:ext xmlns:c16="http://schemas.microsoft.com/office/drawing/2014/chart" uri="{C3380CC4-5D6E-409C-BE32-E72D297353CC}">
              <c16:uniqueId val="{00000009-9775-4C8D-A76A-E00FEA04D060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Main_Sheet!$P$72:$R$72</c:f>
            </c:numRef>
          </c:val>
          <c:smooth val="0"/>
          <c:extLst>
            <c:ext xmlns:c16="http://schemas.microsoft.com/office/drawing/2014/chart" uri="{C3380CC4-5D6E-409C-BE32-E72D297353CC}">
              <c16:uniqueId val="{0000000A-9775-4C8D-A76A-E00FEA04D060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Main_Sheet!$P$73:$R$73</c:f>
            </c:numRef>
          </c:val>
          <c:smooth val="0"/>
          <c:extLst>
            <c:ext xmlns:c16="http://schemas.microsoft.com/office/drawing/2014/chart" uri="{C3380CC4-5D6E-409C-BE32-E72D297353CC}">
              <c16:uniqueId val="{0000000B-9775-4C8D-A76A-E00FEA04D060}"/>
            </c:ext>
          </c:extLst>
        </c:ser>
        <c:ser>
          <c:idx val="73"/>
          <c:order val="72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Main_Sheet!$P$75:$R$75</c:f>
            </c:numRef>
          </c:val>
          <c:smooth val="0"/>
          <c:extLst>
            <c:ext xmlns:c16="http://schemas.microsoft.com/office/drawing/2014/chart" uri="{C3380CC4-5D6E-409C-BE32-E72D297353CC}">
              <c16:uniqueId val="{0000000D-9775-4C8D-A76A-E00FEA04D060}"/>
            </c:ext>
          </c:extLst>
        </c:ser>
        <c:ser>
          <c:idx val="74"/>
          <c:order val="73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Main_Sheet!$P$76:$R$76</c:f>
            </c:numRef>
          </c:val>
          <c:smooth val="0"/>
          <c:extLst>
            <c:ext xmlns:c16="http://schemas.microsoft.com/office/drawing/2014/chart" uri="{C3380CC4-5D6E-409C-BE32-E72D297353CC}">
              <c16:uniqueId val="{0000000E-9775-4C8D-A76A-E00FEA04D060}"/>
            </c:ext>
          </c:extLst>
        </c:ser>
        <c:ser>
          <c:idx val="75"/>
          <c:order val="74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Main_Sheet!$P$77:$R$77</c:f>
            </c:numRef>
          </c:val>
          <c:smooth val="0"/>
          <c:extLst>
            <c:ext xmlns:c16="http://schemas.microsoft.com/office/drawing/2014/chart" uri="{C3380CC4-5D6E-409C-BE32-E72D297353CC}">
              <c16:uniqueId val="{0000000F-9775-4C8D-A76A-E00FEA04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51480"/>
        <c:axId val="559360664"/>
      </c:lineChart>
      <c:catAx>
        <c:axId val="559351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0664"/>
        <c:crosses val="autoZero"/>
        <c:auto val="1"/>
        <c:lblAlgn val="ctr"/>
        <c:lblOffset val="100"/>
        <c:noMultiLvlLbl val="0"/>
      </c:catAx>
      <c:valAx>
        <c:axId val="559360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EffectofBtot!$P$22:$R$22</c:f>
              <c:numCache>
                <c:formatCode>0.000</c:formatCode>
                <c:ptCount val="3"/>
                <c:pt idx="0">
                  <c:v>1.0397159068410033</c:v>
                </c:pt>
                <c:pt idx="1">
                  <c:v>1.0093836228080515</c:v>
                </c:pt>
                <c:pt idx="2">
                  <c:v>0.95090047035094505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4-4C93-B2A1-905F8A4DA9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EffectofBtot!$P$23:$R$23</c:f>
              <c:numCache>
                <c:formatCode>0.000</c:formatCode>
                <c:ptCount val="3"/>
                <c:pt idx="0">
                  <c:v>1.0641604790253354</c:v>
                </c:pt>
                <c:pt idx="1">
                  <c:v>0.99627641488341856</c:v>
                </c:pt>
                <c:pt idx="2">
                  <c:v>0.93956310609124605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4-4C93-B2A1-905F8A4DA9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EffectofBtot!$P$24:$R$24</c:f>
              <c:numCache>
                <c:formatCode>0.000</c:formatCode>
                <c:ptCount val="3"/>
                <c:pt idx="0">
                  <c:v>1.0795799619797699</c:v>
                </c:pt>
                <c:pt idx="1">
                  <c:v>0.98845989613816321</c:v>
                </c:pt>
                <c:pt idx="2">
                  <c:v>0.93196014188206699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4-4C93-B2A1-905F8A4DA9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EffectofBtot!$P$25:$R$25</c:f>
              <c:numCache>
                <c:formatCode>0.000</c:formatCode>
                <c:ptCount val="3"/>
                <c:pt idx="0">
                  <c:v>1.0604249923581719</c:v>
                </c:pt>
                <c:pt idx="1">
                  <c:v>0.9884741036613135</c:v>
                </c:pt>
                <c:pt idx="2">
                  <c:v>0.9511009039805145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4-4C93-B2A1-905F8A4D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33256"/>
        <c:axId val="491337848"/>
      </c:lineChart>
      <c:catAx>
        <c:axId val="49133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7848"/>
        <c:crosses val="autoZero"/>
        <c:auto val="1"/>
        <c:lblAlgn val="ctr"/>
        <c:lblOffset val="100"/>
        <c:noMultiLvlLbl val="0"/>
      </c:catAx>
      <c:valAx>
        <c:axId val="491337848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Linear,Exp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'Effect of k'!$P$31:$R$31</c:f>
              <c:numCache>
                <c:formatCode>0.000</c:formatCode>
                <c:ptCount val="3"/>
                <c:pt idx="0">
                  <c:v>0.99236414191767219</c:v>
                </c:pt>
                <c:pt idx="1">
                  <c:v>1.0158196499434176</c:v>
                </c:pt>
                <c:pt idx="2">
                  <c:v>0.99181620813891025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38-4207-ACAD-394213FF22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'Effect of k'!$P$32:$R$32</c:f>
              <c:numCache>
                <c:formatCode>0.000</c:formatCode>
                <c:ptCount val="3"/>
                <c:pt idx="0">
                  <c:v>0.98578502749034058</c:v>
                </c:pt>
                <c:pt idx="1">
                  <c:v>1.0288726198611817</c:v>
                </c:pt>
                <c:pt idx="2">
                  <c:v>0.98534235264847736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D38-4207-ACAD-394213FF22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'Effect of k'!$P$33:$R$33</c:f>
              <c:numCache>
                <c:formatCode>0.000</c:formatCode>
                <c:ptCount val="3"/>
                <c:pt idx="0">
                  <c:v>0.98234656105171037</c:v>
                </c:pt>
                <c:pt idx="1">
                  <c:v>1.0356837707250222</c:v>
                </c:pt>
                <c:pt idx="2">
                  <c:v>0.98196966822326759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D38-4207-ACAD-394213FF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63736"/>
        <c:axId val="521261440"/>
      </c:lineChart>
      <c:catAx>
        <c:axId val="52126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1440"/>
        <c:crosses val="autoZero"/>
        <c:auto val="1"/>
        <c:lblAlgn val="ctr"/>
        <c:lblOffset val="100"/>
        <c:noMultiLvlLbl val="0"/>
      </c:catAx>
      <c:valAx>
        <c:axId val="521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Linear,Var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'Effect of k'!$P$34:$R$34</c:f>
              <c:numCache>
                <c:formatCode>0.000</c:formatCode>
                <c:ptCount val="3"/>
                <c:pt idx="0">
                  <c:v>0.99588538161139351</c:v>
                </c:pt>
                <c:pt idx="1">
                  <c:v>1.0222963709352149</c:v>
                </c:pt>
                <c:pt idx="2">
                  <c:v>0.98181824745339152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4A-4BD9-A265-E1BF1A1454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'Effect of k'!$P$35:$R$35</c:f>
              <c:numCache>
                <c:formatCode>0.000</c:formatCode>
                <c:ptCount val="3"/>
                <c:pt idx="0">
                  <c:v>0.97050653283009303</c:v>
                </c:pt>
                <c:pt idx="1">
                  <c:v>1.0018300272324898</c:v>
                </c:pt>
                <c:pt idx="2">
                  <c:v>1.0276634399374169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4A-4BD9-A265-E1BF1A1454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'Effect of k'!$P$36:$R$36</c:f>
              <c:numCache>
                <c:formatCode>0.000</c:formatCode>
                <c:ptCount val="3"/>
                <c:pt idx="0">
                  <c:v>0.96549651315572571</c:v>
                </c:pt>
                <c:pt idx="1">
                  <c:v>0.99849305950595246</c:v>
                </c:pt>
                <c:pt idx="2">
                  <c:v>1.0360104273383217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4A-4BD9-A265-E1BF1A145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63736"/>
        <c:axId val="521261440"/>
      </c:lineChart>
      <c:catAx>
        <c:axId val="52126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1440"/>
        <c:crosses val="autoZero"/>
        <c:auto val="1"/>
        <c:lblAlgn val="ctr"/>
        <c:lblOffset val="100"/>
        <c:noMultiLvlLbl val="0"/>
      </c:catAx>
      <c:valAx>
        <c:axId val="521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Extreme,Exp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'Effect of k'!$P$37:$R$37</c:f>
              <c:numCache>
                <c:formatCode>0.000</c:formatCode>
                <c:ptCount val="3"/>
                <c:pt idx="0">
                  <c:v>0.98560350139616748</c:v>
                </c:pt>
                <c:pt idx="1">
                  <c:v>1.0307703039158735</c:v>
                </c:pt>
                <c:pt idx="2">
                  <c:v>0.98362619468795898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4AB0-ADE2-B742334782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'Effect of k'!$P$38:$R$38</c:f>
              <c:numCache>
                <c:formatCode>0.000</c:formatCode>
                <c:ptCount val="3"/>
                <c:pt idx="0">
                  <c:v>0.98364655927563083</c:v>
                </c:pt>
                <c:pt idx="1">
                  <c:v>1.0347851050218839</c:v>
                </c:pt>
                <c:pt idx="2">
                  <c:v>0.98156833570248525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7-4AB0-ADE2-B742334782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'Effect of k'!$P$39:$R$39</c:f>
              <c:numCache>
                <c:formatCode>0.000</c:formatCode>
                <c:ptCount val="3"/>
                <c:pt idx="0">
                  <c:v>0.98224762061713955</c:v>
                </c:pt>
                <c:pt idx="1">
                  <c:v>1.037667678301804</c:v>
                </c:pt>
                <c:pt idx="2">
                  <c:v>0.98008470108105639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7-4AB0-ADE2-B74233478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63736"/>
        <c:axId val="521261440"/>
      </c:lineChart>
      <c:catAx>
        <c:axId val="52126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1440"/>
        <c:crosses val="autoZero"/>
        <c:auto val="1"/>
        <c:lblAlgn val="ctr"/>
        <c:lblOffset val="100"/>
        <c:noMultiLvlLbl val="0"/>
      </c:catAx>
      <c:valAx>
        <c:axId val="521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Extreme,Var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'Effect of k'!$P$40:$R$40</c:f>
              <c:numCache>
                <c:formatCode>0.000</c:formatCode>
                <c:ptCount val="3"/>
                <c:pt idx="0">
                  <c:v>1.0301116363169169</c:v>
                </c:pt>
                <c:pt idx="1">
                  <c:v>1.0504760789050027</c:v>
                </c:pt>
                <c:pt idx="2">
                  <c:v>0.91941228477808035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2-4073-A94E-2B2F5D01AB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'Effect of k'!$P$41:$R$41</c:f>
              <c:numCache>
                <c:formatCode>0.000</c:formatCode>
                <c:ptCount val="3"/>
                <c:pt idx="0">
                  <c:v>0.96632836022640034</c:v>
                </c:pt>
                <c:pt idx="1">
                  <c:v>1.0080028162682977</c:v>
                </c:pt>
                <c:pt idx="2">
                  <c:v>1.025668823505302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2-4073-A94E-2B2F5D01AB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'Effect of k'!$P$42:$R$42</c:f>
              <c:numCache>
                <c:formatCode>0.000</c:formatCode>
                <c:ptCount val="3"/>
                <c:pt idx="0">
                  <c:v>0.9646114378539995</c:v>
                </c:pt>
                <c:pt idx="1">
                  <c:v>0.99742588329974058</c:v>
                </c:pt>
                <c:pt idx="2">
                  <c:v>1.0379626788462599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2-4073-A94E-2B2F5D01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63736"/>
        <c:axId val="521261440"/>
      </c:lineChart>
      <c:catAx>
        <c:axId val="52126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1440"/>
        <c:crosses val="autoZero"/>
        <c:auto val="1"/>
        <c:lblAlgn val="ctr"/>
        <c:lblOffset val="100"/>
        <c:noMultiLvlLbl val="0"/>
      </c:catAx>
      <c:valAx>
        <c:axId val="521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f=0,Exp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'Effect of k'!$P$25:$R$25</c:f>
              <c:numCache>
                <c:formatCode>0.000</c:formatCode>
                <c:ptCount val="3"/>
                <c:pt idx="0">
                  <c:v>1.0441409759176394</c:v>
                </c:pt>
                <c:pt idx="1">
                  <c:v>0.91171801251205098</c:v>
                </c:pt>
                <c:pt idx="2">
                  <c:v>1.0441410115703096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0-407E-9795-223051068C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'Effect of k'!$P$26:$R$26</c:f>
              <c:numCache>
                <c:formatCode>0.000</c:formatCode>
                <c:ptCount val="3"/>
                <c:pt idx="0">
                  <c:v>1.0256896367596093</c:v>
                </c:pt>
                <c:pt idx="1">
                  <c:v>0.94862078660733695</c:v>
                </c:pt>
                <c:pt idx="2">
                  <c:v>1.0256895766330536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0-407E-9795-223051068C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'Effect of k'!$P$27:$R$27</c:f>
              <c:numCache>
                <c:formatCode>0.000</c:formatCode>
                <c:ptCount val="3"/>
                <c:pt idx="0">
                  <c:v>1.0180666913108953</c:v>
                </c:pt>
                <c:pt idx="1">
                  <c:v>0.96386640960396364</c:v>
                </c:pt>
                <c:pt idx="2">
                  <c:v>1.0180668990851409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0-407E-9795-22305106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63736"/>
        <c:axId val="521261440"/>
      </c:lineChart>
      <c:catAx>
        <c:axId val="52126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1440"/>
        <c:crosses val="autoZero"/>
        <c:auto val="1"/>
        <c:lblAlgn val="ctr"/>
        <c:lblOffset val="100"/>
        <c:noMultiLvlLbl val="0"/>
      </c:catAx>
      <c:valAx>
        <c:axId val="521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f=0,Var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'Effect of k'!$P$28:$R$28</c:f>
              <c:numCache>
                <c:formatCode>0.000</c:formatCode>
                <c:ptCount val="3"/>
                <c:pt idx="0">
                  <c:v>1.0876579427391655</c:v>
                </c:pt>
                <c:pt idx="1">
                  <c:v>0.93327867426112576</c:v>
                </c:pt>
                <c:pt idx="2">
                  <c:v>0.97906338299970885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F-45B6-9F52-C86A2246B2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'Effect of k'!$P$29:$R$29</c:f>
              <c:numCache>
                <c:formatCode>0.000</c:formatCode>
                <c:ptCount val="3"/>
                <c:pt idx="0">
                  <c:v>0.99421201250448954</c:v>
                </c:pt>
                <c:pt idx="1">
                  <c:v>0.93241445418653357</c:v>
                </c:pt>
                <c:pt idx="2">
                  <c:v>1.0733735333089771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F-45B6-9F52-C86A2246B2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'Effect of k'!$P$30:$R$30</c:f>
              <c:numCache>
                <c:formatCode>0.000</c:formatCode>
                <c:ptCount val="3"/>
                <c:pt idx="0">
                  <c:v>0.9868988549227613</c:v>
                </c:pt>
                <c:pt idx="1">
                  <c:v>0.93110113773938119</c:v>
                </c:pt>
                <c:pt idx="2">
                  <c:v>1.0820000073378575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F-45B6-9F52-C86A2246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63736"/>
        <c:axId val="521261440"/>
      </c:lineChart>
      <c:catAx>
        <c:axId val="52126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1440"/>
        <c:crosses val="autoZero"/>
        <c:auto val="1"/>
        <c:lblAlgn val="ctr"/>
        <c:lblOffset val="100"/>
        <c:noMultiLvlLbl val="0"/>
      </c:catAx>
      <c:valAx>
        <c:axId val="521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(RUNTIME_k!$J$21,RUNTIME_k!$J$25,RUNTIME_k!$J$29)</c:f>
              <c:numCache>
                <c:formatCode>General</c:formatCode>
                <c:ptCount val="3"/>
                <c:pt idx="0">
                  <c:v>72.984076724999994</c:v>
                </c:pt>
                <c:pt idx="1">
                  <c:v>9957.0487937500002</c:v>
                </c:pt>
                <c:pt idx="2">
                  <c:v>53520.853312500003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F-4A1C-8004-BB1A57333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43784"/>
        <c:axId val="528752312"/>
      </c:lineChart>
      <c:catAx>
        <c:axId val="52874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2312"/>
        <c:crosses val="autoZero"/>
        <c:auto val="1"/>
        <c:lblAlgn val="ctr"/>
        <c:lblOffset val="100"/>
        <c:noMultiLvlLbl val="0"/>
      </c:catAx>
      <c:valAx>
        <c:axId val="52875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Btot_SIM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(RUNTIME_Btot!$I$22,RUNTIME_Btot!$I$24,RUNTIME_Btot!$I$26,RUNTIME_Btot!$I$28)</c:f>
              <c:numCache>
                <c:formatCode>General</c:formatCode>
                <c:ptCount val="4"/>
                <c:pt idx="0">
                  <c:v>74.55585585</c:v>
                </c:pt>
                <c:pt idx="1">
                  <c:v>292.73482005</c:v>
                </c:pt>
                <c:pt idx="2">
                  <c:v>682.84526024999991</c:v>
                </c:pt>
                <c:pt idx="3">
                  <c:v>1446.5828216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5D-4F16-80DA-12511ADD0A35}"/>
            </c:ext>
          </c:extLst>
        </c:ser>
        <c:ser>
          <c:idx val="1"/>
          <c:order val="1"/>
          <c:tx>
            <c:v>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(RUNTIME_k!$J$21,RUNTIME_k!$J$25,RUNTIME_k!$J$29)</c:f>
              <c:numCache>
                <c:formatCode>General</c:formatCode>
                <c:ptCount val="3"/>
                <c:pt idx="0">
                  <c:v>72.984076724999994</c:v>
                </c:pt>
                <c:pt idx="1">
                  <c:v>9957.0487937500002</c:v>
                </c:pt>
                <c:pt idx="2">
                  <c:v>53520.853312500003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D-4F16-80DA-12511ADD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2608"/>
        <c:axId val="376290968"/>
      </c:lineChart>
      <c:catAx>
        <c:axId val="37629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0968"/>
        <c:crosses val="autoZero"/>
        <c:auto val="1"/>
        <c:lblAlgn val="ctr"/>
        <c:lblOffset val="100"/>
        <c:noMultiLvlLbl val="0"/>
      </c:catAx>
      <c:valAx>
        <c:axId val="3762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6708333333333336"/>
          <c:w val="0.891993000874890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Main_Sheet!$U$2:$U$77</c:f>
            </c:numRef>
          </c:val>
          <c:extLst>
            <c:ext xmlns:c16="http://schemas.microsoft.com/office/drawing/2014/chart" uri="{C3380CC4-5D6E-409C-BE32-E72D297353CC}">
              <c16:uniqueId val="{00000000-35DB-4DCF-A041-B38F62D5C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56792"/>
        <c:axId val="645460728"/>
      </c:barChart>
      <c:catAx>
        <c:axId val="64545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60728"/>
        <c:crosses val="autoZero"/>
        <c:auto val="1"/>
        <c:lblAlgn val="ctr"/>
        <c:lblOffset val="100"/>
        <c:noMultiLvlLbl val="0"/>
      </c:catAx>
      <c:valAx>
        <c:axId val="6454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5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Delta_trad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Main_Sheet!$AC$2:$AC$77</c:f>
            </c:numRef>
          </c:val>
          <c:extLst>
            <c:ext xmlns:c16="http://schemas.microsoft.com/office/drawing/2014/chart" uri="{C3380CC4-5D6E-409C-BE32-E72D297353CC}">
              <c16:uniqueId val="{00000000-BE06-423B-8668-06125670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56792"/>
        <c:axId val="645460728"/>
      </c:barChart>
      <c:catAx>
        <c:axId val="64545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60728"/>
        <c:crosses val="autoZero"/>
        <c:auto val="1"/>
        <c:lblAlgn val="ctr"/>
        <c:lblOffset val="100"/>
        <c:noMultiLvlLbl val="0"/>
      </c:catAx>
      <c:valAx>
        <c:axId val="64546072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5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Main_Sheet!$P$62:$R$62</c:f>
            </c:numRef>
          </c:val>
          <c:smooth val="0"/>
          <c:extLst>
            <c:ext xmlns:c16="http://schemas.microsoft.com/office/drawing/2014/chart" uri="{C3380CC4-5D6E-409C-BE32-E72D297353CC}">
              <c16:uniqueId val="{00000000-B798-4D57-9C63-198B111A45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Main_Sheet!$P$63:$R$63</c:f>
            </c:numRef>
          </c:val>
          <c:smooth val="0"/>
          <c:extLst>
            <c:ext xmlns:c16="http://schemas.microsoft.com/office/drawing/2014/chart" uri="{C3380CC4-5D6E-409C-BE32-E72D297353CC}">
              <c16:uniqueId val="{00000001-B798-4D57-9C63-198B111A45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Main_Sheet!$P$64:$R$64</c:f>
            </c:numRef>
          </c:val>
          <c:smooth val="0"/>
          <c:extLst>
            <c:ext xmlns:c16="http://schemas.microsoft.com/office/drawing/2014/chart" uri="{C3380CC4-5D6E-409C-BE32-E72D297353CC}">
              <c16:uniqueId val="{00000002-B798-4D57-9C63-198B111A454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Main_Sheet!$P$65:$R$65</c:f>
            </c:numRef>
          </c:val>
          <c:smooth val="0"/>
          <c:extLst>
            <c:ext xmlns:c16="http://schemas.microsoft.com/office/drawing/2014/chart" uri="{C3380CC4-5D6E-409C-BE32-E72D297353CC}">
              <c16:uniqueId val="{00000003-B798-4D57-9C63-198B111A454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Main_Sheet!$P$66:$R$66</c:f>
            </c:numRef>
          </c:val>
          <c:smooth val="0"/>
          <c:extLst>
            <c:ext xmlns:c16="http://schemas.microsoft.com/office/drawing/2014/chart" uri="{C3380CC4-5D6E-409C-BE32-E72D297353CC}">
              <c16:uniqueId val="{00000004-B798-4D57-9C63-198B111A454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Main_Sheet!$P$67:$R$67</c:f>
            </c:numRef>
          </c:val>
          <c:smooth val="0"/>
          <c:extLst>
            <c:ext xmlns:c16="http://schemas.microsoft.com/office/drawing/2014/chart" uri="{C3380CC4-5D6E-409C-BE32-E72D297353CC}">
              <c16:uniqueId val="{00000005-B798-4D57-9C63-198B111A454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Main_Sheet!$P$68:$R$68</c:f>
            </c:numRef>
          </c:val>
          <c:smooth val="0"/>
          <c:extLst>
            <c:ext xmlns:c16="http://schemas.microsoft.com/office/drawing/2014/chart" uri="{C3380CC4-5D6E-409C-BE32-E72D297353CC}">
              <c16:uniqueId val="{00000006-B798-4D57-9C63-198B111A454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Main_Sheet!$P$69:$R$69</c:f>
            </c:numRef>
          </c:val>
          <c:smooth val="0"/>
          <c:extLst>
            <c:ext xmlns:c16="http://schemas.microsoft.com/office/drawing/2014/chart" uri="{C3380CC4-5D6E-409C-BE32-E72D297353CC}">
              <c16:uniqueId val="{00000007-B798-4D57-9C63-198B111A454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Main_Sheet!$P$70:$R$70</c:f>
            </c:numRef>
          </c:val>
          <c:smooth val="0"/>
          <c:extLst>
            <c:ext xmlns:c16="http://schemas.microsoft.com/office/drawing/2014/chart" uri="{C3380CC4-5D6E-409C-BE32-E72D297353CC}">
              <c16:uniqueId val="{00000008-B798-4D57-9C63-198B111A454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Main_Sheet!$P$71:$R$71</c:f>
            </c:numRef>
          </c:val>
          <c:smooth val="0"/>
          <c:extLst>
            <c:ext xmlns:c16="http://schemas.microsoft.com/office/drawing/2014/chart" uri="{C3380CC4-5D6E-409C-BE32-E72D297353CC}">
              <c16:uniqueId val="{00000009-B798-4D57-9C63-198B111A454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Main_Sheet!$P$72:$R$72</c:f>
            </c:numRef>
          </c:val>
          <c:smooth val="0"/>
          <c:extLst>
            <c:ext xmlns:c16="http://schemas.microsoft.com/office/drawing/2014/chart" uri="{C3380CC4-5D6E-409C-BE32-E72D297353CC}">
              <c16:uniqueId val="{0000000A-B798-4D57-9C63-198B111A454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Main_Sheet!$P$73:$R$73</c:f>
            </c:numRef>
          </c:val>
          <c:smooth val="0"/>
          <c:extLst>
            <c:ext xmlns:c16="http://schemas.microsoft.com/office/drawing/2014/chart" uri="{C3380CC4-5D6E-409C-BE32-E72D297353CC}">
              <c16:uniqueId val="{0000000B-B798-4D57-9C63-198B111A454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Main_Sheet!$P$74:$R$74</c:f>
            </c:numRef>
          </c:val>
          <c:smooth val="0"/>
          <c:extLst>
            <c:ext xmlns:c16="http://schemas.microsoft.com/office/drawing/2014/chart" uri="{C3380CC4-5D6E-409C-BE32-E72D297353CC}">
              <c16:uniqueId val="{0000000C-B798-4D57-9C63-198B111A454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Main_Sheet!$P$75:$R$75</c:f>
            </c:numRef>
          </c:val>
          <c:smooth val="0"/>
          <c:extLst>
            <c:ext xmlns:c16="http://schemas.microsoft.com/office/drawing/2014/chart" uri="{C3380CC4-5D6E-409C-BE32-E72D297353CC}">
              <c16:uniqueId val="{0000000D-B798-4D57-9C63-198B111A454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Main_Sheet!$P$76:$R$76</c:f>
            </c:numRef>
          </c:val>
          <c:smooth val="0"/>
          <c:extLst>
            <c:ext xmlns:c16="http://schemas.microsoft.com/office/drawing/2014/chart" uri="{C3380CC4-5D6E-409C-BE32-E72D297353CC}">
              <c16:uniqueId val="{0000000E-B798-4D57-9C63-198B111A454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Main_Sheet!$P$77:$R$77</c:f>
            </c:numRef>
          </c:val>
          <c:smooth val="0"/>
          <c:extLst>
            <c:ext xmlns:c16="http://schemas.microsoft.com/office/drawing/2014/chart" uri="{C3380CC4-5D6E-409C-BE32-E72D297353CC}">
              <c16:uniqueId val="{0000000F-B798-4D57-9C63-198B111A454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Main_Sheet!$P$78:$R$78</c:f>
              <c:numCache>
                <c:formatCode>0.000</c:formatCode>
                <c:ptCount val="3"/>
                <c:pt idx="0">
                  <c:v>1.0053159739385069</c:v>
                </c:pt>
                <c:pt idx="1">
                  <c:v>0.98987210927613134</c:v>
                </c:pt>
                <c:pt idx="2">
                  <c:v>1.0048119167853613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798-4D57-9C63-198B111A454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Main_Sheet!$P$79:$R$79</c:f>
            </c:numRef>
          </c:val>
          <c:smooth val="0"/>
          <c:extLst>
            <c:ext xmlns:c16="http://schemas.microsoft.com/office/drawing/2014/chart" uri="{C3380CC4-5D6E-409C-BE32-E72D297353CC}">
              <c16:uniqueId val="{00000011-B798-4D57-9C63-198B111A454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Main_Sheet!$P$80:$R$80</c:f>
            </c:numRef>
          </c:val>
          <c:smooth val="0"/>
          <c:extLst>
            <c:ext xmlns:c16="http://schemas.microsoft.com/office/drawing/2014/chart" uri="{C3380CC4-5D6E-409C-BE32-E72D297353CC}">
              <c16:uniqueId val="{00000012-B798-4D57-9C63-198B111A454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Main_Sheet!$P$81:$R$81</c:f>
            </c:numRef>
          </c:val>
          <c:smooth val="0"/>
          <c:extLst>
            <c:ext xmlns:c16="http://schemas.microsoft.com/office/drawing/2014/chart" uri="{C3380CC4-5D6E-409C-BE32-E72D297353CC}">
              <c16:uniqueId val="{00000013-B798-4D57-9C63-198B111A454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Main_Sheet!$P$82:$R$82</c:f>
            </c:numRef>
          </c:val>
          <c:smooth val="0"/>
          <c:extLst>
            <c:ext xmlns:c16="http://schemas.microsoft.com/office/drawing/2014/chart" uri="{C3380CC4-5D6E-409C-BE32-E72D297353CC}">
              <c16:uniqueId val="{00000014-B798-4D57-9C63-198B111A454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Main_Sheet!$P$83:$R$83</c:f>
            </c:numRef>
          </c:val>
          <c:smooth val="0"/>
          <c:extLst>
            <c:ext xmlns:c16="http://schemas.microsoft.com/office/drawing/2014/chart" uri="{C3380CC4-5D6E-409C-BE32-E72D297353CC}">
              <c16:uniqueId val="{00000015-B798-4D57-9C63-198B111A454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Main_Sheet!$P$84:$R$84</c:f>
            </c:numRef>
          </c:val>
          <c:smooth val="0"/>
          <c:extLst>
            <c:ext xmlns:c16="http://schemas.microsoft.com/office/drawing/2014/chart" uri="{C3380CC4-5D6E-409C-BE32-E72D297353CC}">
              <c16:uniqueId val="{00000016-B798-4D57-9C63-198B111A454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Main_Sheet!$P$85:$R$85</c:f>
            </c:numRef>
          </c:val>
          <c:smooth val="0"/>
          <c:extLst>
            <c:ext xmlns:c16="http://schemas.microsoft.com/office/drawing/2014/chart" uri="{C3380CC4-5D6E-409C-BE32-E72D297353CC}">
              <c16:uniqueId val="{00000017-B798-4D57-9C63-198B111A454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Main_Sheet!$P$86:$R$86</c:f>
            </c:numRef>
          </c:val>
          <c:smooth val="0"/>
          <c:extLst>
            <c:ext xmlns:c16="http://schemas.microsoft.com/office/drawing/2014/chart" uri="{C3380CC4-5D6E-409C-BE32-E72D297353CC}">
              <c16:uniqueId val="{00000018-B798-4D57-9C63-198B111A454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Main_Sheet!$P$87:$R$87</c:f>
            </c:numRef>
          </c:val>
          <c:smooth val="0"/>
          <c:extLst>
            <c:ext xmlns:c16="http://schemas.microsoft.com/office/drawing/2014/chart" uri="{C3380CC4-5D6E-409C-BE32-E72D297353CC}">
              <c16:uniqueId val="{00000019-B798-4D57-9C63-198B111A454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Main_Sheet!$P$88:$R$88</c:f>
            </c:numRef>
          </c:val>
          <c:smooth val="0"/>
          <c:extLst>
            <c:ext xmlns:c16="http://schemas.microsoft.com/office/drawing/2014/chart" uri="{C3380CC4-5D6E-409C-BE32-E72D297353CC}">
              <c16:uniqueId val="{0000001A-B798-4D57-9C63-198B111A454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Main_Sheet!$P$89:$R$89</c:f>
            </c:numRef>
          </c:val>
          <c:smooth val="0"/>
          <c:extLst>
            <c:ext xmlns:c16="http://schemas.microsoft.com/office/drawing/2014/chart" uri="{C3380CC4-5D6E-409C-BE32-E72D297353CC}">
              <c16:uniqueId val="{0000001B-B798-4D57-9C63-198B111A454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Main_Sheet!$P$90:$R$90</c:f>
            </c:numRef>
          </c:val>
          <c:smooth val="0"/>
          <c:extLst>
            <c:ext xmlns:c16="http://schemas.microsoft.com/office/drawing/2014/chart" uri="{C3380CC4-5D6E-409C-BE32-E72D297353CC}">
              <c16:uniqueId val="{0000001C-B798-4D57-9C63-198B111A454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Main_Sheet!$P$91:$R$91</c:f>
            </c:numRef>
          </c:val>
          <c:smooth val="0"/>
          <c:extLst>
            <c:ext xmlns:c16="http://schemas.microsoft.com/office/drawing/2014/chart" uri="{C3380CC4-5D6E-409C-BE32-E72D297353CC}">
              <c16:uniqueId val="{0000001D-B798-4D57-9C63-198B111A454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Main_Sheet!$P$92:$R$92</c:f>
            </c:numRef>
          </c:val>
          <c:smooth val="0"/>
          <c:extLst>
            <c:ext xmlns:c16="http://schemas.microsoft.com/office/drawing/2014/chart" uri="{C3380CC4-5D6E-409C-BE32-E72D297353CC}">
              <c16:uniqueId val="{0000001E-B798-4D57-9C63-198B111A454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Main_Sheet!$P$93:$R$93</c:f>
            </c:numRef>
          </c:val>
          <c:smooth val="0"/>
          <c:extLst>
            <c:ext xmlns:c16="http://schemas.microsoft.com/office/drawing/2014/chart" uri="{C3380CC4-5D6E-409C-BE32-E72D297353CC}">
              <c16:uniqueId val="{0000001F-B798-4D57-9C63-198B111A454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Main_Sheet!$P$94:$R$94</c:f>
            </c:numRef>
          </c:val>
          <c:smooth val="0"/>
          <c:extLst>
            <c:ext xmlns:c16="http://schemas.microsoft.com/office/drawing/2014/chart" uri="{C3380CC4-5D6E-409C-BE32-E72D297353CC}">
              <c16:uniqueId val="{00000020-B798-4D57-9C63-198B111A454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Main_Sheet!$P$95:$R$95</c:f>
            </c:numRef>
          </c:val>
          <c:smooth val="0"/>
          <c:extLst>
            <c:ext xmlns:c16="http://schemas.microsoft.com/office/drawing/2014/chart" uri="{C3380CC4-5D6E-409C-BE32-E72D297353CC}">
              <c16:uniqueId val="{00000021-B798-4D57-9C63-198B111A454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Main_Sheet!$P$96:$R$96</c:f>
            </c:numRef>
          </c:val>
          <c:smooth val="0"/>
          <c:extLst>
            <c:ext xmlns:c16="http://schemas.microsoft.com/office/drawing/2014/chart" uri="{C3380CC4-5D6E-409C-BE32-E72D297353CC}">
              <c16:uniqueId val="{00000022-B798-4D57-9C63-198B111A454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Main_Sheet!$P$97:$R$97</c:f>
            </c:numRef>
          </c:val>
          <c:smooth val="0"/>
          <c:extLst>
            <c:ext xmlns:c16="http://schemas.microsoft.com/office/drawing/2014/chart" uri="{C3380CC4-5D6E-409C-BE32-E72D297353CC}">
              <c16:uniqueId val="{00000023-B798-4D57-9C63-198B111A454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Main_Sheet!$P$98:$R$98</c:f>
            </c:numRef>
          </c:val>
          <c:smooth val="0"/>
          <c:extLst>
            <c:ext xmlns:c16="http://schemas.microsoft.com/office/drawing/2014/chart" uri="{C3380CC4-5D6E-409C-BE32-E72D297353CC}">
              <c16:uniqueId val="{00000024-B798-4D57-9C63-198B111A454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Main_Sheet!$P$99:$R$99</c:f>
            </c:numRef>
          </c:val>
          <c:smooth val="0"/>
          <c:extLst>
            <c:ext xmlns:c16="http://schemas.microsoft.com/office/drawing/2014/chart" uri="{C3380CC4-5D6E-409C-BE32-E72D297353CC}">
              <c16:uniqueId val="{00000025-B798-4D57-9C63-198B111A454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Main_Sheet!$P$100:$R$100</c:f>
            </c:numRef>
          </c:val>
          <c:smooth val="0"/>
          <c:extLst>
            <c:ext xmlns:c16="http://schemas.microsoft.com/office/drawing/2014/chart" uri="{C3380CC4-5D6E-409C-BE32-E72D297353CC}">
              <c16:uniqueId val="{00000026-B798-4D57-9C63-198B111A454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Main_Sheet!$P$101:$R$101</c:f>
            </c:numRef>
          </c:val>
          <c:smooth val="0"/>
          <c:extLst>
            <c:ext xmlns:c16="http://schemas.microsoft.com/office/drawing/2014/chart" uri="{C3380CC4-5D6E-409C-BE32-E72D297353CC}">
              <c16:uniqueId val="{00000027-B798-4D57-9C63-198B111A454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Main_Sheet!$P$102:$R$102</c:f>
              <c:numCache>
                <c:formatCode>General</c:formatCode>
                <c:ptCount val="3"/>
                <c:pt idx="0">
                  <c:v>0.99986939046514134</c:v>
                </c:pt>
                <c:pt idx="1">
                  <c:v>1.0006770014990187</c:v>
                </c:pt>
                <c:pt idx="2">
                  <c:v>0.99945360803584005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798-4D57-9C63-198B111A454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Main_Sheet!$P$103:$R$103</c:f>
            </c:numRef>
          </c:val>
          <c:smooth val="0"/>
          <c:extLst>
            <c:ext xmlns:c16="http://schemas.microsoft.com/office/drawing/2014/chart" uri="{C3380CC4-5D6E-409C-BE32-E72D297353CC}">
              <c16:uniqueId val="{00000029-B798-4D57-9C63-198B111A454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Main_Sheet!$P$104:$R$104</c:f>
            </c:numRef>
          </c:val>
          <c:smooth val="0"/>
          <c:extLst>
            <c:ext xmlns:c16="http://schemas.microsoft.com/office/drawing/2014/chart" uri="{C3380CC4-5D6E-409C-BE32-E72D297353CC}">
              <c16:uniqueId val="{0000002A-B798-4D57-9C63-198B111A454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Main_Sheet!$P$105:$R$105</c:f>
            </c:numRef>
          </c:val>
          <c:smooth val="0"/>
          <c:extLst>
            <c:ext xmlns:c16="http://schemas.microsoft.com/office/drawing/2014/chart" uri="{C3380CC4-5D6E-409C-BE32-E72D297353CC}">
              <c16:uniqueId val="{0000002B-B798-4D57-9C63-198B111A454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Main_Sheet!$P$106:$R$106</c:f>
            </c:numRef>
          </c:val>
          <c:smooth val="0"/>
          <c:extLst>
            <c:ext xmlns:c16="http://schemas.microsoft.com/office/drawing/2014/chart" uri="{C3380CC4-5D6E-409C-BE32-E72D297353CC}">
              <c16:uniqueId val="{0000002C-B798-4D57-9C63-198B111A454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Main_Sheet!$P$107:$R$107</c:f>
            </c:numRef>
          </c:val>
          <c:smooth val="0"/>
          <c:extLst>
            <c:ext xmlns:c16="http://schemas.microsoft.com/office/drawing/2014/chart" uri="{C3380CC4-5D6E-409C-BE32-E72D297353CC}">
              <c16:uniqueId val="{0000002D-B798-4D57-9C63-198B111A454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Main_Sheet!$P$108:$R$108</c:f>
            </c:numRef>
          </c:val>
          <c:smooth val="0"/>
          <c:extLst>
            <c:ext xmlns:c16="http://schemas.microsoft.com/office/drawing/2014/chart" uri="{C3380CC4-5D6E-409C-BE32-E72D297353CC}">
              <c16:uniqueId val="{0000002E-B798-4D57-9C63-198B111A454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Main_Sheet!$P$109:$R$109</c:f>
            </c:numRef>
          </c:val>
          <c:smooth val="0"/>
          <c:extLst>
            <c:ext xmlns:c16="http://schemas.microsoft.com/office/drawing/2014/chart" uri="{C3380CC4-5D6E-409C-BE32-E72D297353CC}">
              <c16:uniqueId val="{0000002F-B798-4D57-9C63-198B111A454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Main_Sheet!$P$110:$R$110</c:f>
              <c:numCache>
                <c:formatCode>General</c:formatCode>
                <c:ptCount val="3"/>
                <c:pt idx="0">
                  <c:v>0.99431260426839196</c:v>
                </c:pt>
                <c:pt idx="1">
                  <c:v>1.0125464995702107</c:v>
                </c:pt>
                <c:pt idx="2">
                  <c:v>0.99314089616139734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798-4D57-9C63-198B111A454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Main_Sheet!$P$111:$R$111</c:f>
            </c:numRef>
          </c:val>
          <c:smooth val="0"/>
          <c:extLst>
            <c:ext xmlns:c16="http://schemas.microsoft.com/office/drawing/2014/chart" uri="{C3380CC4-5D6E-409C-BE32-E72D297353CC}">
              <c16:uniqueId val="{00000031-B798-4D57-9C63-198B111A454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Main_Sheet!$P$112:$R$112</c:f>
            </c:numRef>
          </c:val>
          <c:smooth val="0"/>
          <c:extLst>
            <c:ext xmlns:c16="http://schemas.microsoft.com/office/drawing/2014/chart" uri="{C3380CC4-5D6E-409C-BE32-E72D297353CC}">
              <c16:uniqueId val="{00000032-B798-4D57-9C63-198B111A454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Main_Sheet!$P$113:$R$113</c:f>
            </c:numRef>
          </c:val>
          <c:smooth val="0"/>
          <c:extLst>
            <c:ext xmlns:c16="http://schemas.microsoft.com/office/drawing/2014/chart" uri="{C3380CC4-5D6E-409C-BE32-E72D297353CC}">
              <c16:uniqueId val="{00000033-B798-4D57-9C63-198B111A454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Main_Sheet!$P$114:$R$114</c:f>
            </c:numRef>
          </c:val>
          <c:smooth val="0"/>
          <c:extLst>
            <c:ext xmlns:c16="http://schemas.microsoft.com/office/drawing/2014/chart" uri="{C3380CC4-5D6E-409C-BE32-E72D297353CC}">
              <c16:uniqueId val="{00000034-B798-4D57-9C63-198B111A454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Main_Sheet!$P$115:$R$115</c:f>
            </c:numRef>
          </c:val>
          <c:smooth val="0"/>
          <c:extLst>
            <c:ext xmlns:c16="http://schemas.microsoft.com/office/drawing/2014/chart" uri="{C3380CC4-5D6E-409C-BE32-E72D297353CC}">
              <c16:uniqueId val="{00000035-B798-4D57-9C63-198B111A4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288144"/>
        <c:axId val="513285192"/>
      </c:lineChart>
      <c:catAx>
        <c:axId val="51328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5192"/>
        <c:crosses val="autoZero"/>
        <c:auto val="1"/>
        <c:lblAlgn val="ctr"/>
        <c:lblOffset val="100"/>
        <c:noMultiLvlLbl val="0"/>
      </c:catAx>
      <c:valAx>
        <c:axId val="51328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EffectofBtot!$P$2:$R$2</c:f>
              <c:numCache>
                <c:formatCode>0.000</c:formatCode>
                <c:ptCount val="3"/>
                <c:pt idx="0">
                  <c:v>1.0441409759176394</c:v>
                </c:pt>
                <c:pt idx="1">
                  <c:v>0.91171801251205098</c:v>
                </c:pt>
                <c:pt idx="2">
                  <c:v>1.0441410115703096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A-4953-AE0B-89168D330F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EffectofBtot!$P$3:$R$3</c:f>
              <c:numCache>
                <c:formatCode>0.000</c:formatCode>
                <c:ptCount val="3"/>
                <c:pt idx="0">
                  <c:v>1.0347391190465682</c:v>
                </c:pt>
                <c:pt idx="1">
                  <c:v>0.93052182871718025</c:v>
                </c:pt>
                <c:pt idx="2">
                  <c:v>1.0347390522362516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A-4953-AE0B-89168D330F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EffectofBtot!$P$4:$R$4</c:f>
              <c:numCache>
                <c:formatCode>0.000</c:formatCode>
                <c:ptCount val="3"/>
                <c:pt idx="0">
                  <c:v>1.0284414310535077</c:v>
                </c:pt>
                <c:pt idx="1">
                  <c:v>0.94311696315971494</c:v>
                </c:pt>
                <c:pt idx="2">
                  <c:v>1.0284416057867776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A-4953-AE0B-89168D330F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EffectofBtot!$P$5:$R$5</c:f>
              <c:numCache>
                <c:formatCode>0.000</c:formatCode>
                <c:ptCount val="3"/>
                <c:pt idx="0">
                  <c:v>1.0239819582911458</c:v>
                </c:pt>
                <c:pt idx="1">
                  <c:v>0.95203613368726003</c:v>
                </c:pt>
                <c:pt idx="2">
                  <c:v>1.0239819080215939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A-4953-AE0B-89168D33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33256"/>
        <c:axId val="491337848"/>
      </c:lineChart>
      <c:catAx>
        <c:axId val="49133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7848"/>
        <c:crosses val="autoZero"/>
        <c:auto val="1"/>
        <c:lblAlgn val="ctr"/>
        <c:lblOffset val="100"/>
        <c:noMultiLvlLbl val="0"/>
      </c:catAx>
      <c:valAx>
        <c:axId val="491337848"/>
        <c:scaling>
          <c:orientation val="minMax"/>
          <c:max val="1.0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EffectofBtot!$P$6:$R$6</c:f>
              <c:numCache>
                <c:formatCode>0.000</c:formatCode>
                <c:ptCount val="3"/>
                <c:pt idx="0">
                  <c:v>1.0009493290019351</c:v>
                </c:pt>
                <c:pt idx="1">
                  <c:v>0.999480380949609</c:v>
                </c:pt>
                <c:pt idx="2">
                  <c:v>0.99957029004845599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7-4B8E-9AAA-B402A07702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EffectofBtot!$P$7:$R$7</c:f>
              <c:numCache>
                <c:formatCode>0.000</c:formatCode>
                <c:ptCount val="3"/>
                <c:pt idx="0">
                  <c:v>0.9976062521430985</c:v>
                </c:pt>
                <c:pt idx="1">
                  <c:v>1.0062902818425234</c:v>
                </c:pt>
                <c:pt idx="2">
                  <c:v>0.99610346601437805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7-4B8E-9AAA-B402A07702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EffectofBtot!$P$8:$R$8</c:f>
              <c:numCache>
                <c:formatCode>0.000</c:formatCode>
                <c:ptCount val="3"/>
                <c:pt idx="0">
                  <c:v>0.99425019927466485</c:v>
                </c:pt>
                <c:pt idx="1">
                  <c:v>1.0129204313896034</c:v>
                </c:pt>
                <c:pt idx="2">
                  <c:v>0.99282936933573174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7-4B8E-9AAA-B402A07702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EffectofBtot!$P$9:$R$9</c:f>
              <c:numCache>
                <c:formatCode>0.000</c:formatCode>
                <c:ptCount val="3"/>
                <c:pt idx="0">
                  <c:v>0.99172874099999997</c:v>
                </c:pt>
                <c:pt idx="1">
                  <c:v>1.0178025230000001</c:v>
                </c:pt>
                <c:pt idx="2">
                  <c:v>0.99046873499999999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7-4B8E-9AAA-B402A077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33256"/>
        <c:axId val="491337848"/>
      </c:lineChart>
      <c:catAx>
        <c:axId val="49133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7848"/>
        <c:crosses val="autoZero"/>
        <c:auto val="1"/>
        <c:lblAlgn val="ctr"/>
        <c:lblOffset val="100"/>
        <c:noMultiLvlLbl val="0"/>
      </c:catAx>
      <c:valAx>
        <c:axId val="491337848"/>
        <c:scaling>
          <c:orientation val="minMax"/>
          <c:max val="1.0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EffectofBtot!$P$10:$R$10</c:f>
              <c:numCache>
                <c:formatCode>0.000</c:formatCode>
                <c:ptCount val="3"/>
                <c:pt idx="0">
                  <c:v>1.0053159739385069</c:v>
                </c:pt>
                <c:pt idx="1">
                  <c:v>0.98987210927613134</c:v>
                </c:pt>
                <c:pt idx="2">
                  <c:v>1.0048119167853613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A-41C6-8225-E66C22BF5E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EffectofBtot!$P$11:$R$11</c:f>
              <c:numCache>
                <c:formatCode>0.000</c:formatCode>
                <c:ptCount val="3"/>
                <c:pt idx="0">
                  <c:v>1.004443061510339</c:v>
                </c:pt>
                <c:pt idx="1">
                  <c:v>0.99119788803084863</c:v>
                </c:pt>
                <c:pt idx="2">
                  <c:v>1.0043590504588125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A-41C6-8225-E66C22BF5E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EffectofBtot!$P$12:$R$12</c:f>
              <c:numCache>
                <c:formatCode>0.000</c:formatCode>
                <c:ptCount val="3"/>
                <c:pt idx="0">
                  <c:v>1.0037674787212132</c:v>
                </c:pt>
                <c:pt idx="1">
                  <c:v>0.99247217924878073</c:v>
                </c:pt>
                <c:pt idx="2">
                  <c:v>1.0037603420300061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A-41C6-8225-E66C22BF5E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EffectofBtot!$P$13:$R$13</c:f>
              <c:numCache>
                <c:formatCode>0.000</c:formatCode>
                <c:ptCount val="3"/>
                <c:pt idx="0">
                  <c:v>1.0018189890948648</c:v>
                </c:pt>
                <c:pt idx="1">
                  <c:v>0.99628909013758393</c:v>
                </c:pt>
                <c:pt idx="2">
                  <c:v>1.0018919207675512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EA-41C6-8225-E66C22BF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33256"/>
        <c:axId val="491337848"/>
      </c:lineChart>
      <c:catAx>
        <c:axId val="49133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7848"/>
        <c:crosses val="autoZero"/>
        <c:auto val="1"/>
        <c:lblAlgn val="ctr"/>
        <c:lblOffset val="100"/>
        <c:noMultiLvlLbl val="0"/>
      </c:catAx>
      <c:valAx>
        <c:axId val="491337848"/>
        <c:scaling>
          <c:orientation val="minMax"/>
          <c:max val="1.0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EffectofBtot!$P$14:$R$14</c:f>
              <c:numCache>
                <c:formatCode>0.000</c:formatCode>
                <c:ptCount val="3"/>
                <c:pt idx="0">
                  <c:v>1.0876579427391655</c:v>
                </c:pt>
                <c:pt idx="1">
                  <c:v>0.93327867426112576</c:v>
                </c:pt>
                <c:pt idx="2">
                  <c:v>0.97906338299970885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B-4F7B-9979-C821DE023F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EffectofBtot!$P$15:$R$15</c:f>
              <c:numCache>
                <c:formatCode>0.000</c:formatCode>
                <c:ptCount val="3"/>
                <c:pt idx="0">
                  <c:v>1.0624804135568182</c:v>
                </c:pt>
                <c:pt idx="1">
                  <c:v>0.94553587132476169</c:v>
                </c:pt>
                <c:pt idx="2">
                  <c:v>0.9919837151184201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B-4F7B-9979-C821DE023F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EffectofBtot!$P$16:$R$16</c:f>
              <c:numCache>
                <c:formatCode>0.000</c:formatCode>
                <c:ptCount val="3"/>
                <c:pt idx="0">
                  <c:v>1.0476727104236625</c:v>
                </c:pt>
                <c:pt idx="1">
                  <c:v>0.9541050876815107</c:v>
                </c:pt>
                <c:pt idx="2">
                  <c:v>0.99822220189482658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B-4F7B-9979-C821DE023F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EffectofBtot!$P$17:$R$17</c:f>
              <c:numCache>
                <c:formatCode>0.000</c:formatCode>
                <c:ptCount val="3"/>
                <c:pt idx="0">
                  <c:v>1.0381109807286837</c:v>
                </c:pt>
                <c:pt idx="1">
                  <c:v>0.9603995017746485</c:v>
                </c:pt>
                <c:pt idx="2">
                  <c:v>1.001489517496668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B-4F7B-9979-C821DE02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33256"/>
        <c:axId val="491337848"/>
      </c:lineChart>
      <c:catAx>
        <c:axId val="49133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7848"/>
        <c:crosses val="autoZero"/>
        <c:auto val="1"/>
        <c:lblAlgn val="ctr"/>
        <c:lblOffset val="100"/>
        <c:noMultiLvlLbl val="0"/>
      </c:catAx>
      <c:valAx>
        <c:axId val="491337848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EffectofBtot!$P$18:$R$18</c:f>
              <c:numCache>
                <c:formatCode>0.000</c:formatCode>
                <c:ptCount val="3"/>
                <c:pt idx="0">
                  <c:v>1.0366983207130624</c:v>
                </c:pt>
                <c:pt idx="1">
                  <c:v>1.0290615157548699</c:v>
                </c:pt>
                <c:pt idx="2">
                  <c:v>0.93424016353206774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F-4107-8212-FDE54464E3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EffectofBtot!$P$19:$R$19</c:f>
              <c:numCache>
                <c:formatCode>0.000</c:formatCode>
                <c:ptCount val="3"/>
                <c:pt idx="0">
                  <c:v>1.0563285332325518</c:v>
                </c:pt>
                <c:pt idx="1">
                  <c:v>1.028665938986784</c:v>
                </c:pt>
                <c:pt idx="2">
                  <c:v>0.91500552778066435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F-4107-8212-FDE54464E3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EffectofBtot!$P$20:$R$20</c:f>
              <c:numCache>
                <c:formatCode>0.000</c:formatCode>
                <c:ptCount val="3"/>
                <c:pt idx="0">
                  <c:v>1.0673750365434602</c:v>
                </c:pt>
                <c:pt idx="1">
                  <c:v>1.0296662550459137</c:v>
                </c:pt>
                <c:pt idx="2">
                  <c:v>0.90295870841062609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F-4107-8212-FDE54464E3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EffectofBtot!$P$21:$R$21</c:f>
              <c:numCache>
                <c:formatCode>0.000</c:formatCode>
                <c:ptCount val="3"/>
                <c:pt idx="0">
                  <c:v>1.074335416</c:v>
                </c:pt>
                <c:pt idx="1">
                  <c:v>1.0308825049999999</c:v>
                </c:pt>
                <c:pt idx="2">
                  <c:v>0.89478207899999995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F-4107-8212-FDE54464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33256"/>
        <c:axId val="491337848"/>
      </c:lineChart>
      <c:catAx>
        <c:axId val="49133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7848"/>
        <c:crosses val="autoZero"/>
        <c:auto val="1"/>
        <c:lblAlgn val="ctr"/>
        <c:lblOffset val="100"/>
        <c:noMultiLvlLbl val="0"/>
      </c:catAx>
      <c:valAx>
        <c:axId val="491337848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348181</xdr:colOff>
      <xdr:row>139</xdr:row>
      <xdr:rowOff>33139</xdr:rowOff>
    </xdr:from>
    <xdr:to>
      <xdr:col>8</xdr:col>
      <xdr:colOff>72037</xdr:colOff>
      <xdr:row>153</xdr:row>
      <xdr:rowOff>109339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1111B-B7EE-4134-A2F7-3D0A35AF0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212112</xdr:colOff>
      <xdr:row>138</xdr:row>
      <xdr:rowOff>82764</xdr:rowOff>
    </xdr:from>
    <xdr:to>
      <xdr:col>16</xdr:col>
      <xdr:colOff>458642</xdr:colOff>
      <xdr:row>152</xdr:row>
      <xdr:rowOff>158964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01557-DC3D-40EA-A515-E9C7AAD4E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443512</xdr:colOff>
      <xdr:row>138</xdr:row>
      <xdr:rowOff>55710</xdr:rowOff>
    </xdr:from>
    <xdr:to>
      <xdr:col>30</xdr:col>
      <xdr:colOff>458720</xdr:colOff>
      <xdr:row>152</xdr:row>
      <xdr:rowOff>131910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88453B-2E0A-491D-ACFC-51D2387E7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118</xdr:row>
      <xdr:rowOff>0</xdr:rowOff>
    </xdr:from>
    <xdr:to>
      <xdr:col>17</xdr:col>
      <xdr:colOff>381000</xdr:colOff>
      <xdr:row>132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707F36-358C-426B-AC5D-980741EF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53788</xdr:colOff>
      <xdr:row>26</xdr:row>
      <xdr:rowOff>45664</xdr:rowOff>
    </xdr:from>
    <xdr:to>
      <xdr:col>8</xdr:col>
      <xdr:colOff>358589</xdr:colOff>
      <xdr:row>40</xdr:row>
      <xdr:rowOff>121864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3B28F-B600-4345-B8E6-890DBCCBE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430866</xdr:colOff>
      <xdr:row>26</xdr:row>
      <xdr:rowOff>77321</xdr:rowOff>
    </xdr:from>
    <xdr:to>
      <xdr:col>16</xdr:col>
      <xdr:colOff>126066</xdr:colOff>
      <xdr:row>40</xdr:row>
      <xdr:rowOff>153521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23BFB-F325-4503-A8AF-D9F628FE2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39221</xdr:colOff>
      <xdr:row>26</xdr:row>
      <xdr:rowOff>67795</xdr:rowOff>
    </xdr:from>
    <xdr:to>
      <xdr:col>23</xdr:col>
      <xdr:colOff>344021</xdr:colOff>
      <xdr:row>40</xdr:row>
      <xdr:rowOff>143995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ABB06-904C-4DDB-9D3E-0E6C0CABF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304801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B54A4D-5E04-43DA-BB85-FD57BE79A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403412</xdr:colOff>
      <xdr:row>41</xdr:row>
      <xdr:rowOff>33617</xdr:rowOff>
    </xdr:from>
    <xdr:to>
      <xdr:col>16</xdr:col>
      <xdr:colOff>103095</xdr:colOff>
      <xdr:row>55</xdr:row>
      <xdr:rowOff>109817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DC1860-4EE5-47FF-9B24-40C4D73CB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156883</xdr:colOff>
      <xdr:row>41</xdr:row>
      <xdr:rowOff>100853</xdr:rowOff>
    </xdr:from>
    <xdr:to>
      <xdr:col>23</xdr:col>
      <xdr:colOff>461683</xdr:colOff>
      <xdr:row>55</xdr:row>
      <xdr:rowOff>177053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FC6270-99B5-4BF1-AD7C-525B5A02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54</xdr:row>
      <xdr:rowOff>147637</xdr:rowOff>
    </xdr:from>
    <xdr:to>
      <xdr:col>7</xdr:col>
      <xdr:colOff>466725</xdr:colOff>
      <xdr:row>66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27CB8-3D1A-4419-B7A3-F22FF59B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54</xdr:row>
      <xdr:rowOff>142875</xdr:rowOff>
    </xdr:from>
    <xdr:to>
      <xdr:col>15</xdr:col>
      <xdr:colOff>19050</xdr:colOff>
      <xdr:row>66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41D30-8030-49B0-97B5-7F07BDFF5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466725</xdr:colOff>
      <xdr:row>67</xdr:row>
      <xdr:rowOff>0</xdr:rowOff>
    </xdr:from>
    <xdr:to>
      <xdr:col>7</xdr:col>
      <xdr:colOff>419100</xdr:colOff>
      <xdr:row>80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C5C31-8787-47CB-92D4-12B28D603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67</xdr:row>
      <xdr:rowOff>0</xdr:rowOff>
    </xdr:from>
    <xdr:to>
      <xdr:col>14</xdr:col>
      <xdr:colOff>533400</xdr:colOff>
      <xdr:row>80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ECCDC-889B-42B2-AFCA-DA2BE6A9A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447675</xdr:colOff>
      <xdr:row>42</xdr:row>
      <xdr:rowOff>80962</xdr:rowOff>
    </xdr:from>
    <xdr:to>
      <xdr:col>7</xdr:col>
      <xdr:colOff>447675</xdr:colOff>
      <xdr:row>54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BF2921-F333-4A8F-B447-4D2E976C3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485775</xdr:colOff>
      <xdr:row>42</xdr:row>
      <xdr:rowOff>76200</xdr:rowOff>
    </xdr:from>
    <xdr:to>
      <xdr:col>15</xdr:col>
      <xdr:colOff>0</xdr:colOff>
      <xdr:row>54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C0856D-D211-4A25-880C-2996DBCF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19</xdr:row>
      <xdr:rowOff>33337</xdr:rowOff>
    </xdr:from>
    <xdr:to>
      <xdr:col>18</xdr:col>
      <xdr:colOff>552450</xdr:colOff>
      <xdr:row>33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C0A4C-7CD9-4F41-83DA-96FC9B086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13</xdr:row>
      <xdr:rowOff>119062</xdr:rowOff>
    </xdr:from>
    <xdr:to>
      <xdr:col>18</xdr:col>
      <xdr:colOff>57150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91A4D-C2C7-4E0E-8DD6-7133240EB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L121"/>
  <sheetViews>
    <sheetView tabSelected="1" zoomScale="70" zoomScaleNormal="70" workbookViewId="0">
      <pane ySplit="1" topLeftCell="A2" activePane="bottomLeft" state="frozen"/>
      <selection pane="bottomLeft" activeCell="G124" sqref="G124"/>
    </sheetView>
  </sheetViews>
  <sheetFormatPr defaultRowHeight="15" x14ac:dyDescent="0.25"/>
  <cols>
    <col min="5" max="6" width="9.140625" customWidth="1"/>
    <col min="14" max="14" width="14.42578125" customWidth="1"/>
    <col min="15" max="15" width="9.140625" customWidth="1"/>
    <col min="16" max="18" width="10.42578125" customWidth="1"/>
    <col min="19" max="20" width="9.140625" customWidth="1"/>
    <col min="21" max="21" width="9.140625" hidden="1" customWidth="1"/>
    <col min="22" max="22" width="9.7109375" hidden="1" customWidth="1"/>
    <col min="23" max="26" width="9.140625" hidden="1" customWidth="1"/>
    <col min="29" max="29" width="13.28515625" customWidth="1"/>
    <col min="49" max="51" width="15.85546875" bestFit="1" customWidth="1"/>
    <col min="54" max="54" width="14.85546875" bestFit="1" customWidth="1"/>
  </cols>
  <sheetData>
    <row r="1" spans="1:64" s="1" customFormat="1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31</v>
      </c>
      <c r="Z1" s="6" t="s">
        <v>32</v>
      </c>
      <c r="AA1" s="6" t="s">
        <v>43</v>
      </c>
      <c r="AB1" s="6" t="s">
        <v>44</v>
      </c>
      <c r="AC1" s="6" t="s">
        <v>45</v>
      </c>
      <c r="AD1" s="7" t="s">
        <v>27</v>
      </c>
      <c r="AE1" s="6" t="s">
        <v>28</v>
      </c>
      <c r="AF1" s="7" t="s">
        <v>65</v>
      </c>
      <c r="AG1" s="7" t="s">
        <v>86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hidden="1" x14ac:dyDescent="0.25">
      <c r="A2" s="13">
        <v>1</v>
      </c>
      <c r="B2" s="13">
        <v>3</v>
      </c>
      <c r="C2" s="13">
        <v>4</v>
      </c>
      <c r="D2" s="13">
        <v>1</v>
      </c>
      <c r="E2" s="13"/>
      <c r="F2" s="13">
        <v>0</v>
      </c>
      <c r="G2" s="13"/>
      <c r="H2" s="13"/>
      <c r="I2" s="13"/>
      <c r="J2" s="13"/>
      <c r="K2" s="13"/>
      <c r="L2" s="13">
        <v>1</v>
      </c>
      <c r="M2" s="8" t="s">
        <v>24</v>
      </c>
      <c r="N2" s="13">
        <v>3.9661881000000001</v>
      </c>
      <c r="O2" s="13">
        <v>96</v>
      </c>
      <c r="P2" s="13">
        <v>1.0441409759176394</v>
      </c>
      <c r="Q2" s="13">
        <v>0.91171801251205098</v>
      </c>
      <c r="R2" s="13">
        <v>1.0441410115703096</v>
      </c>
      <c r="S2" s="13">
        <v>2</v>
      </c>
      <c r="T2" s="13">
        <v>2</v>
      </c>
      <c r="U2" s="13">
        <v>1.3569933498121467</v>
      </c>
      <c r="V2" s="13">
        <v>1.6811491233875437</v>
      </c>
      <c r="W2" s="13">
        <v>0.73692328716160138</v>
      </c>
      <c r="X2" s="13">
        <v>1.3623668752438394</v>
      </c>
      <c r="Y2" s="13">
        <v>1.35699335026448</v>
      </c>
      <c r="Z2" s="13">
        <v>1.35699335026448</v>
      </c>
      <c r="AA2" s="5">
        <f>IF($L2=1,1-$U2/X2,1-$V2/X2)</f>
        <v>3.9442572550296706E-3</v>
      </c>
      <c r="AB2" s="5">
        <f>IF($L2=1,1-$U2/Y2,1-$V2/Y2)</f>
        <v>3.3333491522569147E-10</v>
      </c>
      <c r="AC2" s="5">
        <f>IF($L2=1,1-$U2/Z2,1-$V2/Z2)</f>
        <v>3.3333491522569147E-10</v>
      </c>
      <c r="AD2" s="5">
        <f>IF(OR(Q2&gt;P2,Q2&gt;R2),-(ABS(P2-1)+ABS(Q2-1)+ABS(R2-1))/B2,(ABS(P2-1)+ABS(Q2-1)+ABS(R2-1))/B2)</f>
        <v>5.8854658325299347E-2</v>
      </c>
      <c r="AE2" s="13" t="s">
        <v>30</v>
      </c>
      <c r="AF2" s="13"/>
      <c r="AG2" s="64"/>
      <c r="AH2" s="64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64" hidden="1" x14ac:dyDescent="0.25">
      <c r="A3" s="13">
        <v>2</v>
      </c>
      <c r="B3" s="13">
        <v>3</v>
      </c>
      <c r="C3" s="13">
        <v>4</v>
      </c>
      <c r="D3" s="13">
        <v>1</v>
      </c>
      <c r="E3" s="13">
        <v>1</v>
      </c>
      <c r="F3" s="13">
        <v>0.4</v>
      </c>
      <c r="G3" s="13">
        <v>200</v>
      </c>
      <c r="H3" s="13" t="b">
        <v>1</v>
      </c>
      <c r="I3" s="13">
        <v>0.5</v>
      </c>
      <c r="J3" s="13">
        <v>0</v>
      </c>
      <c r="K3" s="13">
        <v>0</v>
      </c>
      <c r="L3" s="13">
        <v>1</v>
      </c>
      <c r="M3" s="8" t="s">
        <v>24</v>
      </c>
      <c r="N3" s="13">
        <v>69.510016800000002</v>
      </c>
      <c r="O3" s="13">
        <v>114</v>
      </c>
      <c r="P3" s="13">
        <v>0.98560350139616748</v>
      </c>
      <c r="Q3" s="18">
        <v>1.0307703039158735</v>
      </c>
      <c r="R3" s="13">
        <v>0.98362619468795898</v>
      </c>
      <c r="S3" s="13">
        <v>2</v>
      </c>
      <c r="T3" s="13">
        <v>2</v>
      </c>
      <c r="U3" s="13">
        <v>1.1968800163964419</v>
      </c>
      <c r="V3" s="13">
        <v>1.2562421764889027</v>
      </c>
      <c r="W3" s="13">
        <v>0.83550563657232169</v>
      </c>
      <c r="X3" s="13">
        <v>1.1973760239948845</v>
      </c>
      <c r="Y3" s="13">
        <v>1.2041591321917799</v>
      </c>
      <c r="Z3" s="13">
        <v>1.2041591321917799</v>
      </c>
      <c r="AA3" s="5">
        <f t="shared" ref="AA3:AA65" si="0">IF($L3=1,1-$U3/X3,1-$V3/X3)</f>
        <v>4.1424547385515709E-4</v>
      </c>
      <c r="AB3" s="5">
        <f t="shared" ref="AB3:AB61" si="1">IF($L3=1,1-$U3/Y3,1-$V3/Y3)</f>
        <v>6.0449782763253301E-3</v>
      </c>
      <c r="AC3" s="5">
        <f t="shared" ref="AC3:AC61" si="2">IF($L3=1,1-$U3/Z3,1-$V3/Z3)</f>
        <v>6.0449782763253301E-3</v>
      </c>
      <c r="AD3" s="5">
        <f t="shared" ref="AD3:AD66" si="3">IF(OR(Q3&gt;P3,Q3&gt;R3),-(ABS(P3-1)+ABS(Q3-1)+ABS(R3-1))/B3,(ABS(P3-1)+ABS(Q3-1)+ABS(R3-1))/B3)</f>
        <v>-2.0513535943915695E-2</v>
      </c>
      <c r="AE3" s="13" t="s">
        <v>30</v>
      </c>
      <c r="AF3" s="13"/>
      <c r="AG3" s="64"/>
      <c r="AH3" s="64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64" hidden="1" x14ac:dyDescent="0.25">
      <c r="A4" s="13">
        <v>3</v>
      </c>
      <c r="B4" s="13">
        <v>3</v>
      </c>
      <c r="C4" s="13">
        <v>4</v>
      </c>
      <c r="D4" s="13">
        <v>1</v>
      </c>
      <c r="E4" s="13"/>
      <c r="F4" s="13">
        <v>0</v>
      </c>
      <c r="G4" s="13"/>
      <c r="H4" s="13"/>
      <c r="I4" s="13"/>
      <c r="J4" s="13"/>
      <c r="K4" s="13"/>
      <c r="L4" s="13">
        <v>2</v>
      </c>
      <c r="M4" s="8" t="s">
        <v>24</v>
      </c>
      <c r="N4" s="13">
        <v>2.3025188999999999</v>
      </c>
      <c r="O4" s="13">
        <v>123</v>
      </c>
      <c r="P4" s="16">
        <v>1.0876579427391655</v>
      </c>
      <c r="Q4" s="16">
        <v>0.93327867426112576</v>
      </c>
      <c r="R4" s="16">
        <v>0.97906338299970885</v>
      </c>
      <c r="S4" s="13">
        <v>3</v>
      </c>
      <c r="T4" s="13">
        <v>1</v>
      </c>
      <c r="U4" s="13">
        <v>1.3775509838794839</v>
      </c>
      <c r="V4" s="13">
        <v>1.6655838065327486</v>
      </c>
      <c r="W4" s="13">
        <v>0.725925945175388</v>
      </c>
      <c r="X4" s="13">
        <v>1.6860848775505888</v>
      </c>
      <c r="Y4" s="13">
        <v>1.66558380653275</v>
      </c>
      <c r="Z4" s="13">
        <v>1.6811491244816901</v>
      </c>
      <c r="AA4" s="5">
        <f t="shared" si="0"/>
        <v>1.2158979236930545E-2</v>
      </c>
      <c r="AB4" s="5">
        <f t="shared" si="1"/>
        <v>7.7715611723760958E-16</v>
      </c>
      <c r="AC4" s="5">
        <f t="shared" si="2"/>
        <v>9.2587372067545193E-3</v>
      </c>
      <c r="AD4" s="5">
        <f t="shared" si="3"/>
        <v>5.8438628492776958E-2</v>
      </c>
      <c r="AE4" s="13" t="s">
        <v>30</v>
      </c>
      <c r="AF4" s="13"/>
      <c r="AG4" s="64"/>
      <c r="AH4" s="64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 hidden="1" x14ac:dyDescent="0.25">
      <c r="A5" s="13">
        <v>4</v>
      </c>
      <c r="B5" s="13">
        <v>3</v>
      </c>
      <c r="C5" s="13">
        <v>4</v>
      </c>
      <c r="D5" s="13">
        <v>1</v>
      </c>
      <c r="E5" s="13">
        <v>1</v>
      </c>
      <c r="F5" s="13">
        <v>0.4</v>
      </c>
      <c r="G5" s="13">
        <v>200</v>
      </c>
      <c r="H5" s="13" t="b">
        <v>1</v>
      </c>
      <c r="I5" s="13">
        <v>0.5</v>
      </c>
      <c r="J5" s="13">
        <v>0</v>
      </c>
      <c r="K5" s="13">
        <v>0</v>
      </c>
      <c r="L5" s="13">
        <v>2</v>
      </c>
      <c r="M5" s="8" t="s">
        <v>24</v>
      </c>
      <c r="N5" s="13">
        <v>79.601694899999998</v>
      </c>
      <c r="O5" s="13">
        <v>130</v>
      </c>
      <c r="P5" s="13">
        <v>1.0301116363169169</v>
      </c>
      <c r="Q5" s="13">
        <v>1.0504760789050027</v>
      </c>
      <c r="R5" s="13">
        <v>0.91941228477808035</v>
      </c>
      <c r="S5" s="13">
        <v>3</v>
      </c>
      <c r="T5" s="13">
        <v>1</v>
      </c>
      <c r="U5" s="13">
        <v>1.2104128331006365</v>
      </c>
      <c r="V5" s="13">
        <v>1.2352962792382625</v>
      </c>
      <c r="W5" s="13">
        <v>0.82616440660032042</v>
      </c>
      <c r="X5" s="13">
        <v>1.259267697022892</v>
      </c>
      <c r="Y5" s="13">
        <v>1.25819418672906</v>
      </c>
      <c r="Z5" s="13">
        <v>1.2843089030906301</v>
      </c>
      <c r="AA5" s="5">
        <f t="shared" si="0"/>
        <v>1.9035998335621418E-2</v>
      </c>
      <c r="AB5" s="5">
        <f t="shared" si="1"/>
        <v>1.8199025025163684E-2</v>
      </c>
      <c r="AC5" s="5">
        <f t="shared" si="2"/>
        <v>3.8162644309652438E-2</v>
      </c>
      <c r="AD5" s="5">
        <f t="shared" si="3"/>
        <v>-5.3725143481279769E-2</v>
      </c>
      <c r="AE5" s="13" t="s">
        <v>30</v>
      </c>
      <c r="AF5" s="13"/>
      <c r="AG5" s="64" t="str">
        <f>IF(AB5&gt;AB3,"YES","NO")</f>
        <v>YES</v>
      </c>
      <c r="AH5" s="64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 hidden="1" x14ac:dyDescent="0.25">
      <c r="A6" s="13">
        <v>5</v>
      </c>
      <c r="B6" s="13">
        <v>3</v>
      </c>
      <c r="C6" s="13">
        <v>4</v>
      </c>
      <c r="D6" s="13">
        <v>1</v>
      </c>
      <c r="E6" s="13"/>
      <c r="F6" s="13">
        <v>0</v>
      </c>
      <c r="G6" s="13">
        <v>200</v>
      </c>
      <c r="H6" s="13" t="b">
        <v>1</v>
      </c>
      <c r="I6" s="13">
        <v>0.5</v>
      </c>
      <c r="J6" s="13">
        <v>0</v>
      </c>
      <c r="K6" s="13">
        <v>0</v>
      </c>
      <c r="L6" s="13">
        <v>2</v>
      </c>
      <c r="M6" s="8" t="s">
        <v>25</v>
      </c>
      <c r="N6" s="13">
        <v>0.8016588</v>
      </c>
      <c r="O6" s="13">
        <v>39</v>
      </c>
      <c r="P6" s="13">
        <v>1.0272052338573461</v>
      </c>
      <c r="Q6" s="13">
        <v>0.94338850707556132</v>
      </c>
      <c r="R6" s="13">
        <v>1.0294062590670927</v>
      </c>
      <c r="S6" s="13">
        <v>2</v>
      </c>
      <c r="T6" s="13">
        <v>2</v>
      </c>
      <c r="U6" s="13">
        <v>1.3576819846709767</v>
      </c>
      <c r="V6" s="13">
        <v>1.6789794183261073</v>
      </c>
      <c r="W6" s="13">
        <v>0.73654950959840715</v>
      </c>
      <c r="X6" s="13">
        <v>1.6860848775505888</v>
      </c>
      <c r="Y6" s="13">
        <v>1.67897941832611</v>
      </c>
      <c r="Z6" s="13">
        <v>1.6811491244816901</v>
      </c>
      <c r="AA6" s="5">
        <f t="shared" si="0"/>
        <v>4.2141764742019694E-3</v>
      </c>
      <c r="AB6" s="5">
        <f t="shared" si="1"/>
        <v>1.5543122344752192E-15</v>
      </c>
      <c r="AC6" s="5">
        <f t="shared" si="2"/>
        <v>1.290608979290675E-3</v>
      </c>
      <c r="AD6" s="5">
        <f t="shared" si="3"/>
        <v>3.7740995282959156E-2</v>
      </c>
      <c r="AE6" s="13" t="s">
        <v>30</v>
      </c>
      <c r="AF6" s="13" t="str">
        <f>IF(AA6&gt;AA8,"WLA","BA")</f>
        <v>WLA</v>
      </c>
      <c r="AG6" s="64"/>
      <c r="AH6" s="64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</row>
    <row r="7" spans="1:64" hidden="1" x14ac:dyDescent="0.25">
      <c r="A7" s="13">
        <v>6</v>
      </c>
      <c r="B7" s="13">
        <v>3</v>
      </c>
      <c r="C7" s="13">
        <v>4</v>
      </c>
      <c r="D7" s="13">
        <v>1</v>
      </c>
      <c r="E7" s="13">
        <v>1</v>
      </c>
      <c r="F7" s="13">
        <v>0.4</v>
      </c>
      <c r="G7" s="13">
        <v>200</v>
      </c>
      <c r="H7" s="13" t="b">
        <v>1</v>
      </c>
      <c r="I7" s="13">
        <v>0.5</v>
      </c>
      <c r="J7" s="13">
        <v>0</v>
      </c>
      <c r="K7" s="13">
        <v>0</v>
      </c>
      <c r="L7" s="13">
        <v>2</v>
      </c>
      <c r="M7" s="8" t="s">
        <v>25</v>
      </c>
      <c r="N7" s="13">
        <v>24.985341200000001</v>
      </c>
      <c r="O7" s="13">
        <v>38</v>
      </c>
      <c r="P7" s="13">
        <v>0.98537697960641812</v>
      </c>
      <c r="Q7" s="13">
        <v>1.044779004713527</v>
      </c>
      <c r="R7" s="13">
        <v>0.96984401568005496</v>
      </c>
      <c r="S7" s="13">
        <v>2</v>
      </c>
      <c r="T7" s="13">
        <v>2</v>
      </c>
      <c r="U7" s="13">
        <v>1.1970419670995827</v>
      </c>
      <c r="V7" s="13">
        <v>1.2557685930692852</v>
      </c>
      <c r="W7" s="13">
        <v>0.83539259899382412</v>
      </c>
      <c r="X7" s="13">
        <v>1.259267697022892</v>
      </c>
      <c r="Y7" s="13">
        <v>1.27267039566708</v>
      </c>
      <c r="Z7" s="13">
        <v>1.2843089030906301</v>
      </c>
      <c r="AA7" s="5">
        <f t="shared" si="0"/>
        <v>2.7786815796825293E-3</v>
      </c>
      <c r="AB7" s="5">
        <f t="shared" si="1"/>
        <v>1.3280581252882451E-2</v>
      </c>
      <c r="AC7" s="5">
        <f t="shared" si="2"/>
        <v>2.222230956482818E-2</v>
      </c>
      <c r="AD7" s="5">
        <f t="shared" si="3"/>
        <v>-2.9852669809017979E-2</v>
      </c>
      <c r="AE7" s="13" t="s">
        <v>30</v>
      </c>
      <c r="AF7" s="53" t="str">
        <f>IF(AA7&gt;AA9,"WLA","BA")</f>
        <v>BA</v>
      </c>
      <c r="AG7" s="64"/>
      <c r="AH7" s="64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</row>
    <row r="8" spans="1:64" hidden="1" x14ac:dyDescent="0.25">
      <c r="A8" s="13">
        <v>7</v>
      </c>
      <c r="B8" s="13">
        <v>3</v>
      </c>
      <c r="C8" s="13">
        <v>4</v>
      </c>
      <c r="D8" s="13">
        <v>1</v>
      </c>
      <c r="E8" s="13"/>
      <c r="F8" s="13">
        <v>0</v>
      </c>
      <c r="G8" s="13">
        <v>200</v>
      </c>
      <c r="H8" s="13" t="b">
        <v>1</v>
      </c>
      <c r="I8" s="13">
        <v>0.5</v>
      </c>
      <c r="J8" s="13">
        <v>0</v>
      </c>
      <c r="K8" s="13">
        <v>0</v>
      </c>
      <c r="L8" s="13">
        <v>2</v>
      </c>
      <c r="M8" s="8" t="s">
        <v>26</v>
      </c>
      <c r="N8" s="13">
        <v>4.51504E-2</v>
      </c>
      <c r="O8" s="13">
        <v>3</v>
      </c>
      <c r="P8" s="13">
        <v>1</v>
      </c>
      <c r="Q8" s="13">
        <v>1</v>
      </c>
      <c r="R8" s="13">
        <v>1</v>
      </c>
      <c r="S8" s="13">
        <v>2</v>
      </c>
      <c r="T8" s="13">
        <v>2</v>
      </c>
      <c r="U8" s="13">
        <v>1.3623668752438394</v>
      </c>
      <c r="V8" s="13">
        <v>1.6860848775505888</v>
      </c>
      <c r="W8" s="13">
        <v>0.73401667213981392</v>
      </c>
      <c r="X8" s="13">
        <v>1.6860848775505888</v>
      </c>
      <c r="Y8" s="13">
        <v>1.6860848775505901</v>
      </c>
      <c r="Z8" s="13">
        <v>1.6860848775505901</v>
      </c>
      <c r="AA8" s="5">
        <f t="shared" si="0"/>
        <v>0</v>
      </c>
      <c r="AB8" s="5">
        <f t="shared" si="1"/>
        <v>7.7715611723760958E-16</v>
      </c>
      <c r="AC8" s="5">
        <f t="shared" si="2"/>
        <v>7.7715611723760958E-16</v>
      </c>
      <c r="AD8" s="5">
        <f t="shared" si="3"/>
        <v>0</v>
      </c>
      <c r="AE8" s="13" t="s">
        <v>30</v>
      </c>
      <c r="AF8" s="13"/>
      <c r="AG8" s="64"/>
      <c r="AH8" s="64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</row>
    <row r="9" spans="1:64" hidden="1" x14ac:dyDescent="0.25">
      <c r="A9" s="13">
        <v>8</v>
      </c>
      <c r="B9" s="13">
        <v>3</v>
      </c>
      <c r="C9" s="13">
        <v>4</v>
      </c>
      <c r="D9" s="13">
        <v>1</v>
      </c>
      <c r="E9" s="13">
        <v>1</v>
      </c>
      <c r="F9" s="13">
        <v>0.4</v>
      </c>
      <c r="G9" s="13">
        <v>200</v>
      </c>
      <c r="H9" s="13" t="b">
        <v>1</v>
      </c>
      <c r="I9" s="13">
        <v>0.5</v>
      </c>
      <c r="J9" s="13">
        <v>0</v>
      </c>
      <c r="K9" s="13">
        <v>0</v>
      </c>
      <c r="L9" s="13">
        <v>2</v>
      </c>
      <c r="M9" s="8" t="s">
        <v>26</v>
      </c>
      <c r="N9" s="13">
        <v>2.0655795000000001</v>
      </c>
      <c r="O9" s="13">
        <v>3</v>
      </c>
      <c r="P9" s="13">
        <v>1</v>
      </c>
      <c r="Q9" s="13">
        <v>1</v>
      </c>
      <c r="R9" s="13">
        <v>1</v>
      </c>
      <c r="S9" s="13">
        <v>3</v>
      </c>
      <c r="T9" s="13">
        <v>1</v>
      </c>
      <c r="U9" s="13">
        <v>1.2145400489160874</v>
      </c>
      <c r="V9" s="13">
        <v>1.2483434189391409</v>
      </c>
      <c r="W9" s="13">
        <v>0.82335695796317876</v>
      </c>
      <c r="X9" s="13">
        <v>1.259267697022892</v>
      </c>
      <c r="Y9" s="13">
        <v>1.25926769702289</v>
      </c>
      <c r="Z9" s="13">
        <v>1.25926769702289</v>
      </c>
      <c r="AA9" s="5">
        <f t="shared" si="0"/>
        <v>8.6751038794831148E-3</v>
      </c>
      <c r="AB9" s="5">
        <f t="shared" si="1"/>
        <v>8.6751038794815605E-3</v>
      </c>
      <c r="AC9" s="5">
        <f t="shared" si="2"/>
        <v>8.6751038794815605E-3</v>
      </c>
      <c r="AD9" s="5">
        <f t="shared" si="3"/>
        <v>0</v>
      </c>
      <c r="AE9" s="13" t="s">
        <v>30</v>
      </c>
      <c r="AF9" s="13"/>
      <c r="AG9" s="64"/>
      <c r="AH9" s="64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</row>
    <row r="10" spans="1:64" hidden="1" x14ac:dyDescent="0.25">
      <c r="A10" s="13">
        <v>9</v>
      </c>
      <c r="B10" s="13">
        <v>3</v>
      </c>
      <c r="C10" s="13">
        <v>4</v>
      </c>
      <c r="D10" s="13">
        <v>2</v>
      </c>
      <c r="E10" s="13"/>
      <c r="F10" s="13">
        <v>0</v>
      </c>
      <c r="G10" s="13"/>
      <c r="H10" s="13"/>
      <c r="I10" s="13"/>
      <c r="J10" s="13"/>
      <c r="K10" s="13"/>
      <c r="L10" s="13">
        <v>1</v>
      </c>
      <c r="M10" s="8" t="s">
        <v>24</v>
      </c>
      <c r="N10" s="13">
        <v>4232.2152642000001</v>
      </c>
      <c r="O10" s="13">
        <v>104</v>
      </c>
      <c r="P10" s="13">
        <v>1.0256896367596093</v>
      </c>
      <c r="Q10" s="13">
        <v>0.94862078660733695</v>
      </c>
      <c r="R10" s="13">
        <v>1.0256895766330536</v>
      </c>
      <c r="S10" s="13">
        <v>2</v>
      </c>
      <c r="T10" s="13">
        <v>2</v>
      </c>
      <c r="U10" s="13">
        <v>1.2137843287831853</v>
      </c>
      <c r="V10" s="13">
        <v>0.75940919870471491</v>
      </c>
      <c r="W10" s="13">
        <v>0.82386959222195311</v>
      </c>
      <c r="X10" s="13">
        <v>1.2167135370232707</v>
      </c>
      <c r="Y10" s="13">
        <v>1.2137843291877799</v>
      </c>
      <c r="Z10" s="13">
        <v>1.2137843291877799</v>
      </c>
      <c r="AA10" s="5">
        <f t="shared" si="0"/>
        <v>2.4074756719250079E-3</v>
      </c>
      <c r="AB10" s="5">
        <f t="shared" si="1"/>
        <v>3.3333313886885207E-10</v>
      </c>
      <c r="AC10" s="5">
        <f t="shared" si="2"/>
        <v>3.3333313886885207E-10</v>
      </c>
      <c r="AD10" s="5">
        <f t="shared" si="3"/>
        <v>3.4252808928441993E-2</v>
      </c>
      <c r="AE10" s="13" t="s">
        <v>29</v>
      </c>
      <c r="AF10" s="13"/>
      <c r="AG10" s="64"/>
      <c r="AH10" s="64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</row>
    <row r="11" spans="1:64" hidden="1" x14ac:dyDescent="0.25">
      <c r="A11" s="13">
        <v>10</v>
      </c>
      <c r="B11" s="13">
        <v>3</v>
      </c>
      <c r="C11" s="13">
        <v>4</v>
      </c>
      <c r="D11" s="13">
        <v>2</v>
      </c>
      <c r="E11" s="13">
        <v>1</v>
      </c>
      <c r="F11" s="13">
        <v>0.4</v>
      </c>
      <c r="G11" s="13">
        <v>200</v>
      </c>
      <c r="H11" s="13" t="b">
        <v>1</v>
      </c>
      <c r="I11" s="13">
        <v>0.5</v>
      </c>
      <c r="J11" s="13">
        <v>0</v>
      </c>
      <c r="K11" s="13">
        <v>0</v>
      </c>
      <c r="L11" s="13">
        <v>1</v>
      </c>
      <c r="M11" s="8" t="s">
        <v>24</v>
      </c>
      <c r="N11" s="13">
        <v>25898.626800800001</v>
      </c>
      <c r="O11" s="13">
        <v>102</v>
      </c>
      <c r="P11" s="16">
        <v>0.98364655927563083</v>
      </c>
      <c r="Q11" s="16">
        <v>1.0347851050218839</v>
      </c>
      <c r="R11" s="16">
        <v>0.98156833570248525</v>
      </c>
      <c r="S11" s="13">
        <v>2</v>
      </c>
      <c r="T11" s="13">
        <v>2</v>
      </c>
      <c r="U11" s="13">
        <v>1.0894695159411543</v>
      </c>
      <c r="V11" s="13">
        <v>0.58805512371509172</v>
      </c>
      <c r="W11" s="13">
        <v>0.91787790788816637</v>
      </c>
      <c r="X11" s="13">
        <v>1.0903977472028343</v>
      </c>
      <c r="Y11" s="13">
        <v>1.0950165141794399</v>
      </c>
      <c r="Z11" s="13">
        <v>1.0950165141794399</v>
      </c>
      <c r="AA11" s="5">
        <f t="shared" si="0"/>
        <v>8.5127767739912041E-4</v>
      </c>
      <c r="AB11" s="5">
        <f t="shared" si="1"/>
        <v>5.0656754180938846E-3</v>
      </c>
      <c r="AC11" s="5">
        <f t="shared" si="2"/>
        <v>5.0656754180938846E-3</v>
      </c>
      <c r="AD11" s="5">
        <f t="shared" si="3"/>
        <v>-2.3190070014589281E-2</v>
      </c>
      <c r="AE11" s="13" t="s">
        <v>29</v>
      </c>
      <c r="AF11" s="13"/>
      <c r="AG11" s="64"/>
      <c r="AH11" s="64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</row>
    <row r="12" spans="1:64" hidden="1" x14ac:dyDescent="0.25">
      <c r="A12" s="13">
        <v>11</v>
      </c>
      <c r="B12" s="13">
        <v>3</v>
      </c>
      <c r="C12" s="13">
        <v>4</v>
      </c>
      <c r="D12" s="13">
        <v>2</v>
      </c>
      <c r="E12" s="13"/>
      <c r="F12" s="13">
        <v>0</v>
      </c>
      <c r="G12" s="13"/>
      <c r="H12" s="13"/>
      <c r="I12" s="13"/>
      <c r="J12" s="13"/>
      <c r="K12" s="13"/>
      <c r="L12" s="13">
        <v>2</v>
      </c>
      <c r="M12" s="8" t="s">
        <v>24</v>
      </c>
      <c r="N12" s="13">
        <v>5513.5687159999998</v>
      </c>
      <c r="O12" s="13">
        <v>136</v>
      </c>
      <c r="P12" s="13">
        <v>0.99421201250448954</v>
      </c>
      <c r="Q12" s="13">
        <v>0.93241445418653357</v>
      </c>
      <c r="R12" s="13">
        <v>1.0733735333089771</v>
      </c>
      <c r="S12" s="13">
        <v>2</v>
      </c>
      <c r="T12" s="13">
        <v>2</v>
      </c>
      <c r="U12" s="13">
        <v>1.2178763716544418</v>
      </c>
      <c r="V12" s="13">
        <v>0.75304937126140592</v>
      </c>
      <c r="W12" s="13">
        <v>0.8211014050970834</v>
      </c>
      <c r="X12" s="13">
        <v>0.76634788779774765</v>
      </c>
      <c r="Y12" s="13">
        <v>0.75304937126140603</v>
      </c>
      <c r="Z12" s="13">
        <v>0.75940919919581495</v>
      </c>
      <c r="AA12" s="5">
        <f t="shared" si="0"/>
        <v>1.7353106530452744E-2</v>
      </c>
      <c r="AB12" s="5">
        <f t="shared" si="1"/>
        <v>1.1102230246251565E-16</v>
      </c>
      <c r="AC12" s="5">
        <f t="shared" si="2"/>
        <v>8.3747048905172816E-3</v>
      </c>
      <c r="AD12" s="5">
        <f t="shared" si="3"/>
        <v>4.8915688872651332E-2</v>
      </c>
      <c r="AE12" s="13" t="s">
        <v>29</v>
      </c>
      <c r="AF12" s="13"/>
      <c r="AG12" s="64"/>
      <c r="AH12" s="64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</row>
    <row r="13" spans="1:64" hidden="1" x14ac:dyDescent="0.25">
      <c r="A13" s="13">
        <v>12</v>
      </c>
      <c r="B13" s="13">
        <v>3</v>
      </c>
      <c r="C13" s="13">
        <v>4</v>
      </c>
      <c r="D13" s="13">
        <v>2</v>
      </c>
      <c r="E13" s="13">
        <v>1</v>
      </c>
      <c r="F13" s="13">
        <v>0.4</v>
      </c>
      <c r="G13" s="13">
        <v>200</v>
      </c>
      <c r="H13" s="13" t="b">
        <v>1</v>
      </c>
      <c r="I13" s="13">
        <v>0.5</v>
      </c>
      <c r="J13" s="13">
        <v>0</v>
      </c>
      <c r="K13" s="13">
        <v>0</v>
      </c>
      <c r="L13" s="13">
        <v>2</v>
      </c>
      <c r="M13" s="8" t="s">
        <v>24</v>
      </c>
      <c r="N13" s="13">
        <v>5072.3027192999998</v>
      </c>
      <c r="O13" s="13">
        <v>128</v>
      </c>
      <c r="P13" s="13">
        <v>0.96632836022640034</v>
      </c>
      <c r="Q13" s="13">
        <v>1.0080028162682977</v>
      </c>
      <c r="R13" s="13">
        <v>1.025668823505302</v>
      </c>
      <c r="S13" s="13">
        <v>2</v>
      </c>
      <c r="T13" s="13">
        <v>2</v>
      </c>
      <c r="U13" s="13">
        <v>1.0919001328367284</v>
      </c>
      <c r="V13" s="13">
        <v>0.58444303917566143</v>
      </c>
      <c r="W13" s="13">
        <v>0.9158346719878363</v>
      </c>
      <c r="X13" s="13">
        <v>0.58704931128598314</v>
      </c>
      <c r="Y13" s="13">
        <v>0.59149599641928197</v>
      </c>
      <c r="Z13" s="13">
        <v>0.59103686821832302</v>
      </c>
      <c r="AA13" s="5">
        <f t="shared" si="0"/>
        <v>4.4396136069259073E-3</v>
      </c>
      <c r="AB13" s="5">
        <f t="shared" si="1"/>
        <v>1.1923930654335391E-2</v>
      </c>
      <c r="AC13" s="5">
        <f t="shared" si="2"/>
        <v>1.1156375172565181E-2</v>
      </c>
      <c r="AD13" s="5">
        <f t="shared" si="3"/>
        <v>-2.244775984906644E-2</v>
      </c>
      <c r="AE13" s="13" t="s">
        <v>29</v>
      </c>
      <c r="AF13" s="13"/>
      <c r="AG13" s="64" t="str">
        <f>IF(AB13&gt;AB11,"YES","NO")</f>
        <v>YES</v>
      </c>
      <c r="AH13" s="64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</row>
    <row r="14" spans="1:64" hidden="1" x14ac:dyDescent="0.25">
      <c r="A14" s="13">
        <v>13</v>
      </c>
      <c r="B14" s="13">
        <v>3</v>
      </c>
      <c r="C14" s="13">
        <v>4</v>
      </c>
      <c r="D14" s="13">
        <v>2</v>
      </c>
      <c r="E14" s="13"/>
      <c r="F14" s="13">
        <v>0</v>
      </c>
      <c r="G14" s="13">
        <v>200</v>
      </c>
      <c r="H14" s="13" t="b">
        <v>1</v>
      </c>
      <c r="I14" s="13">
        <v>0.5</v>
      </c>
      <c r="J14" s="13">
        <v>0</v>
      </c>
      <c r="K14" s="13">
        <v>0</v>
      </c>
      <c r="L14" s="13">
        <v>2</v>
      </c>
      <c r="M14" s="8" t="s">
        <v>25</v>
      </c>
      <c r="N14" s="13">
        <v>1950.635235</v>
      </c>
      <c r="O14" s="13">
        <v>49</v>
      </c>
      <c r="P14" s="13">
        <v>0.99421201250448954</v>
      </c>
      <c r="Q14" s="13">
        <v>0.93241445418653357</v>
      </c>
      <c r="R14" s="13">
        <v>1.0733735333089771</v>
      </c>
      <c r="S14" s="13">
        <v>2</v>
      </c>
      <c r="T14" s="13">
        <v>2</v>
      </c>
      <c r="U14" s="13">
        <v>1.2178763716544418</v>
      </c>
      <c r="V14" s="13">
        <v>0.75304937126140592</v>
      </c>
      <c r="W14" s="13">
        <v>0.8211014050970834</v>
      </c>
      <c r="X14" s="13">
        <v>0.76634788779774765</v>
      </c>
      <c r="Y14" s="13">
        <v>0.75304937126140603</v>
      </c>
      <c r="Z14" s="13">
        <v>0.75940919919581495</v>
      </c>
      <c r="AA14" s="5">
        <f t="shared" si="0"/>
        <v>1.7353106530452744E-2</v>
      </c>
      <c r="AB14" s="5">
        <f t="shared" si="1"/>
        <v>1.1102230246251565E-16</v>
      </c>
      <c r="AC14" s="5">
        <f t="shared" si="2"/>
        <v>8.3747048905172816E-3</v>
      </c>
      <c r="AD14" s="5">
        <f t="shared" si="3"/>
        <v>4.8915688872651332E-2</v>
      </c>
      <c r="AE14" s="13" t="s">
        <v>29</v>
      </c>
      <c r="AF14" s="53" t="str">
        <f>IF(AA14&gt;AA16,"WLA","BA")</f>
        <v>WLA</v>
      </c>
      <c r="AG14" s="64"/>
      <c r="AH14" s="64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</row>
    <row r="15" spans="1:64" hidden="1" x14ac:dyDescent="0.25">
      <c r="A15" s="13">
        <v>14</v>
      </c>
      <c r="B15" s="13">
        <v>3</v>
      </c>
      <c r="C15" s="13">
        <v>4</v>
      </c>
      <c r="D15" s="13">
        <v>2</v>
      </c>
      <c r="E15" s="13">
        <v>1</v>
      </c>
      <c r="F15" s="13">
        <v>0.4</v>
      </c>
      <c r="G15" s="13">
        <v>200</v>
      </c>
      <c r="H15" s="13" t="b">
        <v>1</v>
      </c>
      <c r="I15" s="13">
        <v>0.5</v>
      </c>
      <c r="J15" s="13">
        <v>0</v>
      </c>
      <c r="K15" s="13">
        <v>0</v>
      </c>
      <c r="L15" s="13">
        <v>2</v>
      </c>
      <c r="M15" s="8" t="s">
        <v>25</v>
      </c>
      <c r="N15" s="13">
        <v>1502.3989885000001</v>
      </c>
      <c r="O15" s="13">
        <v>37</v>
      </c>
      <c r="P15" s="13">
        <v>0.96632836022640034</v>
      </c>
      <c r="Q15" s="13">
        <v>1.0080028162682977</v>
      </c>
      <c r="R15" s="13">
        <v>1.025668823505302</v>
      </c>
      <c r="S15" s="13">
        <v>2</v>
      </c>
      <c r="T15" s="13">
        <v>2</v>
      </c>
      <c r="U15" s="13">
        <v>1.0919001328367284</v>
      </c>
      <c r="V15" s="13">
        <v>0.58444303917566143</v>
      </c>
      <c r="W15" s="13">
        <v>0.9158346719878363</v>
      </c>
      <c r="X15" s="13">
        <v>0.58704931128598314</v>
      </c>
      <c r="Y15" s="13">
        <v>0.59149599641928197</v>
      </c>
      <c r="Z15" s="13">
        <v>0.59103686821832302</v>
      </c>
      <c r="AA15" s="5">
        <f t="shared" si="0"/>
        <v>4.4396136069259073E-3</v>
      </c>
      <c r="AB15" s="5">
        <f t="shared" si="1"/>
        <v>1.1923930654335391E-2</v>
      </c>
      <c r="AC15" s="5">
        <f t="shared" si="2"/>
        <v>1.1156375172565181E-2</v>
      </c>
      <c r="AD15" s="5">
        <f t="shared" si="3"/>
        <v>-2.244775984906644E-2</v>
      </c>
      <c r="AE15" s="13" t="s">
        <v>29</v>
      </c>
      <c r="AF15" s="53" t="str">
        <f>IF(AA15&gt;AA17,"WLA","BA")</f>
        <v>WLA</v>
      </c>
      <c r="AG15" s="64"/>
      <c r="AH15" s="64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</row>
    <row r="16" spans="1:64" hidden="1" x14ac:dyDescent="0.25">
      <c r="A16" s="13">
        <v>15</v>
      </c>
      <c r="B16" s="13">
        <v>3</v>
      </c>
      <c r="C16" s="13">
        <v>4</v>
      </c>
      <c r="D16" s="13">
        <v>2</v>
      </c>
      <c r="E16" s="13"/>
      <c r="F16" s="13">
        <v>0</v>
      </c>
      <c r="G16" s="13">
        <v>200</v>
      </c>
      <c r="H16" s="13" t="b">
        <v>1</v>
      </c>
      <c r="I16" s="13">
        <v>0.5</v>
      </c>
      <c r="J16" s="13">
        <v>0</v>
      </c>
      <c r="K16" s="13">
        <v>0</v>
      </c>
      <c r="L16" s="13">
        <v>2</v>
      </c>
      <c r="M16" s="8" t="s">
        <v>26</v>
      </c>
      <c r="N16" s="13">
        <v>113.5325028</v>
      </c>
      <c r="O16" s="13">
        <v>3</v>
      </c>
      <c r="P16" s="13">
        <v>1</v>
      </c>
      <c r="Q16" s="13">
        <v>1</v>
      </c>
      <c r="R16" s="13">
        <v>1</v>
      </c>
      <c r="S16" s="13">
        <v>2</v>
      </c>
      <c r="T16" s="13">
        <v>2</v>
      </c>
      <c r="U16" s="13">
        <v>1.2167135370232707</v>
      </c>
      <c r="V16" s="13">
        <v>0.76634788779774765</v>
      </c>
      <c r="W16" s="13">
        <v>0.82188614622183997</v>
      </c>
      <c r="X16" s="13">
        <v>0.76634788779774765</v>
      </c>
      <c r="Y16" s="13">
        <v>0.76634788779774798</v>
      </c>
      <c r="Z16" s="13">
        <v>0.76634788779774798</v>
      </c>
      <c r="AA16" s="5">
        <f t="shared" si="0"/>
        <v>0</v>
      </c>
      <c r="AB16" s="5">
        <f t="shared" si="1"/>
        <v>4.4408920985006262E-16</v>
      </c>
      <c r="AC16" s="5">
        <f t="shared" si="2"/>
        <v>4.4408920985006262E-16</v>
      </c>
      <c r="AD16" s="5">
        <f t="shared" si="3"/>
        <v>0</v>
      </c>
      <c r="AE16" s="13" t="s">
        <v>29</v>
      </c>
      <c r="AF16" s="13"/>
      <c r="AG16" s="64"/>
      <c r="AH16" s="64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</row>
    <row r="17" spans="1:64" hidden="1" x14ac:dyDescent="0.25">
      <c r="A17" s="13">
        <v>16</v>
      </c>
      <c r="B17" s="13">
        <v>3</v>
      </c>
      <c r="C17" s="13">
        <v>4</v>
      </c>
      <c r="D17" s="13">
        <v>2</v>
      </c>
      <c r="E17" s="13">
        <v>1</v>
      </c>
      <c r="F17" s="13">
        <v>0.4</v>
      </c>
      <c r="G17" s="13">
        <v>200</v>
      </c>
      <c r="H17" s="13" t="b">
        <v>1</v>
      </c>
      <c r="I17" s="13">
        <v>0.5</v>
      </c>
      <c r="J17" s="13">
        <v>0</v>
      </c>
      <c r="K17" s="13">
        <v>0</v>
      </c>
      <c r="L17" s="13">
        <v>2</v>
      </c>
      <c r="M17" s="8" t="s">
        <v>26</v>
      </c>
      <c r="N17" s="13">
        <v>112.21561029999999</v>
      </c>
      <c r="O17" s="13">
        <v>3</v>
      </c>
      <c r="P17" s="13">
        <v>1</v>
      </c>
      <c r="Q17" s="13">
        <v>1</v>
      </c>
      <c r="R17" s="13">
        <v>1</v>
      </c>
      <c r="S17" s="13">
        <v>3</v>
      </c>
      <c r="T17" s="13">
        <v>1</v>
      </c>
      <c r="U17" s="13">
        <v>1.1019040061546743</v>
      </c>
      <c r="V17" s="13">
        <v>0.58583434740360096</v>
      </c>
      <c r="W17" s="13">
        <v>0.90752006927509976</v>
      </c>
      <c r="X17" s="13">
        <v>0.58704931128598314</v>
      </c>
      <c r="Y17" s="13">
        <v>0.58704931128598303</v>
      </c>
      <c r="Z17" s="13">
        <v>0.58704931128598303</v>
      </c>
      <c r="AA17" s="5">
        <f t="shared" si="0"/>
        <v>2.0696112899284413E-3</v>
      </c>
      <c r="AB17" s="5">
        <f t="shared" si="1"/>
        <v>2.0696112899282193E-3</v>
      </c>
      <c r="AC17" s="5">
        <f t="shared" si="2"/>
        <v>2.0696112899282193E-3</v>
      </c>
      <c r="AD17" s="5">
        <f t="shared" si="3"/>
        <v>0</v>
      </c>
      <c r="AE17" s="13" t="s">
        <v>29</v>
      </c>
      <c r="AF17" s="13"/>
      <c r="AG17" s="64"/>
      <c r="AH17" s="64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</row>
    <row r="18" spans="1:64" hidden="1" x14ac:dyDescent="0.25">
      <c r="A18" s="13">
        <v>17</v>
      </c>
      <c r="B18" s="13">
        <v>3</v>
      </c>
      <c r="C18" s="13">
        <v>6</v>
      </c>
      <c r="D18" s="13">
        <v>1</v>
      </c>
      <c r="E18" s="13"/>
      <c r="F18" s="13">
        <v>0</v>
      </c>
      <c r="G18" s="13"/>
      <c r="H18" s="13"/>
      <c r="I18" s="13"/>
      <c r="J18" s="13"/>
      <c r="K18" s="13"/>
      <c r="L18" s="13">
        <v>1</v>
      </c>
      <c r="M18" s="8" t="s">
        <v>24</v>
      </c>
      <c r="N18" s="13">
        <v>272.70095429999998</v>
      </c>
      <c r="O18" s="13">
        <v>186</v>
      </c>
      <c r="P18" s="13">
        <v>1.0347391190465682</v>
      </c>
      <c r="Q18" s="13">
        <v>0.93052182871718025</v>
      </c>
      <c r="R18" s="13">
        <v>1.0347390522362516</v>
      </c>
      <c r="S18" s="13">
        <v>3</v>
      </c>
      <c r="T18" s="13">
        <v>3</v>
      </c>
      <c r="U18" s="13">
        <v>1.2833596683382567</v>
      </c>
      <c r="V18" s="13">
        <v>1.5480079215972466</v>
      </c>
      <c r="W18" s="13">
        <v>0.77920478932834036</v>
      </c>
      <c r="X18" s="13">
        <v>1.2874792740137868</v>
      </c>
      <c r="Y18" s="13">
        <v>1.28335966833826</v>
      </c>
      <c r="Z18" s="13">
        <v>1.28335966833826</v>
      </c>
      <c r="AA18" s="5">
        <f t="shared" si="0"/>
        <v>3.1997452375968072E-3</v>
      </c>
      <c r="AB18" s="5">
        <f t="shared" si="1"/>
        <v>2.55351295663786E-15</v>
      </c>
      <c r="AC18" s="5">
        <f t="shared" si="2"/>
        <v>2.55351295663786E-15</v>
      </c>
      <c r="AD18" s="5">
        <f t="shared" si="3"/>
        <v>4.6318780855213203E-2</v>
      </c>
      <c r="AE18" s="13" t="s">
        <v>29</v>
      </c>
      <c r="AF18" s="13"/>
      <c r="AG18" s="64"/>
      <c r="AH18" s="64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1:64" hidden="1" x14ac:dyDescent="0.25">
      <c r="A19" s="13">
        <v>18</v>
      </c>
      <c r="B19" s="13">
        <v>3</v>
      </c>
      <c r="C19" s="13">
        <v>6</v>
      </c>
      <c r="D19" s="13">
        <v>1</v>
      </c>
      <c r="E19" s="13">
        <v>1</v>
      </c>
      <c r="F19" s="13">
        <v>0.4</v>
      </c>
      <c r="G19" s="13">
        <v>200</v>
      </c>
      <c r="H19" s="13" t="b">
        <v>1</v>
      </c>
      <c r="I19" s="13">
        <v>0.5</v>
      </c>
      <c r="J19" s="13">
        <v>0</v>
      </c>
      <c r="K19" s="13">
        <v>0</v>
      </c>
      <c r="L19" s="13">
        <v>1</v>
      </c>
      <c r="M19" s="8" t="s">
        <v>24</v>
      </c>
      <c r="N19" s="13">
        <v>293.84327139999999</v>
      </c>
      <c r="O19" s="13">
        <v>180</v>
      </c>
      <c r="P19" s="16">
        <v>0.98365561927447387</v>
      </c>
      <c r="Q19" s="18">
        <v>1.0347913638008868</v>
      </c>
      <c r="R19" s="16">
        <v>0.98155301692463948</v>
      </c>
      <c r="S19" s="13">
        <v>3</v>
      </c>
      <c r="T19" s="13">
        <v>3</v>
      </c>
      <c r="U19" s="13">
        <v>1.1496024361580803</v>
      </c>
      <c r="V19" s="13">
        <v>1.192211130513354</v>
      </c>
      <c r="W19" s="13">
        <v>0.86986593673370682</v>
      </c>
      <c r="X19" s="13">
        <v>1.1503335407670443</v>
      </c>
      <c r="Y19" s="13">
        <v>1.15601562865146</v>
      </c>
      <c r="Z19" s="13">
        <v>1.15601562865146</v>
      </c>
      <c r="AA19" s="5">
        <f t="shared" si="0"/>
        <v>6.3555880364618567E-4</v>
      </c>
      <c r="AB19" s="5">
        <f t="shared" si="1"/>
        <v>5.5476693691943746E-3</v>
      </c>
      <c r="AC19" s="5">
        <f t="shared" si="2"/>
        <v>5.5476693691943746E-3</v>
      </c>
      <c r="AD19" s="5">
        <f t="shared" si="3"/>
        <v>-2.3194242533924474E-2</v>
      </c>
      <c r="AE19" s="13" t="s">
        <v>29</v>
      </c>
      <c r="AF19" s="13"/>
      <c r="AG19" s="64"/>
      <c r="AH19" s="64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</row>
    <row r="20" spans="1:64" hidden="1" x14ac:dyDescent="0.25">
      <c r="A20" s="13">
        <v>19</v>
      </c>
      <c r="B20" s="13">
        <v>3</v>
      </c>
      <c r="C20" s="13">
        <v>6</v>
      </c>
      <c r="D20" s="13">
        <v>1</v>
      </c>
      <c r="E20" s="13"/>
      <c r="F20" s="13">
        <v>0</v>
      </c>
      <c r="G20" s="13"/>
      <c r="H20" s="13"/>
      <c r="I20" s="13"/>
      <c r="J20" s="13"/>
      <c r="K20" s="13"/>
      <c r="L20" s="13">
        <v>2</v>
      </c>
      <c r="M20" s="8" t="s">
        <v>24</v>
      </c>
      <c r="N20" s="13">
        <v>332.98240750000002</v>
      </c>
      <c r="O20" s="13">
        <v>229</v>
      </c>
      <c r="P20" s="16">
        <v>1.0624804135568182</v>
      </c>
      <c r="Q20" s="16">
        <v>0.94553587132476169</v>
      </c>
      <c r="R20" s="16">
        <v>0.9919837151184201</v>
      </c>
      <c r="S20" s="13">
        <v>4</v>
      </c>
      <c r="T20" s="13">
        <v>2</v>
      </c>
      <c r="U20" s="13">
        <v>1.2938042543143737</v>
      </c>
      <c r="V20" s="13">
        <v>1.5416188456265951</v>
      </c>
      <c r="W20" s="13">
        <v>0.77291444719350566</v>
      </c>
      <c r="X20" s="13">
        <v>1.5530132065836286</v>
      </c>
      <c r="Y20" s="13">
        <v>1.5416188456266</v>
      </c>
      <c r="Z20" s="13">
        <v>1.5480079215698599</v>
      </c>
      <c r="AA20" s="5">
        <f t="shared" si="0"/>
        <v>7.3369375796225045E-3</v>
      </c>
      <c r="AB20" s="5">
        <f t="shared" si="1"/>
        <v>3.219646771412954E-15</v>
      </c>
      <c r="AC20" s="5">
        <f t="shared" si="2"/>
        <v>4.1272889203212149E-3</v>
      </c>
      <c r="AD20" s="5">
        <f t="shared" si="3"/>
        <v>4.1653609037878812E-2</v>
      </c>
      <c r="AE20" s="13" t="s">
        <v>29</v>
      </c>
      <c r="AF20" s="13"/>
      <c r="AG20" s="64"/>
      <c r="AH20" s="64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</row>
    <row r="21" spans="1:64" hidden="1" x14ac:dyDescent="0.25">
      <c r="A21" s="13">
        <v>20</v>
      </c>
      <c r="B21" s="13">
        <v>3</v>
      </c>
      <c r="C21" s="13">
        <v>6</v>
      </c>
      <c r="D21" s="13">
        <v>1</v>
      </c>
      <c r="E21" s="13">
        <v>1</v>
      </c>
      <c r="F21" s="13">
        <v>0.4</v>
      </c>
      <c r="G21" s="13">
        <v>200</v>
      </c>
      <c r="H21" s="13" t="b">
        <v>1</v>
      </c>
      <c r="I21" s="13">
        <v>0.5</v>
      </c>
      <c r="J21" s="13">
        <v>0</v>
      </c>
      <c r="K21" s="13">
        <v>0</v>
      </c>
      <c r="L21" s="13">
        <v>2</v>
      </c>
      <c r="M21" s="8" t="s">
        <v>24</v>
      </c>
      <c r="N21" s="13">
        <v>291.6263687</v>
      </c>
      <c r="O21" s="13">
        <v>229</v>
      </c>
      <c r="P21" s="13">
        <v>1.0477237571034186</v>
      </c>
      <c r="Q21" s="13">
        <v>1.0502319417587542</v>
      </c>
      <c r="R21" s="13">
        <v>0.90204430113782752</v>
      </c>
      <c r="S21" s="13">
        <v>5</v>
      </c>
      <c r="T21" s="13">
        <v>1</v>
      </c>
      <c r="U21" s="13">
        <v>1.1783650684678066</v>
      </c>
      <c r="V21" s="13">
        <v>1.173849097037502</v>
      </c>
      <c r="W21" s="13">
        <v>0.84863343861700735</v>
      </c>
      <c r="X21" s="13">
        <v>1.195634766453983</v>
      </c>
      <c r="Y21" s="13">
        <v>1.1950755474050601</v>
      </c>
      <c r="Z21" s="13">
        <v>1.2143321217253</v>
      </c>
      <c r="AA21" s="5">
        <f t="shared" si="0"/>
        <v>1.8221006972800824E-2</v>
      </c>
      <c r="AB21" s="5">
        <f t="shared" si="1"/>
        <v>1.7761597092040282E-2</v>
      </c>
      <c r="AC21" s="5">
        <f t="shared" si="2"/>
        <v>3.3337687411480577E-2</v>
      </c>
      <c r="AD21" s="5">
        <f t="shared" si="3"/>
        <v>-6.5303799241448426E-2</v>
      </c>
      <c r="AE21" s="13" t="s">
        <v>29</v>
      </c>
      <c r="AF21" s="13"/>
      <c r="AG21" s="64" t="str">
        <f>IF(AB21&gt;AB19,"YES","NO")</f>
        <v>YES</v>
      </c>
      <c r="AH21" s="64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</row>
    <row r="22" spans="1:64" hidden="1" x14ac:dyDescent="0.25">
      <c r="A22" s="13">
        <v>21</v>
      </c>
      <c r="B22" s="13">
        <v>3</v>
      </c>
      <c r="C22" s="13">
        <v>6</v>
      </c>
      <c r="D22" s="13">
        <v>1</v>
      </c>
      <c r="E22" s="13"/>
      <c r="F22" s="13">
        <v>0</v>
      </c>
      <c r="G22" s="13"/>
      <c r="H22" s="13"/>
      <c r="I22" s="13"/>
      <c r="J22" s="13"/>
      <c r="K22" s="13"/>
      <c r="L22" s="13">
        <v>2</v>
      </c>
      <c r="M22" s="8" t="s">
        <v>25</v>
      </c>
      <c r="N22" s="13">
        <v>56.811478600000001</v>
      </c>
      <c r="O22" s="13">
        <v>39</v>
      </c>
      <c r="P22" s="13">
        <v>1.0234645243518197</v>
      </c>
      <c r="Q22" s="13">
        <v>0.95105241053338441</v>
      </c>
      <c r="R22" s="13">
        <v>1.0254830651147961</v>
      </c>
      <c r="S22" s="13">
        <v>3</v>
      </c>
      <c r="T22" s="13">
        <v>3</v>
      </c>
      <c r="U22" s="13">
        <v>1.2837171861669194</v>
      </c>
      <c r="V22" s="13">
        <v>1.5469702161663466</v>
      </c>
      <c r="W22" s="13">
        <v>0.77898777922100026</v>
      </c>
      <c r="X22" s="13">
        <v>1.5530132065836286</v>
      </c>
      <c r="Y22" s="13">
        <v>1.5469702161663501</v>
      </c>
      <c r="Z22" s="13">
        <v>1.5480079215698599</v>
      </c>
      <c r="AA22" s="5">
        <f t="shared" si="0"/>
        <v>3.8911391040747922E-3</v>
      </c>
      <c r="AB22" s="5">
        <f t="shared" si="1"/>
        <v>2.3314683517128287E-15</v>
      </c>
      <c r="AC22" s="5">
        <f t="shared" si="2"/>
        <v>6.7034889747918935E-4</v>
      </c>
      <c r="AD22" s="5">
        <f t="shared" si="3"/>
        <v>3.2631726311077136E-2</v>
      </c>
      <c r="AE22" s="13" t="s">
        <v>29</v>
      </c>
      <c r="AF22" s="53" t="str">
        <f>IF(AA22&gt;AA24,"WLA","BA")</f>
        <v>WLA</v>
      </c>
      <c r="AG22" s="64"/>
      <c r="AH22" s="64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</row>
    <row r="23" spans="1:64" hidden="1" x14ac:dyDescent="0.25">
      <c r="A23" s="13">
        <v>22</v>
      </c>
      <c r="B23" s="13">
        <v>3</v>
      </c>
      <c r="C23" s="13">
        <v>6</v>
      </c>
      <c r="D23" s="13">
        <v>1</v>
      </c>
      <c r="E23" s="13">
        <v>1</v>
      </c>
      <c r="F23" s="13">
        <v>0.4</v>
      </c>
      <c r="G23" s="13">
        <v>200</v>
      </c>
      <c r="H23" s="13" t="b">
        <v>1</v>
      </c>
      <c r="I23" s="13">
        <v>0.5</v>
      </c>
      <c r="J23" s="13">
        <v>0</v>
      </c>
      <c r="K23" s="13">
        <v>0</v>
      </c>
      <c r="L23" s="13">
        <v>2</v>
      </c>
      <c r="M23" s="8" t="s">
        <v>25</v>
      </c>
      <c r="N23" s="13">
        <v>72.540910999999994</v>
      </c>
      <c r="O23" s="13">
        <v>49</v>
      </c>
      <c r="P23" s="13">
        <v>0.9822668756286177</v>
      </c>
      <c r="Q23" s="13">
        <v>1.0455274592112738</v>
      </c>
      <c r="R23" s="13">
        <v>0.97220566516010831</v>
      </c>
      <c r="S23" s="13">
        <v>3</v>
      </c>
      <c r="T23" s="13">
        <v>3</v>
      </c>
      <c r="U23" s="13">
        <v>1.1496964028306826</v>
      </c>
      <c r="V23" s="13">
        <v>1.1919553998521397</v>
      </c>
      <c r="W23" s="13">
        <v>0.86979484108838367</v>
      </c>
      <c r="X23" s="13">
        <v>1.195634766453983</v>
      </c>
      <c r="Y23" s="13">
        <v>1.20725656541839</v>
      </c>
      <c r="Z23" s="13">
        <v>1.2143321217253</v>
      </c>
      <c r="AA23" s="5">
        <f t="shared" si="0"/>
        <v>3.0773332334217418E-3</v>
      </c>
      <c r="AB23" s="5">
        <f t="shared" si="1"/>
        <v>1.2674327897274629E-2</v>
      </c>
      <c r="AC23" s="5">
        <f t="shared" si="2"/>
        <v>1.8427184353295267E-2</v>
      </c>
      <c r="AD23" s="5">
        <f t="shared" si="3"/>
        <v>-3.0351639474182585E-2</v>
      </c>
      <c r="AE23" s="13" t="s">
        <v>29</v>
      </c>
      <c r="AF23" s="53" t="str">
        <f>IF(AA23&gt;AA25,"WLA","BA")</f>
        <v>BA</v>
      </c>
      <c r="AG23" s="64"/>
      <c r="AH23" s="64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</row>
    <row r="24" spans="1:64" hidden="1" x14ac:dyDescent="0.25">
      <c r="A24" s="13">
        <v>23</v>
      </c>
      <c r="B24" s="13">
        <v>3</v>
      </c>
      <c r="C24" s="13">
        <v>6</v>
      </c>
      <c r="D24" s="13">
        <v>1</v>
      </c>
      <c r="E24" s="13"/>
      <c r="F24" s="13">
        <v>0</v>
      </c>
      <c r="G24" s="13"/>
      <c r="H24" s="13"/>
      <c r="I24" s="13"/>
      <c r="J24" s="13"/>
      <c r="K24" s="13"/>
      <c r="L24" s="13">
        <v>2</v>
      </c>
      <c r="M24" s="8" t="s">
        <v>26</v>
      </c>
      <c r="N24" s="13">
        <v>6.5881239999999996</v>
      </c>
      <c r="O24" s="13">
        <v>5</v>
      </c>
      <c r="P24" s="13">
        <v>1</v>
      </c>
      <c r="Q24" s="13">
        <v>1</v>
      </c>
      <c r="R24" s="13">
        <v>1</v>
      </c>
      <c r="S24" s="13">
        <v>3</v>
      </c>
      <c r="T24" s="13">
        <v>3</v>
      </c>
      <c r="U24" s="13">
        <v>1.2874792740137868</v>
      </c>
      <c r="V24" s="13">
        <v>1.5530132065836286</v>
      </c>
      <c r="W24" s="13">
        <v>0.77671153251457437</v>
      </c>
      <c r="X24" s="13">
        <v>1.5530132065836286</v>
      </c>
      <c r="Y24" s="13">
        <v>1.55301320658363</v>
      </c>
      <c r="Z24" s="13">
        <v>1.55301320658363</v>
      </c>
      <c r="AA24" s="5">
        <f t="shared" si="0"/>
        <v>0</v>
      </c>
      <c r="AB24" s="5">
        <f t="shared" si="1"/>
        <v>8.8817841970012523E-16</v>
      </c>
      <c r="AC24" s="5">
        <f t="shared" si="2"/>
        <v>8.8817841970012523E-16</v>
      </c>
      <c r="AD24" s="5">
        <f t="shared" si="3"/>
        <v>0</v>
      </c>
      <c r="AE24" s="13" t="s">
        <v>29</v>
      </c>
      <c r="AF24" s="13"/>
      <c r="AG24" s="64"/>
      <c r="AH24" s="64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 hidden="1" x14ac:dyDescent="0.25">
      <c r="A25" s="13">
        <v>24</v>
      </c>
      <c r="B25" s="13">
        <v>3</v>
      </c>
      <c r="C25" s="13">
        <v>6</v>
      </c>
      <c r="D25" s="13">
        <v>1</v>
      </c>
      <c r="E25" s="13">
        <v>1</v>
      </c>
      <c r="F25" s="13">
        <v>0.4</v>
      </c>
      <c r="G25" s="13">
        <v>200</v>
      </c>
      <c r="H25" s="13" t="b">
        <v>1</v>
      </c>
      <c r="I25" s="13">
        <v>0.5</v>
      </c>
      <c r="J25" s="13">
        <v>0</v>
      </c>
      <c r="K25" s="13">
        <v>0</v>
      </c>
      <c r="L25" s="13">
        <v>2</v>
      </c>
      <c r="M25" s="8" t="s">
        <v>26</v>
      </c>
      <c r="N25" s="13">
        <v>6.5260134000000001</v>
      </c>
      <c r="O25" s="13">
        <v>5</v>
      </c>
      <c r="P25" s="13">
        <v>1</v>
      </c>
      <c r="Q25" s="13">
        <v>1</v>
      </c>
      <c r="R25" s="13">
        <v>1</v>
      </c>
      <c r="S25" s="13">
        <v>4</v>
      </c>
      <c r="T25" s="13">
        <v>2</v>
      </c>
      <c r="U25" s="13">
        <v>1.1581298210852764</v>
      </c>
      <c r="V25" s="13">
        <v>1.1840268272391903</v>
      </c>
      <c r="W25" s="13">
        <v>0.86346105746841584</v>
      </c>
      <c r="X25" s="13">
        <v>1.195634766453983</v>
      </c>
      <c r="Y25" s="13">
        <v>1.1956347664539799</v>
      </c>
      <c r="Z25" s="13">
        <v>1.1956347664539799</v>
      </c>
      <c r="AA25" s="5">
        <f t="shared" si="0"/>
        <v>9.7085995995412899E-3</v>
      </c>
      <c r="AB25" s="5">
        <f t="shared" si="1"/>
        <v>9.7085995995387364E-3</v>
      </c>
      <c r="AC25" s="5">
        <f t="shared" si="2"/>
        <v>9.7085995995387364E-3</v>
      </c>
      <c r="AD25" s="5">
        <f t="shared" si="3"/>
        <v>0</v>
      </c>
      <c r="AE25" s="13" t="s">
        <v>29</v>
      </c>
      <c r="AF25" s="13"/>
      <c r="AG25" s="64"/>
      <c r="AH25" s="64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 hidden="1" x14ac:dyDescent="0.25">
      <c r="A26" s="13">
        <v>25</v>
      </c>
      <c r="B26" s="13">
        <v>3</v>
      </c>
      <c r="C26" s="13">
        <v>8</v>
      </c>
      <c r="D26" s="13">
        <v>1</v>
      </c>
      <c r="E26" s="13"/>
      <c r="F26" s="13">
        <v>0</v>
      </c>
      <c r="G26" s="13"/>
      <c r="H26" s="13"/>
      <c r="I26" s="13"/>
      <c r="J26" s="13"/>
      <c r="K26" s="13"/>
      <c r="L26" s="13">
        <v>1</v>
      </c>
      <c r="M26" s="8" t="s">
        <v>24</v>
      </c>
      <c r="N26" s="13">
        <v>629.62622680000004</v>
      </c>
      <c r="O26" s="13">
        <v>274</v>
      </c>
      <c r="P26" s="13">
        <v>1.0284414310535077</v>
      </c>
      <c r="Q26" s="13">
        <v>0.94311696315971494</v>
      </c>
      <c r="R26" s="13">
        <v>1.0284416057867776</v>
      </c>
      <c r="S26" s="13">
        <v>4</v>
      </c>
      <c r="T26" s="13">
        <v>4</v>
      </c>
      <c r="U26" s="13">
        <v>1.2351262092592563</v>
      </c>
      <c r="V26" s="13">
        <v>1.4583879668618351</v>
      </c>
      <c r="W26" s="13">
        <v>0.80963385968445378</v>
      </c>
      <c r="X26" s="13">
        <v>1.2384117022493344</v>
      </c>
      <c r="Y26" s="13">
        <v>1.2351262092592601</v>
      </c>
      <c r="Z26" s="13">
        <v>1.2351262092592601</v>
      </c>
      <c r="AA26" s="5">
        <f t="shared" si="0"/>
        <v>2.6529892959753498E-3</v>
      </c>
      <c r="AB26" s="5">
        <f t="shared" si="1"/>
        <v>3.1086244689504383E-15</v>
      </c>
      <c r="AC26" s="5">
        <f t="shared" si="2"/>
        <v>3.1086244689504383E-15</v>
      </c>
      <c r="AD26" s="5">
        <f t="shared" si="3"/>
        <v>3.7922024560190115E-2</v>
      </c>
      <c r="AE26" s="13" t="s">
        <v>29</v>
      </c>
      <c r="AF26" s="13"/>
      <c r="AG26" s="64"/>
      <c r="AH26" s="64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7" spans="1:64" hidden="1" x14ac:dyDescent="0.25">
      <c r="A27" s="13">
        <v>26</v>
      </c>
      <c r="B27" s="13">
        <v>3</v>
      </c>
      <c r="C27" s="13">
        <v>8</v>
      </c>
      <c r="D27" s="13">
        <v>1</v>
      </c>
      <c r="E27" s="13">
        <v>1</v>
      </c>
      <c r="F27" s="13">
        <v>0.4</v>
      </c>
      <c r="G27" s="13">
        <v>200</v>
      </c>
      <c r="H27" s="13" t="b">
        <v>1</v>
      </c>
      <c r="I27" s="13">
        <v>0.5</v>
      </c>
      <c r="J27" s="13">
        <v>0</v>
      </c>
      <c r="K27" s="13">
        <v>0</v>
      </c>
      <c r="L27" s="13">
        <v>1</v>
      </c>
      <c r="M27" s="8" t="s">
        <v>24</v>
      </c>
      <c r="N27" s="13">
        <v>602.90977659999999</v>
      </c>
      <c r="O27" s="13">
        <v>260</v>
      </c>
      <c r="P27" s="16">
        <v>0.98259963161567432</v>
      </c>
      <c r="Q27" s="18">
        <v>1.0367039099912632</v>
      </c>
      <c r="R27" s="16">
        <v>0.98069645839306241</v>
      </c>
      <c r="S27" s="13">
        <v>4</v>
      </c>
      <c r="T27" s="13">
        <v>4</v>
      </c>
      <c r="U27" s="13">
        <v>1.1199974229770417</v>
      </c>
      <c r="V27" s="13">
        <v>1.1521670091894289</v>
      </c>
      <c r="W27" s="13">
        <v>0.89285919724879448</v>
      </c>
      <c r="X27" s="13">
        <v>1.1209070645897297</v>
      </c>
      <c r="Y27" s="13">
        <v>1.1257649925202999</v>
      </c>
      <c r="Z27" s="13">
        <v>1.1257649925202999</v>
      </c>
      <c r="AA27" s="5">
        <f t="shared" si="0"/>
        <v>8.1152277599472189E-4</v>
      </c>
      <c r="AB27" s="5">
        <f t="shared" si="1"/>
        <v>5.1232447105554746E-3</v>
      </c>
      <c r="AC27" s="5">
        <f t="shared" si="2"/>
        <v>5.1232447105554746E-3</v>
      </c>
      <c r="AD27" s="5">
        <f t="shared" si="3"/>
        <v>-2.4469273327508811E-2</v>
      </c>
      <c r="AE27" s="13" t="s">
        <v>29</v>
      </c>
      <c r="AF27" s="13"/>
      <c r="AG27" s="64"/>
      <c r="AH27" s="64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</row>
    <row r="28" spans="1:64" hidden="1" x14ac:dyDescent="0.25">
      <c r="A28" s="13">
        <v>27</v>
      </c>
      <c r="B28" s="13">
        <v>3</v>
      </c>
      <c r="C28" s="13">
        <v>8</v>
      </c>
      <c r="D28" s="13">
        <v>1</v>
      </c>
      <c r="E28" s="13"/>
      <c r="F28" s="13">
        <v>0</v>
      </c>
      <c r="G28" s="13"/>
      <c r="H28" s="13"/>
      <c r="I28" s="13"/>
      <c r="J28" s="13"/>
      <c r="K28" s="13"/>
      <c r="L28" s="13">
        <v>2</v>
      </c>
      <c r="M28" s="8" t="s">
        <v>24</v>
      </c>
      <c r="N28" s="13">
        <v>780.1216809</v>
      </c>
      <c r="O28" s="13">
        <v>330</v>
      </c>
      <c r="P28" s="16">
        <v>1.0476727104236625</v>
      </c>
      <c r="Q28" s="16">
        <v>0.9541050876815107</v>
      </c>
      <c r="R28" s="16">
        <v>0.99822220189482658</v>
      </c>
      <c r="S28" s="13">
        <v>5</v>
      </c>
      <c r="T28" s="13">
        <v>3</v>
      </c>
      <c r="U28" s="13">
        <v>1.2411625742940147</v>
      </c>
      <c r="V28" s="13">
        <v>1.4552506389796578</v>
      </c>
      <c r="W28" s="13">
        <v>0.80569622441992317</v>
      </c>
      <c r="X28" s="13">
        <v>1.462954831890231</v>
      </c>
      <c r="Y28" s="13">
        <v>1.45525063897966</v>
      </c>
      <c r="Z28" s="13">
        <v>1.45838796687304</v>
      </c>
      <c r="AA28" s="5">
        <f t="shared" si="0"/>
        <v>5.2661864485720189E-3</v>
      </c>
      <c r="AB28" s="5">
        <f t="shared" si="1"/>
        <v>1.5543122344752192E-15</v>
      </c>
      <c r="AC28" s="5">
        <f t="shared" si="2"/>
        <v>2.151229963936796E-3</v>
      </c>
      <c r="AD28" s="5">
        <f t="shared" si="3"/>
        <v>3.1781806949108406E-2</v>
      </c>
      <c r="AE28" s="13" t="s">
        <v>29</v>
      </c>
      <c r="AF28" s="13"/>
      <c r="AG28" s="64"/>
      <c r="AH28" s="64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 spans="1:64" hidden="1" x14ac:dyDescent="0.25">
      <c r="A29" s="13">
        <v>28</v>
      </c>
      <c r="B29" s="13">
        <v>3</v>
      </c>
      <c r="C29" s="13">
        <v>8</v>
      </c>
      <c r="D29" s="13">
        <v>1</v>
      </c>
      <c r="E29" s="13">
        <v>1</v>
      </c>
      <c r="F29" s="13">
        <v>0.4</v>
      </c>
      <c r="G29" s="13">
        <v>200</v>
      </c>
      <c r="H29" s="13" t="b">
        <v>1</v>
      </c>
      <c r="I29" s="13">
        <v>0.5</v>
      </c>
      <c r="J29" s="13">
        <v>0</v>
      </c>
      <c r="K29" s="13">
        <v>0</v>
      </c>
      <c r="L29" s="13">
        <v>2</v>
      </c>
      <c r="M29" s="8" t="s">
        <v>24</v>
      </c>
      <c r="N29" s="13">
        <v>762.78074389999995</v>
      </c>
      <c r="O29" s="13">
        <v>312</v>
      </c>
      <c r="P29" s="13">
        <v>1.0245143804753116</v>
      </c>
      <c r="Q29" s="13">
        <v>1.0483556891619847</v>
      </c>
      <c r="R29" s="13">
        <v>0.92712993036270375</v>
      </c>
      <c r="S29" s="13">
        <v>6</v>
      </c>
      <c r="T29" s="13">
        <v>2</v>
      </c>
      <c r="U29" s="13">
        <v>1.1350225604522404</v>
      </c>
      <c r="V29" s="13">
        <v>1.1345535181696915</v>
      </c>
      <c r="W29" s="13">
        <v>0.88103975625079933</v>
      </c>
      <c r="X29" s="13">
        <v>1.1557937650598789</v>
      </c>
      <c r="Y29" s="13">
        <v>1.1557821578141401</v>
      </c>
      <c r="Z29" s="13">
        <v>1.17049712142578</v>
      </c>
      <c r="AA29" s="5">
        <f t="shared" si="0"/>
        <v>1.8377194558656385E-2</v>
      </c>
      <c r="AB29" s="5">
        <f t="shared" si="1"/>
        <v>1.8367336353934505E-2</v>
      </c>
      <c r="AC29" s="5">
        <f t="shared" si="2"/>
        <v>3.0707980906698573E-2</v>
      </c>
      <c r="AD29" s="5">
        <f t="shared" si="3"/>
        <v>-4.8580046424864208E-2</v>
      </c>
      <c r="AE29" s="13" t="s">
        <v>29</v>
      </c>
      <c r="AF29" s="13"/>
      <c r="AG29" s="64" t="str">
        <f>IF(AB29&gt;AB27,"YES","NO")</f>
        <v>YES</v>
      </c>
      <c r="AH29" s="64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</row>
    <row r="30" spans="1:64" hidden="1" x14ac:dyDescent="0.25">
      <c r="A30" s="13">
        <v>29</v>
      </c>
      <c r="B30" s="13">
        <v>3</v>
      </c>
      <c r="C30" s="13">
        <v>8</v>
      </c>
      <c r="D30" s="13">
        <v>1</v>
      </c>
      <c r="E30" s="13"/>
      <c r="F30" s="13">
        <v>0</v>
      </c>
      <c r="G30" s="13">
        <v>200</v>
      </c>
      <c r="H30" s="13" t="b">
        <v>1</v>
      </c>
      <c r="I30" s="13">
        <v>0.5</v>
      </c>
      <c r="J30" s="13">
        <v>0</v>
      </c>
      <c r="K30" s="13">
        <v>0</v>
      </c>
      <c r="L30" s="13">
        <v>2</v>
      </c>
      <c r="M30" s="8" t="s">
        <v>25</v>
      </c>
      <c r="N30" s="13">
        <v>132.61918439999999</v>
      </c>
      <c r="O30" s="13">
        <v>45</v>
      </c>
      <c r="P30" s="13">
        <v>1.0204138271033216</v>
      </c>
      <c r="Q30" s="13">
        <v>0.95742229429758907</v>
      </c>
      <c r="R30" s="13">
        <v>1.022163878599089</v>
      </c>
      <c r="S30" s="13">
        <v>4</v>
      </c>
      <c r="T30" s="13">
        <v>4</v>
      </c>
      <c r="U30" s="13">
        <v>1.2353326582641189</v>
      </c>
      <c r="V30" s="13">
        <v>1.4578214324032504</v>
      </c>
      <c r="W30" s="13">
        <v>0.80949855353552558</v>
      </c>
      <c r="X30" s="13">
        <v>1.462954831890231</v>
      </c>
      <c r="Y30" s="13">
        <v>1.4578214324032499</v>
      </c>
      <c r="Z30" s="13">
        <v>1.45838796687304</v>
      </c>
      <c r="AA30" s="5">
        <f t="shared" si="0"/>
        <v>3.5089254808694514E-3</v>
      </c>
      <c r="AB30" s="5">
        <f t="shared" si="1"/>
        <v>-2.2204460492503131E-16</v>
      </c>
      <c r="AC30" s="5">
        <f t="shared" si="2"/>
        <v>3.884662261746108E-4</v>
      </c>
      <c r="AD30" s="5">
        <f t="shared" si="3"/>
        <v>2.8385137134940508E-2</v>
      </c>
      <c r="AE30" s="13" t="s">
        <v>29</v>
      </c>
      <c r="AF30" s="53" t="str">
        <f>IF(AA30&gt;AA32,"WLA","BA")</f>
        <v>WLA</v>
      </c>
      <c r="AG30" s="64"/>
      <c r="AH30" s="64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</row>
    <row r="31" spans="1:64" hidden="1" x14ac:dyDescent="0.25">
      <c r="A31" s="13">
        <v>30</v>
      </c>
      <c r="B31" s="13">
        <v>3</v>
      </c>
      <c r="C31" s="13">
        <v>8</v>
      </c>
      <c r="D31" s="13">
        <v>1</v>
      </c>
      <c r="E31" s="13">
        <v>1</v>
      </c>
      <c r="F31" s="13">
        <v>0.4</v>
      </c>
      <c r="G31" s="13">
        <v>200</v>
      </c>
      <c r="H31" s="13" t="b">
        <v>1</v>
      </c>
      <c r="I31" s="13">
        <v>0.5</v>
      </c>
      <c r="J31" s="13">
        <v>0</v>
      </c>
      <c r="K31" s="13">
        <v>0</v>
      </c>
      <c r="L31" s="13">
        <v>2</v>
      </c>
      <c r="M31" s="8" t="s">
        <v>25</v>
      </c>
      <c r="N31" s="13">
        <v>131.21515059999999</v>
      </c>
      <c r="O31" s="13">
        <v>44</v>
      </c>
      <c r="P31" s="13">
        <v>0.9813329840607885</v>
      </c>
      <c r="Q31" s="13">
        <v>1.0455356935051858</v>
      </c>
      <c r="R31" s="13">
        <v>0.97313132243402567</v>
      </c>
      <c r="S31" s="13">
        <v>4</v>
      </c>
      <c r="T31" s="13">
        <v>4</v>
      </c>
      <c r="U31" s="13">
        <v>1.1200676653848278</v>
      </c>
      <c r="V31" s="13">
        <v>1.1519896775597742</v>
      </c>
      <c r="W31" s="13">
        <v>0.89280320368539923</v>
      </c>
      <c r="X31" s="13">
        <v>1.1557937650598789</v>
      </c>
      <c r="Y31" s="13">
        <v>1.16582467863464</v>
      </c>
      <c r="Z31" s="13">
        <v>1.17049712142578</v>
      </c>
      <c r="AA31" s="5">
        <f t="shared" si="0"/>
        <v>3.2913203160492843E-3</v>
      </c>
      <c r="AB31" s="5">
        <f t="shared" si="1"/>
        <v>1.1867136910387543E-2</v>
      </c>
      <c r="AC31" s="5">
        <f t="shared" si="2"/>
        <v>1.5811609893975564E-2</v>
      </c>
      <c r="AD31" s="5">
        <f t="shared" si="3"/>
        <v>-3.0357129003457217E-2</v>
      </c>
      <c r="AE31" s="13" t="s">
        <v>29</v>
      </c>
      <c r="AF31" s="53" t="str">
        <f>IF(AA31&gt;AA33,"WLA","BA")</f>
        <v>BA</v>
      </c>
      <c r="AG31" s="64"/>
      <c r="AH31" s="64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</row>
    <row r="32" spans="1:64" hidden="1" x14ac:dyDescent="0.25">
      <c r="A32" s="13">
        <v>31</v>
      </c>
      <c r="B32" s="13">
        <v>3</v>
      </c>
      <c r="C32" s="13">
        <v>8</v>
      </c>
      <c r="D32" s="13">
        <v>1</v>
      </c>
      <c r="E32" s="13"/>
      <c r="F32" s="13">
        <v>0</v>
      </c>
      <c r="G32" s="13">
        <v>200</v>
      </c>
      <c r="H32" s="13" t="b">
        <v>1</v>
      </c>
      <c r="I32" s="13">
        <v>0.5</v>
      </c>
      <c r="J32" s="13">
        <v>0</v>
      </c>
      <c r="K32" s="13">
        <v>0</v>
      </c>
      <c r="L32" s="13">
        <v>2</v>
      </c>
      <c r="M32" s="8" t="s">
        <v>26</v>
      </c>
      <c r="N32" s="13">
        <v>16.782147999999999</v>
      </c>
      <c r="O32" s="13">
        <v>7</v>
      </c>
      <c r="P32" s="13">
        <v>1</v>
      </c>
      <c r="Q32" s="13">
        <v>1</v>
      </c>
      <c r="R32" s="13">
        <v>1</v>
      </c>
      <c r="S32" s="13">
        <v>4</v>
      </c>
      <c r="T32" s="13">
        <v>4</v>
      </c>
      <c r="U32" s="13">
        <v>1.2384117022493344</v>
      </c>
      <c r="V32" s="13">
        <v>1.462954831890231</v>
      </c>
      <c r="W32" s="13">
        <v>0.80748590972105172</v>
      </c>
      <c r="X32" s="13">
        <v>1.462954831890231</v>
      </c>
      <c r="Y32" s="13">
        <v>1.4629548318902299</v>
      </c>
      <c r="Z32" s="13">
        <v>1.4629548318902299</v>
      </c>
      <c r="AA32" s="5">
        <f t="shared" si="0"/>
        <v>0</v>
      </c>
      <c r="AB32" s="5">
        <f t="shared" si="1"/>
        <v>-6.6613381477509392E-16</v>
      </c>
      <c r="AC32" s="5">
        <f t="shared" si="2"/>
        <v>-6.6613381477509392E-16</v>
      </c>
      <c r="AD32" s="5">
        <f t="shared" si="3"/>
        <v>0</v>
      </c>
      <c r="AE32" s="13" t="s">
        <v>29</v>
      </c>
      <c r="AF32" s="13"/>
      <c r="AG32" s="64"/>
      <c r="AH32" s="64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</row>
    <row r="33" spans="1:64" hidden="1" x14ac:dyDescent="0.25">
      <c r="A33" s="13">
        <v>32</v>
      </c>
      <c r="B33" s="13">
        <v>3</v>
      </c>
      <c r="C33" s="13">
        <v>8</v>
      </c>
      <c r="D33" s="13">
        <v>1</v>
      </c>
      <c r="E33" s="13">
        <v>1</v>
      </c>
      <c r="F33" s="13">
        <v>0.4</v>
      </c>
      <c r="G33" s="13">
        <v>200</v>
      </c>
      <c r="H33" s="13" t="b">
        <v>1</v>
      </c>
      <c r="I33" s="13">
        <v>0.5</v>
      </c>
      <c r="J33" s="13">
        <v>0</v>
      </c>
      <c r="K33" s="13">
        <v>0</v>
      </c>
      <c r="L33" s="13">
        <v>2</v>
      </c>
      <c r="M33" s="8" t="s">
        <v>26</v>
      </c>
      <c r="N33" s="13">
        <v>17.089386999999999</v>
      </c>
      <c r="O33" s="13">
        <v>7</v>
      </c>
      <c r="P33" s="13">
        <v>1</v>
      </c>
      <c r="Q33" s="13">
        <v>1</v>
      </c>
      <c r="R33" s="13">
        <v>1</v>
      </c>
      <c r="S33" s="13">
        <v>5</v>
      </c>
      <c r="T33" s="13">
        <v>3</v>
      </c>
      <c r="U33" s="13">
        <v>1.1251383583034547</v>
      </c>
      <c r="V33" s="13">
        <v>1.1456349051068686</v>
      </c>
      <c r="W33" s="13">
        <v>0.88877958219098929</v>
      </c>
      <c r="X33" s="13">
        <v>1.1557937650598789</v>
      </c>
      <c r="Y33" s="13">
        <v>1.15579376505988</v>
      </c>
      <c r="Z33" s="13">
        <v>1.15579376505988</v>
      </c>
      <c r="AA33" s="5">
        <f t="shared" si="0"/>
        <v>8.7895092187869617E-3</v>
      </c>
      <c r="AB33" s="5">
        <f t="shared" si="1"/>
        <v>8.7895092187878499E-3</v>
      </c>
      <c r="AC33" s="5">
        <f t="shared" si="2"/>
        <v>8.7895092187878499E-3</v>
      </c>
      <c r="AD33" s="5">
        <f t="shared" si="3"/>
        <v>0</v>
      </c>
      <c r="AE33" s="13" t="s">
        <v>29</v>
      </c>
      <c r="AF33" s="13"/>
      <c r="AG33" s="64"/>
      <c r="AH33" s="64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</row>
    <row r="34" spans="1:64" hidden="1" x14ac:dyDescent="0.25">
      <c r="A34" s="13">
        <v>33</v>
      </c>
      <c r="B34" s="13">
        <v>3</v>
      </c>
      <c r="C34" s="13">
        <v>10</v>
      </c>
      <c r="D34" s="13">
        <v>1</v>
      </c>
      <c r="E34" s="13"/>
      <c r="F34" s="13">
        <v>0</v>
      </c>
      <c r="G34" s="13"/>
      <c r="H34" s="13"/>
      <c r="I34" s="13"/>
      <c r="J34" s="13"/>
      <c r="K34" s="13"/>
      <c r="L34" s="13">
        <v>1</v>
      </c>
      <c r="M34" s="8" t="s">
        <v>24</v>
      </c>
      <c r="N34" s="13">
        <v>1388.9929371999999</v>
      </c>
      <c r="O34" s="13">
        <v>350</v>
      </c>
      <c r="P34" s="13">
        <v>1.0239819582911458</v>
      </c>
      <c r="Q34" s="13">
        <v>0.95203613368726003</v>
      </c>
      <c r="R34" s="13">
        <v>1.0239819080215939</v>
      </c>
      <c r="S34" s="13">
        <v>5</v>
      </c>
      <c r="T34" s="13">
        <v>5</v>
      </c>
      <c r="U34" s="13">
        <v>1.2010117212152256</v>
      </c>
      <c r="V34" s="13">
        <v>1.3939291095139044</v>
      </c>
      <c r="W34" s="13">
        <v>0.83263134100653491</v>
      </c>
      <c r="X34" s="13">
        <v>1.2037184195203658</v>
      </c>
      <c r="Y34" s="13">
        <v>1.20101172121523</v>
      </c>
      <c r="Z34" s="13">
        <v>1.20101172121523</v>
      </c>
      <c r="AA34" s="5">
        <f t="shared" si="0"/>
        <v>2.2486141785706959E-3</v>
      </c>
      <c r="AB34" s="5">
        <f t="shared" si="1"/>
        <v>3.6637359812630166E-15</v>
      </c>
      <c r="AC34" s="5">
        <f t="shared" si="2"/>
        <v>3.6637359812630166E-15</v>
      </c>
      <c r="AD34" s="5">
        <f t="shared" si="3"/>
        <v>3.1975910875159906E-2</v>
      </c>
      <c r="AE34" s="13" t="s">
        <v>29</v>
      </c>
      <c r="AF34" s="13"/>
      <c r="AG34" s="64"/>
      <c r="AH34" s="64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</row>
    <row r="35" spans="1:64" hidden="1" x14ac:dyDescent="0.25">
      <c r="A35" s="13">
        <v>34</v>
      </c>
      <c r="B35" s="13">
        <v>3</v>
      </c>
      <c r="C35" s="13">
        <v>10</v>
      </c>
      <c r="D35" s="13">
        <v>1</v>
      </c>
      <c r="E35" s="13">
        <v>1</v>
      </c>
      <c r="F35" s="13">
        <v>0.4</v>
      </c>
      <c r="G35" s="13">
        <v>200</v>
      </c>
      <c r="H35" s="13" t="b">
        <v>1</v>
      </c>
      <c r="I35" s="13">
        <v>0.5</v>
      </c>
      <c r="J35" s="13">
        <v>0</v>
      </c>
      <c r="K35" s="13">
        <v>0</v>
      </c>
      <c r="L35" s="13">
        <v>1</v>
      </c>
      <c r="M35" s="8" t="s">
        <v>24</v>
      </c>
      <c r="N35" s="13">
        <v>1335.3384364000001</v>
      </c>
      <c r="O35" s="13">
        <v>340</v>
      </c>
      <c r="P35" s="16">
        <v>0.98212647889552718</v>
      </c>
      <c r="Q35" s="18">
        <v>1.0373972717920479</v>
      </c>
      <c r="R35" s="16">
        <v>0.98047624931242472</v>
      </c>
      <c r="S35" s="13">
        <v>5</v>
      </c>
      <c r="T35" s="13">
        <v>5</v>
      </c>
      <c r="U35" s="13">
        <v>1.0998346570667761</v>
      </c>
      <c r="V35" s="13">
        <v>1.1250355126305649</v>
      </c>
      <c r="W35" s="13">
        <v>0.9092275766859067</v>
      </c>
      <c r="X35" s="13">
        <v>1.100871292419056</v>
      </c>
      <c r="Y35" s="13">
        <v>1.10509947289537</v>
      </c>
      <c r="Z35" s="13">
        <v>1.10509947289537</v>
      </c>
      <c r="AA35" s="5">
        <f t="shared" si="0"/>
        <v>9.4164990895717615E-4</v>
      </c>
      <c r="AB35" s="5">
        <f t="shared" si="1"/>
        <v>4.7641103427550346E-3</v>
      </c>
      <c r="AC35" s="5">
        <f t="shared" si="2"/>
        <v>4.7641103427550346E-3</v>
      </c>
      <c r="AD35" s="5">
        <f t="shared" si="3"/>
        <v>-2.4931514528031995E-2</v>
      </c>
      <c r="AE35" s="13" t="s">
        <v>29</v>
      </c>
      <c r="AF35" s="13"/>
      <c r="AG35" s="64"/>
      <c r="AH35" s="64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</row>
    <row r="36" spans="1:64" hidden="1" x14ac:dyDescent="0.25">
      <c r="A36" s="13">
        <v>35</v>
      </c>
      <c r="B36" s="13">
        <v>3</v>
      </c>
      <c r="C36" s="13">
        <v>10</v>
      </c>
      <c r="D36" s="13">
        <v>1</v>
      </c>
      <c r="E36" s="13"/>
      <c r="F36" s="13">
        <v>0</v>
      </c>
      <c r="G36" s="13"/>
      <c r="H36" s="13"/>
      <c r="I36" s="13"/>
      <c r="J36" s="13"/>
      <c r="K36" s="13"/>
      <c r="L36" s="13">
        <v>2</v>
      </c>
      <c r="M36" s="8" t="s">
        <v>24</v>
      </c>
      <c r="N36" s="13">
        <v>1662.2958533999999</v>
      </c>
      <c r="O36" s="13">
        <v>428</v>
      </c>
      <c r="P36" s="16">
        <v>1.0381109807286837</v>
      </c>
      <c r="Q36" s="16">
        <v>0.9603995017746485</v>
      </c>
      <c r="R36" s="16">
        <v>1.001489517496668</v>
      </c>
      <c r="S36" s="13">
        <v>6</v>
      </c>
      <c r="T36" s="13">
        <v>4</v>
      </c>
      <c r="U36" s="13">
        <v>1.2048163565191148</v>
      </c>
      <c r="V36" s="13">
        <v>1.3921903090238086</v>
      </c>
      <c r="W36" s="13">
        <v>0.83000201199885904</v>
      </c>
      <c r="X36" s="13">
        <v>1.3980009073555983</v>
      </c>
      <c r="Y36" s="13">
        <v>1.3921903090238099</v>
      </c>
      <c r="Z36" s="13">
        <v>1.39392910949269</v>
      </c>
      <c r="AA36" s="5">
        <f t="shared" si="0"/>
        <v>4.1563623465601385E-3</v>
      </c>
      <c r="AB36" s="5">
        <f t="shared" si="1"/>
        <v>9.9920072216264089E-16</v>
      </c>
      <c r="AC36" s="5">
        <f t="shared" si="2"/>
        <v>1.2474095397249085E-3</v>
      </c>
      <c r="AD36" s="5">
        <f t="shared" si="3"/>
        <v>2.6400332150234407E-2</v>
      </c>
      <c r="AE36" s="13" t="s">
        <v>29</v>
      </c>
      <c r="AF36" s="13"/>
      <c r="AG36" s="64"/>
      <c r="AH36" s="64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</row>
    <row r="37" spans="1:64" hidden="1" x14ac:dyDescent="0.25">
      <c r="A37" s="13">
        <v>36</v>
      </c>
      <c r="B37" s="13">
        <v>3</v>
      </c>
      <c r="C37" s="13">
        <v>10</v>
      </c>
      <c r="D37" s="13">
        <v>1</v>
      </c>
      <c r="E37" s="13">
        <v>1</v>
      </c>
      <c r="F37" s="13">
        <v>0.4</v>
      </c>
      <c r="G37" s="13">
        <v>200</v>
      </c>
      <c r="H37" s="13" t="b">
        <v>1</v>
      </c>
      <c r="I37" s="13">
        <v>0.5</v>
      </c>
      <c r="J37" s="13">
        <v>0</v>
      </c>
      <c r="K37" s="13">
        <v>0</v>
      </c>
      <c r="L37" s="13">
        <v>2</v>
      </c>
      <c r="M37" s="8" t="s">
        <v>24</v>
      </c>
      <c r="N37" s="13">
        <v>1557.8272068000001</v>
      </c>
      <c r="O37" s="13">
        <v>397</v>
      </c>
      <c r="P37" s="13">
        <v>1.0332139829475699</v>
      </c>
      <c r="Q37" s="13">
        <v>1.0473017641433922</v>
      </c>
      <c r="R37" s="13">
        <v>0.91948425290903768</v>
      </c>
      <c r="S37" s="13">
        <v>8</v>
      </c>
      <c r="T37" s="13">
        <v>2</v>
      </c>
      <c r="U37" s="13">
        <v>1.1223177147770174</v>
      </c>
      <c r="V37" s="13">
        <v>1.1087363491425637</v>
      </c>
      <c r="W37" s="13">
        <v>0.89101329047334921</v>
      </c>
      <c r="X37" s="13">
        <v>1.1287592846236287</v>
      </c>
      <c r="Y37" s="13">
        <v>1.12939747533585</v>
      </c>
      <c r="Z37" s="13">
        <v>1.14077389725127</v>
      </c>
      <c r="AA37" s="5">
        <f t="shared" si="0"/>
        <v>1.7738888843551348E-2</v>
      </c>
      <c r="AB37" s="5">
        <f t="shared" si="1"/>
        <v>1.8293936939377642E-2</v>
      </c>
      <c r="AC37" s="5">
        <f t="shared" si="2"/>
        <v>2.808404731726577E-2</v>
      </c>
      <c r="AD37" s="5">
        <f t="shared" si="3"/>
        <v>-5.3677164727308137E-2</v>
      </c>
      <c r="AE37" s="13" t="s">
        <v>29</v>
      </c>
      <c r="AF37" s="13"/>
      <c r="AG37" s="64" t="str">
        <f>IF(AB37&gt;AB35,"YES","NO")</f>
        <v>YES</v>
      </c>
      <c r="AH37" s="64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</row>
    <row r="38" spans="1:64" hidden="1" x14ac:dyDescent="0.25">
      <c r="A38" s="13">
        <v>37</v>
      </c>
      <c r="B38" s="13">
        <v>3</v>
      </c>
      <c r="C38" s="13">
        <v>10</v>
      </c>
      <c r="D38" s="13">
        <v>1</v>
      </c>
      <c r="E38" s="13"/>
      <c r="F38" s="13">
        <v>0</v>
      </c>
      <c r="G38" s="13">
        <v>200</v>
      </c>
      <c r="H38" s="13" t="b">
        <v>1</v>
      </c>
      <c r="I38" s="13">
        <v>0.5</v>
      </c>
      <c r="J38" s="13">
        <v>0</v>
      </c>
      <c r="K38" s="13">
        <v>0</v>
      </c>
      <c r="L38" s="13">
        <v>2</v>
      </c>
      <c r="M38" s="8" t="s">
        <v>25</v>
      </c>
      <c r="N38" s="13">
        <v>204.6432039</v>
      </c>
      <c r="O38" s="13">
        <v>40</v>
      </c>
      <c r="P38" s="13">
        <v>1.0179820365011536</v>
      </c>
      <c r="Q38" s="13">
        <v>0.96253940826737072</v>
      </c>
      <c r="R38" s="13">
        <v>1.0194785552314756</v>
      </c>
      <c r="S38" s="13">
        <v>5</v>
      </c>
      <c r="T38" s="13">
        <v>5</v>
      </c>
      <c r="U38" s="13">
        <v>1.2011407456107126</v>
      </c>
      <c r="V38" s="13">
        <v>1.3935892865688784</v>
      </c>
      <c r="W38" s="13">
        <v>0.83254190123369443</v>
      </c>
      <c r="X38" s="13">
        <v>1.3980009073555983</v>
      </c>
      <c r="Y38" s="13">
        <v>1.3935892865688799</v>
      </c>
      <c r="Z38" s="13">
        <v>1.39392910949269</v>
      </c>
      <c r="AA38" s="5">
        <f t="shared" si="0"/>
        <v>3.1556637506514607E-3</v>
      </c>
      <c r="AB38" s="5">
        <f t="shared" si="1"/>
        <v>1.1102230246251565E-15</v>
      </c>
      <c r="AC38" s="5">
        <f t="shared" si="2"/>
        <v>2.4378780922029719E-4</v>
      </c>
      <c r="AD38" s="5">
        <f t="shared" si="3"/>
        <v>2.4973727821752816E-2</v>
      </c>
      <c r="AE38" s="13" t="s">
        <v>29</v>
      </c>
      <c r="AF38" s="53" t="str">
        <f>IF(AA38&gt;AA40,"WLA","BA")</f>
        <v>WLA</v>
      </c>
      <c r="AG38" s="64"/>
      <c r="AH38" s="64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</row>
    <row r="39" spans="1:64" hidden="1" x14ac:dyDescent="0.25">
      <c r="A39" s="13">
        <v>38</v>
      </c>
      <c r="B39" s="13">
        <v>3</v>
      </c>
      <c r="C39" s="13">
        <v>10</v>
      </c>
      <c r="D39" s="13">
        <v>1</v>
      </c>
      <c r="E39" s="13">
        <v>1</v>
      </c>
      <c r="F39" s="13">
        <v>0.4</v>
      </c>
      <c r="G39" s="13">
        <v>200</v>
      </c>
      <c r="H39" s="13" t="b">
        <v>1</v>
      </c>
      <c r="I39" s="13">
        <v>0.5</v>
      </c>
      <c r="J39" s="13">
        <v>0</v>
      </c>
      <c r="K39" s="13">
        <v>0</v>
      </c>
      <c r="L39" s="13">
        <v>2</v>
      </c>
      <c r="M39" s="8" t="s">
        <v>25</v>
      </c>
      <c r="N39" s="13">
        <v>222.02147489999999</v>
      </c>
      <c r="O39" s="13">
        <v>44</v>
      </c>
      <c r="P39" s="13">
        <v>0.98133022445765294</v>
      </c>
      <c r="Q39" s="13">
        <v>1.0451881660162141</v>
      </c>
      <c r="R39" s="13">
        <v>0.97348160952613294</v>
      </c>
      <c r="S39" s="13">
        <v>5</v>
      </c>
      <c r="T39" s="13">
        <v>5</v>
      </c>
      <c r="U39" s="13">
        <v>1.0998986019500239</v>
      </c>
      <c r="V39" s="13">
        <v>1.1248859398185227</v>
      </c>
      <c r="W39" s="13">
        <v>0.90917471685761542</v>
      </c>
      <c r="X39" s="13">
        <v>1.1287592846236287</v>
      </c>
      <c r="Y39" s="13">
        <v>1.13749206383627</v>
      </c>
      <c r="Z39" s="13">
        <v>1.14077389725127</v>
      </c>
      <c r="AA39" s="5">
        <f t="shared" si="0"/>
        <v>3.4315064849256283E-3</v>
      </c>
      <c r="AB39" s="5">
        <f t="shared" si="1"/>
        <v>1.1082384148890068E-2</v>
      </c>
      <c r="AC39" s="5">
        <f t="shared" si="2"/>
        <v>1.3927350083158263E-2</v>
      </c>
      <c r="AD39" s="5">
        <f t="shared" si="3"/>
        <v>-3.012544401080941E-2</v>
      </c>
      <c r="AE39" s="13" t="s">
        <v>29</v>
      </c>
      <c r="AF39" s="53" t="str">
        <f>IF(AA39&gt;AA41,"WLA","BA")</f>
        <v>BA</v>
      </c>
      <c r="AG39" s="64"/>
      <c r="AH39" s="64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</row>
    <row r="40" spans="1:64" hidden="1" x14ac:dyDescent="0.25">
      <c r="A40" s="13">
        <v>39</v>
      </c>
      <c r="B40" s="13">
        <v>3</v>
      </c>
      <c r="C40" s="13">
        <v>10</v>
      </c>
      <c r="D40" s="13">
        <v>1</v>
      </c>
      <c r="E40" s="13"/>
      <c r="F40" s="13">
        <v>0</v>
      </c>
      <c r="G40" s="13">
        <v>200</v>
      </c>
      <c r="H40" s="13" t="b">
        <v>1</v>
      </c>
      <c r="I40" s="13">
        <v>0.5</v>
      </c>
      <c r="J40" s="13">
        <v>0</v>
      </c>
      <c r="K40" s="13">
        <v>0</v>
      </c>
      <c r="L40" s="13">
        <v>2</v>
      </c>
      <c r="M40" s="8" t="s">
        <v>26</v>
      </c>
      <c r="N40" s="13">
        <v>36.2463725</v>
      </c>
      <c r="O40" s="13">
        <v>9</v>
      </c>
      <c r="P40" s="13">
        <v>1</v>
      </c>
      <c r="Q40" s="13">
        <v>1</v>
      </c>
      <c r="R40" s="13">
        <v>1</v>
      </c>
      <c r="S40" s="13">
        <v>5</v>
      </c>
      <c r="T40" s="13">
        <v>5</v>
      </c>
      <c r="U40" s="13">
        <v>1.2037184195203658</v>
      </c>
      <c r="V40" s="13">
        <v>1.3980009073555983</v>
      </c>
      <c r="W40" s="13">
        <v>0.83075907436762531</v>
      </c>
      <c r="X40" s="13">
        <v>1.3980009073555983</v>
      </c>
      <c r="Y40" s="13">
        <v>1.3980009073555999</v>
      </c>
      <c r="Z40" s="13">
        <v>1.3980009073555999</v>
      </c>
      <c r="AA40" s="5">
        <f t="shared" si="0"/>
        <v>0</v>
      </c>
      <c r="AB40" s="5">
        <f t="shared" si="1"/>
        <v>1.1102230246251565E-15</v>
      </c>
      <c r="AC40" s="5">
        <f t="shared" si="2"/>
        <v>1.1102230246251565E-15</v>
      </c>
      <c r="AD40" s="5">
        <f t="shared" si="3"/>
        <v>0</v>
      </c>
      <c r="AE40" s="13" t="s">
        <v>29</v>
      </c>
      <c r="AF40" s="13"/>
      <c r="AG40" s="64"/>
      <c r="AH40" s="64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</row>
    <row r="41" spans="1:64" hidden="1" x14ac:dyDescent="0.25">
      <c r="A41" s="13">
        <v>40</v>
      </c>
      <c r="B41" s="13">
        <v>3</v>
      </c>
      <c r="C41" s="13">
        <v>10</v>
      </c>
      <c r="D41" s="13">
        <v>1</v>
      </c>
      <c r="E41" s="13">
        <v>1</v>
      </c>
      <c r="F41" s="13">
        <v>0.4</v>
      </c>
      <c r="G41" s="13">
        <v>200</v>
      </c>
      <c r="H41" s="13" t="b">
        <v>1</v>
      </c>
      <c r="I41" s="13">
        <v>0.5</v>
      </c>
      <c r="J41" s="13">
        <v>0</v>
      </c>
      <c r="K41" s="13">
        <v>0</v>
      </c>
      <c r="L41" s="13">
        <v>2</v>
      </c>
      <c r="M41" s="8" t="s">
        <v>26</v>
      </c>
      <c r="N41" s="13">
        <v>36.740983999999997</v>
      </c>
      <c r="O41" s="13">
        <v>9</v>
      </c>
      <c r="P41" s="13">
        <v>1</v>
      </c>
      <c r="Q41" s="13">
        <v>1</v>
      </c>
      <c r="R41" s="13">
        <v>1</v>
      </c>
      <c r="S41" s="13">
        <v>7</v>
      </c>
      <c r="T41" s="13">
        <v>3</v>
      </c>
      <c r="U41" s="13">
        <v>1.1116312389988205</v>
      </c>
      <c r="V41" s="13">
        <v>1.1179915131522551</v>
      </c>
      <c r="W41" s="13">
        <v>0.89957889353724885</v>
      </c>
      <c r="X41" s="13">
        <v>1.1287592846236287</v>
      </c>
      <c r="Y41" s="13">
        <v>1.1287592846236301</v>
      </c>
      <c r="Z41" s="13">
        <v>1.1287592846236301</v>
      </c>
      <c r="AA41" s="5">
        <f t="shared" si="0"/>
        <v>9.5394754382587266E-3</v>
      </c>
      <c r="AB41" s="5">
        <f t="shared" si="1"/>
        <v>9.5394754382599478E-3</v>
      </c>
      <c r="AC41" s="5">
        <f t="shared" si="2"/>
        <v>9.5394754382599478E-3</v>
      </c>
      <c r="AD41" s="5">
        <f t="shared" si="3"/>
        <v>0</v>
      </c>
      <c r="AE41" s="13" t="s">
        <v>29</v>
      </c>
      <c r="AF41" s="13"/>
      <c r="AG41" s="64"/>
      <c r="AH41" s="64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0">
        <f>AW43-P43</f>
        <v>-1.387927489285179E-3</v>
      </c>
      <c r="AX41" s="10">
        <f>AX43-Q43</f>
        <v>-1.1925138483470654E-4</v>
      </c>
      <c r="AY41" s="10">
        <f>AY43-R43</f>
        <v>1.5071788741198855E-3</v>
      </c>
      <c r="AZ41" s="55"/>
      <c r="BA41" s="55"/>
      <c r="BB41" s="55">
        <f>BB43-U43</f>
        <v>5.0244696840895386E-6</v>
      </c>
      <c r="BC41" s="55">
        <f>BC43-V43</f>
        <v>-3.1640763205276201E-4</v>
      </c>
      <c r="BD41" s="55">
        <f>BD43-W43</f>
        <v>-4.5961077350664681E-6</v>
      </c>
      <c r="BE41" s="13"/>
      <c r="BF41" s="13"/>
      <c r="BG41" s="13"/>
      <c r="BH41" s="13"/>
      <c r="BI41" s="13"/>
      <c r="BJ41" s="13"/>
      <c r="BK41" s="13"/>
      <c r="BL41" s="13"/>
    </row>
    <row r="42" spans="1:64" hidden="1" x14ac:dyDescent="0.25">
      <c r="A42" s="13">
        <v>41</v>
      </c>
      <c r="B42" s="13">
        <v>3</v>
      </c>
      <c r="C42" s="13">
        <v>4</v>
      </c>
      <c r="D42" s="13">
        <v>3</v>
      </c>
      <c r="E42" s="13"/>
      <c r="F42" s="13">
        <v>0</v>
      </c>
      <c r="G42" s="13"/>
      <c r="H42" s="13"/>
      <c r="I42" s="13"/>
      <c r="J42" s="13"/>
      <c r="K42" s="13"/>
      <c r="L42" s="13">
        <v>1</v>
      </c>
      <c r="M42" s="8" t="s">
        <v>24</v>
      </c>
      <c r="N42" s="13">
        <v>58753.276657900002</v>
      </c>
      <c r="O42" s="13">
        <v>117</v>
      </c>
      <c r="P42" s="13">
        <v>1.0180666913108953</v>
      </c>
      <c r="Q42" s="13">
        <v>0.96386640960396364</v>
      </c>
      <c r="R42" s="13">
        <v>1.0180668990851409</v>
      </c>
      <c r="S42" s="13">
        <v>2</v>
      </c>
      <c r="T42" s="13">
        <v>2</v>
      </c>
      <c r="U42" s="13">
        <v>1.1547329872623613</v>
      </c>
      <c r="V42" s="13">
        <v>0.48024864651418242</v>
      </c>
      <c r="W42" s="13">
        <v>0.86600106780598518</v>
      </c>
      <c r="X42" s="13">
        <v>1.1567016068506808</v>
      </c>
      <c r="Y42" s="13">
        <v>1.15473298726236</v>
      </c>
      <c r="Z42" s="13">
        <v>1.15473298726236</v>
      </c>
      <c r="AA42" s="5">
        <f t="shared" si="0"/>
        <v>1.7019251781619227E-3</v>
      </c>
      <c r="AB42" s="5">
        <f t="shared" si="1"/>
        <v>-1.1102230246251565E-15</v>
      </c>
      <c r="AC42" s="5">
        <f t="shared" si="2"/>
        <v>-1.1102230246251565E-15</v>
      </c>
      <c r="AD42" s="5">
        <f t="shared" si="3"/>
        <v>2.4089060264024204E-2</v>
      </c>
      <c r="AE42" s="13" t="s">
        <v>29</v>
      </c>
      <c r="AF42" s="13"/>
      <c r="AG42" s="64"/>
      <c r="AH42" s="64"/>
      <c r="AI42" s="6" t="s">
        <v>1</v>
      </c>
      <c r="AJ42" s="6" t="s">
        <v>2</v>
      </c>
      <c r="AK42" s="6" t="s">
        <v>3</v>
      </c>
      <c r="AL42" s="6" t="s">
        <v>4</v>
      </c>
      <c r="AM42" s="6" t="s">
        <v>5</v>
      </c>
      <c r="AN42" s="6" t="s">
        <v>6</v>
      </c>
      <c r="AO42" s="6" t="s">
        <v>7</v>
      </c>
      <c r="AP42" s="6" t="s">
        <v>8</v>
      </c>
      <c r="AQ42" s="6" t="s">
        <v>9</v>
      </c>
      <c r="AR42" s="6" t="s">
        <v>10</v>
      </c>
      <c r="AS42" s="6" t="s">
        <v>11</v>
      </c>
      <c r="AT42" s="6" t="s">
        <v>12</v>
      </c>
      <c r="AU42" s="6" t="s">
        <v>13</v>
      </c>
      <c r="AV42" s="6" t="s">
        <v>14</v>
      </c>
      <c r="AW42" s="6" t="s">
        <v>15</v>
      </c>
      <c r="AX42" s="6" t="s">
        <v>16</v>
      </c>
      <c r="AY42" s="6" t="s">
        <v>17</v>
      </c>
      <c r="AZ42" s="6" t="s">
        <v>18</v>
      </c>
      <c r="BA42" s="6" t="s">
        <v>19</v>
      </c>
      <c r="BB42" s="6" t="s">
        <v>20</v>
      </c>
      <c r="BC42" s="6" t="s">
        <v>21</v>
      </c>
      <c r="BD42" s="6" t="s">
        <v>22</v>
      </c>
      <c r="BE42" s="6" t="s">
        <v>23</v>
      </c>
      <c r="BF42" s="6" t="s">
        <v>31</v>
      </c>
      <c r="BG42" s="6" t="s">
        <v>32</v>
      </c>
      <c r="BH42" s="6" t="s">
        <v>43</v>
      </c>
      <c r="BI42" s="6" t="s">
        <v>44</v>
      </c>
      <c r="BJ42" s="6" t="s">
        <v>45</v>
      </c>
      <c r="BK42" s="7" t="s">
        <v>27</v>
      </c>
      <c r="BL42" s="6" t="s">
        <v>28</v>
      </c>
    </row>
    <row r="43" spans="1:64" hidden="1" x14ac:dyDescent="0.25">
      <c r="A43" s="13">
        <v>42</v>
      </c>
      <c r="B43" s="13">
        <v>3</v>
      </c>
      <c r="C43" s="13">
        <v>4</v>
      </c>
      <c r="D43" s="13">
        <v>3</v>
      </c>
      <c r="E43" s="13">
        <v>1</v>
      </c>
      <c r="F43" s="13">
        <v>0.4</v>
      </c>
      <c r="G43" s="13">
        <v>200</v>
      </c>
      <c r="H43" s="13" t="b">
        <v>1</v>
      </c>
      <c r="I43" s="13">
        <v>0.5</v>
      </c>
      <c r="J43" s="13">
        <v>0</v>
      </c>
      <c r="K43" s="13">
        <v>0</v>
      </c>
      <c r="L43" s="13">
        <v>1</v>
      </c>
      <c r="M43" s="8" t="s">
        <v>24</v>
      </c>
      <c r="N43" s="13">
        <v>59325.070298999999</v>
      </c>
      <c r="O43" s="13">
        <v>160</v>
      </c>
      <c r="P43" s="13">
        <v>0.98224762061713955</v>
      </c>
      <c r="Q43" s="13">
        <v>1.037667678301804</v>
      </c>
      <c r="R43" s="13">
        <v>0.98008470108105639</v>
      </c>
      <c r="S43" s="13">
        <v>2</v>
      </c>
      <c r="T43" s="13">
        <v>2</v>
      </c>
      <c r="U43" s="13">
        <v>1.0455600274456573</v>
      </c>
      <c r="V43" s="13">
        <v>0.37727494631643199</v>
      </c>
      <c r="W43" s="13">
        <v>0.95642523982390359</v>
      </c>
      <c r="X43" s="13">
        <v>1.0469029544803243</v>
      </c>
      <c r="Y43" s="13">
        <f>BF43</f>
        <v>1.05058058786371</v>
      </c>
      <c r="Z43" s="13">
        <f>BG43</f>
        <v>1.05058058786371</v>
      </c>
      <c r="AA43" s="5">
        <f t="shared" si="0"/>
        <v>1.2827617201000008E-3</v>
      </c>
      <c r="AB43" s="5">
        <f t="shared" si="1"/>
        <v>4.7788436946676338E-3</v>
      </c>
      <c r="AC43" s="5">
        <f t="shared" si="2"/>
        <v>4.7788436946676338E-3</v>
      </c>
      <c r="AD43" s="5">
        <f t="shared" si="3"/>
        <v>-2.5111785534536007E-2</v>
      </c>
      <c r="AE43" s="9" t="s">
        <v>33</v>
      </c>
      <c r="AF43" s="13"/>
      <c r="AG43" s="64"/>
      <c r="AH43" s="64"/>
      <c r="AI43" s="13">
        <v>3</v>
      </c>
      <c r="AJ43" s="13">
        <v>4</v>
      </c>
      <c r="AK43" s="13">
        <v>3</v>
      </c>
      <c r="AL43" s="13">
        <v>1</v>
      </c>
      <c r="AM43" s="13">
        <v>0.4</v>
      </c>
      <c r="AN43" s="13">
        <v>200</v>
      </c>
      <c r="AO43" s="13" t="b">
        <v>1</v>
      </c>
      <c r="AP43" s="13">
        <v>0.5</v>
      </c>
      <c r="AQ43" s="13">
        <v>0</v>
      </c>
      <c r="AR43" s="13">
        <v>0</v>
      </c>
      <c r="AS43" s="13">
        <v>1</v>
      </c>
      <c r="AT43" s="8" t="s">
        <v>24</v>
      </c>
      <c r="AU43" s="9">
        <v>68090.137197999997</v>
      </c>
      <c r="AV43" s="13">
        <v>125</v>
      </c>
      <c r="AW43" s="10">
        <v>0.98085969312785437</v>
      </c>
      <c r="AX43" s="10">
        <v>1.0375484269169692</v>
      </c>
      <c r="AY43" s="10">
        <v>0.98159187995517627</v>
      </c>
      <c r="AZ43" s="13">
        <v>2</v>
      </c>
      <c r="BA43" s="13">
        <v>2</v>
      </c>
      <c r="BB43" s="13">
        <v>1.0455650519153414</v>
      </c>
      <c r="BC43" s="13">
        <v>0.37695853868437923</v>
      </c>
      <c r="BD43" s="13">
        <v>0.95642064371616853</v>
      </c>
      <c r="BE43" s="13">
        <v>1.0469029544803246</v>
      </c>
      <c r="BF43" s="13">
        <v>1.05058058786371</v>
      </c>
      <c r="BG43" s="13">
        <v>1.05058058786371</v>
      </c>
      <c r="BH43" s="5">
        <f>IF($AS43=1,1-$BB43/BE43,1-$BC43/BE43)</f>
        <v>1.2779623548271335E-3</v>
      </c>
      <c r="BI43" s="5">
        <f>IF($AS43=1,1-$BB43/BF43,1-$BC43/BF43)</f>
        <v>4.7740611299199598E-3</v>
      </c>
      <c r="BJ43" s="5">
        <f>IF($AS43=1,1-$BB43/BG43,1-$BC43/BG43)</f>
        <v>4.7740611299199598E-3</v>
      </c>
      <c r="BK43" s="5">
        <f>IF(AX43&gt;AW43,-(ABS(AW43-1)+ABS(AX43-1)+ABS(AY43-1))/AI43,(ABS(AW43-1)+ABS(AX43-1)+ABS(AY43-1))/AI43)</f>
        <v>-2.5032284611312867E-2</v>
      </c>
      <c r="BL43" s="13" t="s">
        <v>29</v>
      </c>
    </row>
    <row r="44" spans="1:64" hidden="1" x14ac:dyDescent="0.25">
      <c r="A44" s="13">
        <v>43</v>
      </c>
      <c r="B44" s="13">
        <v>3</v>
      </c>
      <c r="C44" s="13">
        <v>4</v>
      </c>
      <c r="D44" s="13">
        <v>3</v>
      </c>
      <c r="E44" s="13"/>
      <c r="F44" s="13">
        <v>0</v>
      </c>
      <c r="G44" s="13"/>
      <c r="H44" s="13"/>
      <c r="I44" s="13"/>
      <c r="J44" s="13"/>
      <c r="K44" s="13"/>
      <c r="L44" s="13">
        <v>2</v>
      </c>
      <c r="M44" s="8" t="s">
        <v>24</v>
      </c>
      <c r="N44" s="13">
        <v>86746.570083400002</v>
      </c>
      <c r="O44" s="13">
        <v>152</v>
      </c>
      <c r="P44" s="13">
        <v>0.9868988549227613</v>
      </c>
      <c r="Q44" s="13">
        <v>0.93110113773938119</v>
      </c>
      <c r="R44" s="13">
        <v>1.0820000073378575</v>
      </c>
      <c r="S44" s="13">
        <v>2</v>
      </c>
      <c r="T44" s="13">
        <v>2</v>
      </c>
      <c r="U44" s="13">
        <v>1.163925078826098</v>
      </c>
      <c r="V44" s="13">
        <v>0.46981565823481519</v>
      </c>
      <c r="W44" s="13">
        <v>0.85916182939246555</v>
      </c>
      <c r="X44" s="13">
        <v>0.48589008516943988</v>
      </c>
      <c r="Y44" s="13">
        <v>0.46981565823481403</v>
      </c>
      <c r="Z44" s="13">
        <v>0.48024864651201299</v>
      </c>
      <c r="AA44" s="5">
        <f t="shared" si="0"/>
        <v>3.3082434536648719E-2</v>
      </c>
      <c r="AB44" s="5">
        <f t="shared" si="1"/>
        <v>-2.4424906541753444E-15</v>
      </c>
      <c r="AC44" s="5">
        <f t="shared" si="2"/>
        <v>2.1724138845515384E-2</v>
      </c>
      <c r="AD44" s="5">
        <f t="shared" si="3"/>
        <v>5.4666671558571668E-2</v>
      </c>
      <c r="AE44" s="13" t="s">
        <v>29</v>
      </c>
      <c r="AF44" s="13"/>
      <c r="AG44" s="64"/>
      <c r="AH44" s="64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</row>
    <row r="45" spans="1:64" hidden="1" x14ac:dyDescent="0.25">
      <c r="A45" s="13">
        <v>44</v>
      </c>
      <c r="B45" s="13">
        <v>3</v>
      </c>
      <c r="C45" s="13">
        <v>4</v>
      </c>
      <c r="D45" s="13">
        <v>3</v>
      </c>
      <c r="E45" s="13">
        <v>1</v>
      </c>
      <c r="F45" s="13">
        <v>0.4</v>
      </c>
      <c r="G45" s="13">
        <v>200</v>
      </c>
      <c r="H45" s="13" t="b">
        <v>1</v>
      </c>
      <c r="I45" s="13">
        <v>0.5</v>
      </c>
      <c r="J45" s="13">
        <v>0</v>
      </c>
      <c r="K45" s="13">
        <v>0</v>
      </c>
      <c r="L45" s="13">
        <v>2</v>
      </c>
      <c r="M45" s="8" t="s">
        <v>24</v>
      </c>
      <c r="N45" s="13">
        <v>50684.017051000003</v>
      </c>
      <c r="O45" s="13">
        <v>137</v>
      </c>
      <c r="P45" s="13">
        <v>0.9646114378539995</v>
      </c>
      <c r="Q45" s="13">
        <v>0.99742588329974058</v>
      </c>
      <c r="R45" s="13">
        <v>1.0379626788462599</v>
      </c>
      <c r="S45" s="13">
        <v>2</v>
      </c>
      <c r="T45" s="13">
        <v>2</v>
      </c>
      <c r="U45" s="13">
        <v>1.0507886215436399</v>
      </c>
      <c r="V45" s="13">
        <v>0.37117581312343084</v>
      </c>
      <c r="W45" s="13">
        <v>0.95166618623160393</v>
      </c>
      <c r="X45" s="13">
        <v>0.37507827655632187</v>
      </c>
      <c r="Y45" s="13">
        <v>0.37629179878952601</v>
      </c>
      <c r="Z45" s="13">
        <v>0.37602305237619899</v>
      </c>
      <c r="AA45" s="5">
        <f t="shared" si="0"/>
        <v>1.0404397366652107E-2</v>
      </c>
      <c r="AB45" s="5">
        <f t="shared" si="1"/>
        <v>1.3595793696680403E-2</v>
      </c>
      <c r="AC45" s="5">
        <f t="shared" si="2"/>
        <v>1.2890803428505349E-2</v>
      </c>
      <c r="AD45" s="5">
        <f t="shared" si="3"/>
        <v>-2.5308452564173283E-2</v>
      </c>
      <c r="AE45" s="9" t="s">
        <v>33</v>
      </c>
      <c r="AF45" s="13"/>
      <c r="AG45" s="64" t="str">
        <f>IF(AB45&gt;AB43,"YES","NO")</f>
        <v>YES</v>
      </c>
      <c r="AH45" s="64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</row>
    <row r="46" spans="1:64" hidden="1" x14ac:dyDescent="0.25">
      <c r="A46" s="13">
        <v>45</v>
      </c>
      <c r="B46" s="13">
        <v>3</v>
      </c>
      <c r="C46" s="13">
        <v>4</v>
      </c>
      <c r="D46" s="13">
        <v>3</v>
      </c>
      <c r="E46" s="13"/>
      <c r="F46" s="13">
        <v>0</v>
      </c>
      <c r="G46" s="13">
        <v>200</v>
      </c>
      <c r="H46" s="13" t="b">
        <v>1</v>
      </c>
      <c r="I46" s="13">
        <v>0.5</v>
      </c>
      <c r="J46" s="13">
        <v>0</v>
      </c>
      <c r="K46" s="13">
        <v>0</v>
      </c>
      <c r="L46" s="13">
        <v>2</v>
      </c>
      <c r="M46" s="13" t="s">
        <v>25</v>
      </c>
      <c r="N46" s="13">
        <v>514.22154451953315</v>
      </c>
      <c r="O46" s="13">
        <v>49</v>
      </c>
      <c r="P46" s="13">
        <v>0.98689889014293608</v>
      </c>
      <c r="Q46" s="13">
        <v>0.93110109315688983</v>
      </c>
      <c r="R46" s="13">
        <v>1.0820000167001742</v>
      </c>
      <c r="S46" s="13">
        <v>2</v>
      </c>
      <c r="T46" s="13">
        <v>2</v>
      </c>
      <c r="U46" s="13">
        <v>1.1639250795373632</v>
      </c>
      <c r="V46" s="13">
        <v>0.46981565823481763</v>
      </c>
      <c r="W46" s="13">
        <v>0.85916182886743864</v>
      </c>
      <c r="X46" s="13">
        <v>0.48589008516943899</v>
      </c>
      <c r="Y46" s="13">
        <v>0.46981565823481802</v>
      </c>
      <c r="Z46" s="13">
        <v>0.48024864651201299</v>
      </c>
      <c r="AA46" s="5">
        <f t="shared" si="0"/>
        <v>3.3082434536641947E-2</v>
      </c>
      <c r="AB46" s="5">
        <f t="shared" si="1"/>
        <v>7.7715611723760958E-16</v>
      </c>
      <c r="AC46" s="5">
        <f t="shared" si="2"/>
        <v>2.1724138845510277E-2</v>
      </c>
      <c r="AD46" s="5">
        <f t="shared" si="3"/>
        <v>5.4666677800116102E-2</v>
      </c>
      <c r="AE46" s="13" t="s">
        <v>34</v>
      </c>
      <c r="AF46" s="53" t="str">
        <f>IF(AA46&gt;AA48,"WLA","BA")</f>
        <v>WLA</v>
      </c>
      <c r="AG46" s="64"/>
      <c r="AH46" s="64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</row>
    <row r="47" spans="1:64" hidden="1" x14ac:dyDescent="0.25">
      <c r="A47" s="13">
        <v>46</v>
      </c>
      <c r="B47" s="13">
        <v>3</v>
      </c>
      <c r="C47" s="13">
        <v>4</v>
      </c>
      <c r="D47" s="13">
        <v>3</v>
      </c>
      <c r="E47" s="13">
        <v>1</v>
      </c>
      <c r="F47" s="13">
        <v>0.4</v>
      </c>
      <c r="G47" s="13">
        <v>200</v>
      </c>
      <c r="H47" s="13" t="b">
        <v>1</v>
      </c>
      <c r="I47" s="13">
        <v>0.5</v>
      </c>
      <c r="J47" s="13">
        <v>0</v>
      </c>
      <c r="K47" s="13">
        <v>0</v>
      </c>
      <c r="L47" s="13">
        <v>2</v>
      </c>
      <c r="M47" s="8" t="s">
        <v>25</v>
      </c>
      <c r="N47" s="13">
        <v>23303.726386999999</v>
      </c>
      <c r="O47" s="13">
        <v>57</v>
      </c>
      <c r="P47" s="13">
        <v>0.9646114378539995</v>
      </c>
      <c r="Q47" s="13">
        <v>0.99742588329974058</v>
      </c>
      <c r="R47" s="13">
        <v>1.0379626788462599</v>
      </c>
      <c r="S47" s="13">
        <v>2</v>
      </c>
      <c r="T47" s="13">
        <v>2</v>
      </c>
      <c r="U47" s="13">
        <v>1.0507886215436399</v>
      </c>
      <c r="V47" s="13">
        <v>0.37117581312343084</v>
      </c>
      <c r="W47" s="13">
        <v>0.95166618623160393</v>
      </c>
      <c r="X47" s="13">
        <v>0.37507827655632187</v>
      </c>
      <c r="Y47" s="13">
        <v>0.37629180352466901</v>
      </c>
      <c r="Z47" s="13">
        <v>0.37602305237619899</v>
      </c>
      <c r="AA47" s="5">
        <f t="shared" si="0"/>
        <v>1.0404397366652107E-2</v>
      </c>
      <c r="AB47" s="5">
        <f t="shared" si="1"/>
        <v>1.3595806109294561E-2</v>
      </c>
      <c r="AC47" s="5">
        <f t="shared" si="2"/>
        <v>1.2890803428505349E-2</v>
      </c>
      <c r="AD47" s="5">
        <f t="shared" si="3"/>
        <v>-2.5308452564173283E-2</v>
      </c>
      <c r="AE47" s="9" t="s">
        <v>33</v>
      </c>
      <c r="AF47" s="53" t="str">
        <f>IF(AA47&gt;AA49,"WLA","BA")</f>
        <v>WLA</v>
      </c>
      <c r="AG47" s="64"/>
      <c r="AH47" s="64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</row>
    <row r="48" spans="1:64" hidden="1" x14ac:dyDescent="0.25">
      <c r="A48" s="13">
        <v>47</v>
      </c>
      <c r="B48" s="13">
        <v>3</v>
      </c>
      <c r="C48" s="13">
        <v>4</v>
      </c>
      <c r="D48" s="13">
        <v>3</v>
      </c>
      <c r="E48" s="13"/>
      <c r="F48" s="13">
        <v>0</v>
      </c>
      <c r="G48" s="13">
        <v>200</v>
      </c>
      <c r="H48" s="13" t="b">
        <v>1</v>
      </c>
      <c r="I48" s="13">
        <v>0.5</v>
      </c>
      <c r="J48" s="13">
        <v>0</v>
      </c>
      <c r="K48" s="13">
        <v>0</v>
      </c>
      <c r="L48" s="13">
        <v>2</v>
      </c>
      <c r="M48" s="13" t="s">
        <v>26</v>
      </c>
      <c r="N48" s="13">
        <v>34.6561610849907</v>
      </c>
      <c r="O48" s="13">
        <v>3</v>
      </c>
      <c r="P48" s="13">
        <v>1</v>
      </c>
      <c r="Q48" s="13">
        <v>1</v>
      </c>
      <c r="R48" s="13">
        <v>1</v>
      </c>
      <c r="S48" s="13">
        <v>2</v>
      </c>
      <c r="T48" s="13">
        <v>2</v>
      </c>
      <c r="U48" s="13">
        <v>1.1567016068506804</v>
      </c>
      <c r="V48" s="13">
        <v>0.48589008516943899</v>
      </c>
      <c r="W48" s="13">
        <v>0.86452719878437145</v>
      </c>
      <c r="X48" s="13">
        <v>0.48589008516943899</v>
      </c>
      <c r="Y48" s="13">
        <v>0.48589008516944099</v>
      </c>
      <c r="Z48" s="13">
        <v>0.48589008516944099</v>
      </c>
      <c r="AA48" s="5">
        <f t="shared" si="0"/>
        <v>0</v>
      </c>
      <c r="AB48" s="5">
        <f t="shared" si="1"/>
        <v>4.1078251911130792E-15</v>
      </c>
      <c r="AC48" s="5">
        <f t="shared" si="2"/>
        <v>4.1078251911130792E-15</v>
      </c>
      <c r="AD48" s="5">
        <f t="shared" si="3"/>
        <v>0</v>
      </c>
      <c r="AE48" s="13" t="s">
        <v>34</v>
      </c>
      <c r="AF48" s="13"/>
      <c r="AG48" s="64"/>
      <c r="AH48" s="64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</row>
    <row r="49" spans="1:64" s="4" customFormat="1" hidden="1" x14ac:dyDescent="0.25">
      <c r="A49" s="19">
        <v>48</v>
      </c>
      <c r="B49" s="19">
        <v>3</v>
      </c>
      <c r="C49" s="19">
        <v>4</v>
      </c>
      <c r="D49" s="19">
        <v>3</v>
      </c>
      <c r="E49" s="19">
        <v>1</v>
      </c>
      <c r="F49" s="19">
        <v>0.4</v>
      </c>
      <c r="G49" s="19">
        <v>200</v>
      </c>
      <c r="H49" s="19" t="b">
        <v>1</v>
      </c>
      <c r="I49" s="19">
        <v>0.5</v>
      </c>
      <c r="J49" s="19">
        <v>0</v>
      </c>
      <c r="K49" s="19">
        <v>0</v>
      </c>
      <c r="L49" s="19">
        <v>2</v>
      </c>
      <c r="M49" s="20" t="s">
        <v>26</v>
      </c>
      <c r="N49" s="19">
        <v>1251.5474280000001</v>
      </c>
      <c r="O49" s="19">
        <v>3</v>
      </c>
      <c r="P49" s="19">
        <v>1</v>
      </c>
      <c r="Q49" s="19">
        <v>1</v>
      </c>
      <c r="R49" s="19">
        <v>1</v>
      </c>
      <c r="S49" s="19">
        <v>2</v>
      </c>
      <c r="T49" s="19">
        <v>2</v>
      </c>
      <c r="U49" s="19">
        <v>1.0469029544803243</v>
      </c>
      <c r="V49" s="19">
        <v>0.37507827655632187</v>
      </c>
      <c r="W49" s="19">
        <v>0.95519837413811992</v>
      </c>
      <c r="X49" s="19">
        <v>0.37507827655632187</v>
      </c>
      <c r="Y49" s="19">
        <v>0.37507827655632098</v>
      </c>
      <c r="Z49" s="19">
        <v>0.37507827655632098</v>
      </c>
      <c r="AA49" s="14">
        <f t="shared" si="0"/>
        <v>0</v>
      </c>
      <c r="AB49" s="14">
        <f t="shared" si="1"/>
        <v>-2.4424906541753444E-15</v>
      </c>
      <c r="AC49" s="14">
        <f t="shared" si="2"/>
        <v>-2.4424906541753444E-15</v>
      </c>
      <c r="AD49" s="5">
        <f t="shared" si="3"/>
        <v>0</v>
      </c>
      <c r="AE49" s="21" t="s">
        <v>33</v>
      </c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</row>
    <row r="50" spans="1:64" hidden="1" x14ac:dyDescent="0.25">
      <c r="A50" s="13">
        <v>49</v>
      </c>
      <c r="B50" s="13">
        <v>3</v>
      </c>
      <c r="C50" s="13">
        <v>4</v>
      </c>
      <c r="D50" s="13">
        <v>1</v>
      </c>
      <c r="E50" s="13">
        <v>1</v>
      </c>
      <c r="F50" s="13">
        <v>0.4</v>
      </c>
      <c r="G50" s="13">
        <v>0</v>
      </c>
      <c r="H50" s="13" t="b">
        <v>1</v>
      </c>
      <c r="I50" s="13">
        <v>0.5</v>
      </c>
      <c r="J50" s="13">
        <v>0</v>
      </c>
      <c r="K50" s="13">
        <v>0</v>
      </c>
      <c r="L50" s="13">
        <v>1</v>
      </c>
      <c r="M50" s="8" t="s">
        <v>24</v>
      </c>
      <c r="N50" s="13">
        <v>62.874479100000002</v>
      </c>
      <c r="O50" s="13">
        <v>102</v>
      </c>
      <c r="P50" s="13">
        <v>0.99236414191767219</v>
      </c>
      <c r="Q50" s="13">
        <v>1.0158196499434176</v>
      </c>
      <c r="R50" s="13">
        <v>0.99181620813891025</v>
      </c>
      <c r="S50" s="13">
        <v>2</v>
      </c>
      <c r="T50" s="13">
        <v>2</v>
      </c>
      <c r="U50" s="13">
        <v>1.1852602119472924</v>
      </c>
      <c r="V50" s="13">
        <v>1.2441970002714549</v>
      </c>
      <c r="W50" s="13">
        <v>0.84369659077400061</v>
      </c>
      <c r="X50" s="13">
        <v>1.1853970366325892</v>
      </c>
      <c r="Y50" s="13">
        <v>1.1910984031340499</v>
      </c>
      <c r="Z50" s="13">
        <v>1.1910984031340499</v>
      </c>
      <c r="AA50" s="5">
        <f t="shared" si="0"/>
        <v>1.1542519600482581E-4</v>
      </c>
      <c r="AB50" s="5">
        <f t="shared" si="1"/>
        <v>4.901518775775271E-3</v>
      </c>
      <c r="AC50" s="5">
        <f t="shared" si="2"/>
        <v>4.901518775775271E-3</v>
      </c>
      <c r="AD50" s="5">
        <f t="shared" si="3"/>
        <v>-1.0546433295611704E-2</v>
      </c>
      <c r="AE50" s="22" t="s">
        <v>30</v>
      </c>
      <c r="AF50" s="13"/>
      <c r="AG50" s="64"/>
      <c r="AH50" s="64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</row>
    <row r="51" spans="1:64" hidden="1" x14ac:dyDescent="0.25">
      <c r="A51" s="13">
        <v>50</v>
      </c>
      <c r="B51" s="13">
        <v>3</v>
      </c>
      <c r="C51" s="13">
        <v>4</v>
      </c>
      <c r="D51" s="13">
        <v>1</v>
      </c>
      <c r="E51" s="13">
        <v>1</v>
      </c>
      <c r="F51" s="13">
        <v>0.4</v>
      </c>
      <c r="G51" s="13">
        <v>0</v>
      </c>
      <c r="H51" s="13" t="b">
        <v>1</v>
      </c>
      <c r="I51" s="13">
        <v>0.5</v>
      </c>
      <c r="J51" s="13">
        <v>0</v>
      </c>
      <c r="K51" s="13">
        <v>0</v>
      </c>
      <c r="L51" s="13">
        <v>2</v>
      </c>
      <c r="M51" s="8" t="s">
        <v>24</v>
      </c>
      <c r="N51" s="13">
        <v>79.950116100000002</v>
      </c>
      <c r="O51" s="13">
        <v>130</v>
      </c>
      <c r="P51" s="13">
        <v>0.99588538161139351</v>
      </c>
      <c r="Q51" s="13">
        <v>1.0222963709352149</v>
      </c>
      <c r="R51" s="13">
        <v>0.98181824745339152</v>
      </c>
      <c r="S51" s="13">
        <v>2</v>
      </c>
      <c r="T51" s="13">
        <v>2</v>
      </c>
      <c r="U51" s="13">
        <v>1.1853442898860984</v>
      </c>
      <c r="V51" s="13">
        <v>1.2439642478502768</v>
      </c>
      <c r="W51" s="13">
        <v>0.84363674632970276</v>
      </c>
      <c r="X51" s="13">
        <v>1.2450063361640413</v>
      </c>
      <c r="Y51" s="13">
        <v>1.2590187745360999</v>
      </c>
      <c r="Z51" s="13">
        <v>1.2647084439438001</v>
      </c>
      <c r="AA51" s="5">
        <f t="shared" si="0"/>
        <v>8.3701446610728869E-4</v>
      </c>
      <c r="AB51" s="5">
        <f t="shared" si="1"/>
        <v>1.1957348842053683E-2</v>
      </c>
      <c r="AC51" s="5">
        <f t="shared" si="2"/>
        <v>1.6402354386783169E-2</v>
      </c>
      <c r="AD51" s="5">
        <f t="shared" si="3"/>
        <v>-1.4864247290143276E-2</v>
      </c>
      <c r="AE51" s="22" t="s">
        <v>30</v>
      </c>
      <c r="AF51" s="13"/>
      <c r="AG51" s="64" t="str">
        <f>IF(AB51&gt;AB50,"YES","NO")</f>
        <v>YES</v>
      </c>
      <c r="AH51" s="64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</row>
    <row r="52" spans="1:64" hidden="1" x14ac:dyDescent="0.25">
      <c r="A52" s="13">
        <v>51</v>
      </c>
      <c r="B52" s="13">
        <v>3</v>
      </c>
      <c r="C52" s="13">
        <v>4</v>
      </c>
      <c r="D52" s="13">
        <v>1</v>
      </c>
      <c r="E52" s="13">
        <v>1</v>
      </c>
      <c r="F52" s="13">
        <v>0.4</v>
      </c>
      <c r="G52" s="13">
        <v>0</v>
      </c>
      <c r="H52" s="13" t="b">
        <v>1</v>
      </c>
      <c r="I52" s="13">
        <v>0.5</v>
      </c>
      <c r="J52" s="13">
        <v>0</v>
      </c>
      <c r="K52" s="13">
        <v>0</v>
      </c>
      <c r="L52" s="13">
        <v>2</v>
      </c>
      <c r="M52" s="8" t="s">
        <v>25</v>
      </c>
      <c r="N52" s="13">
        <v>24.103026199999999</v>
      </c>
      <c r="O52" s="13">
        <v>38</v>
      </c>
      <c r="P52" s="13">
        <v>0.99588538161139351</v>
      </c>
      <c r="Q52" s="13">
        <v>1.0222963709352149</v>
      </c>
      <c r="R52" s="13">
        <v>0.98181824745339152</v>
      </c>
      <c r="S52" s="13">
        <v>2</v>
      </c>
      <c r="T52" s="13">
        <v>2</v>
      </c>
      <c r="U52" s="13">
        <v>1.1853442898860984</v>
      </c>
      <c r="V52" s="13">
        <v>1.2439642478502768</v>
      </c>
      <c r="W52" s="13">
        <v>0.84363674632970276</v>
      </c>
      <c r="X52" s="13">
        <v>1.2450063361640413</v>
      </c>
      <c r="Y52" s="13">
        <v>1.2548093122691999</v>
      </c>
      <c r="Z52" s="13">
        <v>1.2647084439438001</v>
      </c>
      <c r="AA52" s="5">
        <f t="shared" si="0"/>
        <v>8.3701446610728869E-4</v>
      </c>
      <c r="AB52" s="5">
        <f t="shared" si="1"/>
        <v>8.6427988004893486E-3</v>
      </c>
      <c r="AC52" s="5">
        <f t="shared" si="2"/>
        <v>1.6402354386783169E-2</v>
      </c>
      <c r="AD52" s="5">
        <f t="shared" si="3"/>
        <v>-1.4864247290143276E-2</v>
      </c>
      <c r="AE52" s="22" t="s">
        <v>30</v>
      </c>
      <c r="AF52" s="53" t="str">
        <f>IF(AA52&gt;AA53,"WLA","BA")</f>
        <v>WLA</v>
      </c>
      <c r="AG52" s="64"/>
      <c r="AH52" s="64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 spans="1:64" hidden="1" x14ac:dyDescent="0.25">
      <c r="A53" s="13">
        <v>52</v>
      </c>
      <c r="B53" s="13">
        <v>3</v>
      </c>
      <c r="C53" s="13">
        <v>4</v>
      </c>
      <c r="D53" s="13">
        <v>1</v>
      </c>
      <c r="E53" s="13">
        <v>1</v>
      </c>
      <c r="F53" s="13">
        <v>0.4</v>
      </c>
      <c r="G53" s="13">
        <v>0</v>
      </c>
      <c r="H53" s="13" t="b">
        <v>1</v>
      </c>
      <c r="I53" s="13">
        <v>0.5</v>
      </c>
      <c r="J53" s="13">
        <v>0</v>
      </c>
      <c r="K53" s="13">
        <v>0</v>
      </c>
      <c r="L53" s="13">
        <v>2</v>
      </c>
      <c r="M53" s="8" t="s">
        <v>26</v>
      </c>
      <c r="N53" s="13">
        <v>1.9770319000000001</v>
      </c>
      <c r="O53" s="13">
        <v>3</v>
      </c>
      <c r="P53" s="13">
        <v>1</v>
      </c>
      <c r="Q53" s="13">
        <v>1</v>
      </c>
      <c r="R53" s="13">
        <v>1</v>
      </c>
      <c r="S53" s="13">
        <v>2</v>
      </c>
      <c r="T53" s="13">
        <v>2</v>
      </c>
      <c r="U53" s="13">
        <v>1.1853970366325892</v>
      </c>
      <c r="V53" s="13">
        <v>1.2450063361640413</v>
      </c>
      <c r="W53" s="13">
        <v>0.84359920692964196</v>
      </c>
      <c r="X53" s="13">
        <v>1.2450063361640413</v>
      </c>
      <c r="Y53" s="13">
        <v>1.24500633616404</v>
      </c>
      <c r="Z53" s="13">
        <v>1.24500633616404</v>
      </c>
      <c r="AA53" s="5">
        <f t="shared" si="0"/>
        <v>0</v>
      </c>
      <c r="AB53" s="5">
        <f t="shared" si="1"/>
        <v>-1.1102230246251565E-15</v>
      </c>
      <c r="AC53" s="5">
        <f t="shared" si="2"/>
        <v>-1.1102230246251565E-15</v>
      </c>
      <c r="AD53" s="5">
        <f t="shared" si="3"/>
        <v>0</v>
      </c>
      <c r="AE53" s="22" t="s">
        <v>30</v>
      </c>
      <c r="AF53" s="13"/>
      <c r="AG53" s="64"/>
      <c r="AH53" s="64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</row>
    <row r="54" spans="1:64" hidden="1" x14ac:dyDescent="0.25">
      <c r="A54" s="13">
        <v>53</v>
      </c>
      <c r="B54" s="13">
        <v>3</v>
      </c>
      <c r="C54" s="13">
        <v>4</v>
      </c>
      <c r="D54" s="13">
        <v>2</v>
      </c>
      <c r="E54" s="13">
        <v>1</v>
      </c>
      <c r="F54" s="13">
        <v>0.4</v>
      </c>
      <c r="G54" s="13">
        <v>0</v>
      </c>
      <c r="H54" s="13" t="b">
        <v>1</v>
      </c>
      <c r="I54" s="13">
        <v>0.5</v>
      </c>
      <c r="J54" s="13">
        <v>0</v>
      </c>
      <c r="K54" s="13">
        <v>0</v>
      </c>
      <c r="L54" s="13">
        <v>1</v>
      </c>
      <c r="M54" s="8" t="s">
        <v>24</v>
      </c>
      <c r="N54" s="13">
        <v>4121.4767610999997</v>
      </c>
      <c r="O54" s="13">
        <v>103</v>
      </c>
      <c r="P54" s="13">
        <v>0.98578502749034058</v>
      </c>
      <c r="Q54" s="13">
        <v>1.0288726198611817</v>
      </c>
      <c r="R54" s="13">
        <v>0.98534235264847736</v>
      </c>
      <c r="S54" s="13">
        <v>2</v>
      </c>
      <c r="T54" s="13">
        <v>2</v>
      </c>
      <c r="U54" s="13">
        <v>1.0733301294522308</v>
      </c>
      <c r="V54" s="13">
        <v>0.57651706834468053</v>
      </c>
      <c r="W54" s="13">
        <v>0.93167979968133896</v>
      </c>
      <c r="X54" s="13">
        <v>1.0740110607760927</v>
      </c>
      <c r="Y54" s="13">
        <v>1.07847312651283</v>
      </c>
      <c r="Z54" s="13">
        <v>1.07847312651283</v>
      </c>
      <c r="AA54" s="5">
        <f t="shared" si="0"/>
        <v>6.3400773858857118E-4</v>
      </c>
      <c r="AB54" s="5">
        <f t="shared" si="1"/>
        <v>4.768776276538933E-3</v>
      </c>
      <c r="AC54" s="5">
        <f t="shared" si="2"/>
        <v>4.768776276538933E-3</v>
      </c>
      <c r="AD54" s="5">
        <f t="shared" si="3"/>
        <v>-1.9248413240787927E-2</v>
      </c>
      <c r="AE54" s="22" t="s">
        <v>30</v>
      </c>
      <c r="AF54" s="53"/>
      <c r="AG54" s="64"/>
      <c r="AH54" s="64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</row>
    <row r="55" spans="1:64" hidden="1" x14ac:dyDescent="0.25">
      <c r="A55" s="13">
        <v>54</v>
      </c>
      <c r="B55" s="13">
        <v>3</v>
      </c>
      <c r="C55" s="13">
        <v>4</v>
      </c>
      <c r="D55" s="13">
        <v>2</v>
      </c>
      <c r="E55" s="13">
        <v>1</v>
      </c>
      <c r="F55" s="13">
        <v>0.4</v>
      </c>
      <c r="G55" s="13">
        <v>0</v>
      </c>
      <c r="H55" s="13" t="b">
        <v>1</v>
      </c>
      <c r="I55" s="13">
        <v>0.5</v>
      </c>
      <c r="J55" s="13">
        <v>0</v>
      </c>
      <c r="K55" s="13">
        <v>0</v>
      </c>
      <c r="L55" s="13">
        <v>2</v>
      </c>
      <c r="M55" s="8" t="s">
        <v>24</v>
      </c>
      <c r="N55" s="13">
        <v>4735.7888937999996</v>
      </c>
      <c r="O55" s="13">
        <v>123</v>
      </c>
      <c r="P55" s="13">
        <v>0.97050653283009303</v>
      </c>
      <c r="Q55" s="13">
        <v>1.0018300272324898</v>
      </c>
      <c r="R55" s="13">
        <v>1.0276634399374169</v>
      </c>
      <c r="S55" s="13">
        <v>2</v>
      </c>
      <c r="T55" s="13">
        <v>2</v>
      </c>
      <c r="U55" s="13">
        <v>1.0757069375239627</v>
      </c>
      <c r="V55" s="13">
        <v>0.57295857378426218</v>
      </c>
      <c r="W55" s="13">
        <v>0.92962122406849657</v>
      </c>
      <c r="X55" s="13">
        <v>0.5753943880294381</v>
      </c>
      <c r="Y55" s="13">
        <v>0.57942479093630805</v>
      </c>
      <c r="Z55" s="13">
        <v>0.57858345736350003</v>
      </c>
      <c r="AA55" s="5">
        <f t="shared" si="0"/>
        <v>4.2332951030646937E-3</v>
      </c>
      <c r="AB55" s="5">
        <f t="shared" si="1"/>
        <v>1.1159717798054358E-2</v>
      </c>
      <c r="AC55" s="5">
        <f t="shared" si="2"/>
        <v>9.7218188796296401E-3</v>
      </c>
      <c r="AD55" s="5">
        <f t="shared" si="3"/>
        <v>-1.9662311446604575E-2</v>
      </c>
      <c r="AE55" s="22" t="s">
        <v>30</v>
      </c>
      <c r="AF55" s="53"/>
      <c r="AG55" s="64" t="str">
        <f>IF(AB55&gt;AB54,"YES","NO")</f>
        <v>YES</v>
      </c>
      <c r="AH55" s="64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</row>
    <row r="56" spans="1:64" hidden="1" x14ac:dyDescent="0.25">
      <c r="A56" s="13">
        <v>55</v>
      </c>
      <c r="B56" s="13">
        <v>3</v>
      </c>
      <c r="C56" s="13">
        <v>4</v>
      </c>
      <c r="D56" s="13">
        <v>2</v>
      </c>
      <c r="E56" s="13">
        <v>1</v>
      </c>
      <c r="F56" s="13">
        <v>0.4</v>
      </c>
      <c r="G56" s="13">
        <v>0</v>
      </c>
      <c r="H56" s="13" t="b">
        <v>1</v>
      </c>
      <c r="I56" s="13">
        <v>0.5</v>
      </c>
      <c r="J56" s="13">
        <v>0</v>
      </c>
      <c r="K56" s="13">
        <v>0</v>
      </c>
      <c r="L56" s="13">
        <v>2</v>
      </c>
      <c r="M56" s="8" t="s">
        <v>25</v>
      </c>
      <c r="N56" s="13">
        <v>1544.6463235000001</v>
      </c>
      <c r="O56" s="13">
        <v>37</v>
      </c>
      <c r="P56" s="13">
        <v>0.97050653283009303</v>
      </c>
      <c r="Q56" s="13">
        <v>1.0018300272324898</v>
      </c>
      <c r="R56" s="13">
        <v>1.0276634399374169</v>
      </c>
      <c r="S56" s="13">
        <v>2</v>
      </c>
      <c r="T56" s="13">
        <v>2</v>
      </c>
      <c r="U56" s="13">
        <v>1.0757069375239627</v>
      </c>
      <c r="V56" s="13">
        <v>0.57295857378426218</v>
      </c>
      <c r="W56" s="13">
        <v>0.92962122406849657</v>
      </c>
      <c r="X56" s="13">
        <v>0.5753943880294381</v>
      </c>
      <c r="Y56" s="13">
        <v>0.57942479093630805</v>
      </c>
      <c r="Z56" s="13">
        <v>0.57858345736350003</v>
      </c>
      <c r="AA56" s="5">
        <f t="shared" si="0"/>
        <v>4.2332951030646937E-3</v>
      </c>
      <c r="AB56" s="5">
        <f t="shared" si="1"/>
        <v>1.1159717798054358E-2</v>
      </c>
      <c r="AC56" s="5">
        <f t="shared" si="2"/>
        <v>9.7218188796296401E-3</v>
      </c>
      <c r="AD56" s="5">
        <f t="shared" si="3"/>
        <v>-1.9662311446604575E-2</v>
      </c>
      <c r="AE56" s="22" t="s">
        <v>30</v>
      </c>
      <c r="AF56" s="53" t="str">
        <f>IF(AA56&gt;AA57,"WLA","BA")</f>
        <v>WLA</v>
      </c>
      <c r="AG56" s="64"/>
      <c r="AH56" s="64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>
        <f>AW58-P58</f>
        <v>-2.5657512214838363E-7</v>
      </c>
      <c r="AX56" s="55">
        <f>AX58-Q58</f>
        <v>6.6450047331301221E-7</v>
      </c>
      <c r="AY56" s="55">
        <f>AY58-R58</f>
        <v>-4.0792535127565088E-7</v>
      </c>
      <c r="AZ56" s="13"/>
      <c r="BA56" s="13"/>
      <c r="BB56" s="55">
        <f>BB58-U58</f>
        <v>3.9568348597640579E-13</v>
      </c>
      <c r="BC56" s="55">
        <f>BC58-V58</f>
        <v>8.0145612590953874E-8</v>
      </c>
      <c r="BD56" s="55">
        <f>BD58-W58</f>
        <v>-3.7647662765039058E-13</v>
      </c>
      <c r="BE56" s="55"/>
      <c r="BF56" s="55"/>
      <c r="BG56" s="13"/>
      <c r="BH56" s="13"/>
      <c r="BI56" s="13"/>
      <c r="BJ56" s="13"/>
      <c r="BK56" s="13"/>
      <c r="BL56" s="13"/>
    </row>
    <row r="57" spans="1:64" hidden="1" x14ac:dyDescent="0.25">
      <c r="A57" s="13">
        <v>56</v>
      </c>
      <c r="B57" s="13">
        <v>3</v>
      </c>
      <c r="C57" s="13">
        <v>4</v>
      </c>
      <c r="D57" s="13">
        <v>2</v>
      </c>
      <c r="E57" s="13">
        <v>1</v>
      </c>
      <c r="F57" s="13">
        <v>0.4</v>
      </c>
      <c r="G57" s="13">
        <v>0</v>
      </c>
      <c r="H57" s="13" t="b">
        <v>1</v>
      </c>
      <c r="I57" s="13">
        <v>0.5</v>
      </c>
      <c r="J57" s="13">
        <v>0</v>
      </c>
      <c r="K57" s="13">
        <v>0</v>
      </c>
      <c r="L57" s="13">
        <v>2</v>
      </c>
      <c r="M57" s="8" t="s">
        <v>26</v>
      </c>
      <c r="N57" s="13">
        <v>114.3126018</v>
      </c>
      <c r="O57" s="13">
        <v>3</v>
      </c>
      <c r="P57" s="13">
        <v>1</v>
      </c>
      <c r="Q57" s="13">
        <v>1</v>
      </c>
      <c r="R57" s="13">
        <v>1</v>
      </c>
      <c r="S57" s="13">
        <v>2</v>
      </c>
      <c r="T57" s="13">
        <v>2</v>
      </c>
      <c r="U57" s="13">
        <v>1.0740110607760927</v>
      </c>
      <c r="V57" s="13">
        <v>0.5753943880294381</v>
      </c>
      <c r="W57" s="13">
        <v>0.9310891074784543</v>
      </c>
      <c r="X57" s="13">
        <v>0.5753943880294381</v>
      </c>
      <c r="Y57" s="13">
        <v>0.57539438802943899</v>
      </c>
      <c r="Z57" s="13">
        <v>0.57539438802943899</v>
      </c>
      <c r="AA57" s="5">
        <f t="shared" si="0"/>
        <v>0</v>
      </c>
      <c r="AB57" s="5">
        <f t="shared" si="1"/>
        <v>1.5543122344752192E-15</v>
      </c>
      <c r="AC57" s="5">
        <f t="shared" si="2"/>
        <v>1.5543122344752192E-15</v>
      </c>
      <c r="AD57" s="5">
        <f t="shared" si="3"/>
        <v>0</v>
      </c>
      <c r="AE57" s="22" t="s">
        <v>30</v>
      </c>
      <c r="AF57" s="53"/>
      <c r="AG57" s="64"/>
      <c r="AH57" s="64"/>
      <c r="AI57" s="6" t="s">
        <v>1</v>
      </c>
      <c r="AJ57" s="6" t="s">
        <v>2</v>
      </c>
      <c r="AK57" s="6" t="s">
        <v>3</v>
      </c>
      <c r="AL57" s="6" t="s">
        <v>4</v>
      </c>
      <c r="AM57" s="6" t="s">
        <v>5</v>
      </c>
      <c r="AN57" s="6" t="s">
        <v>6</v>
      </c>
      <c r="AO57" s="6" t="s">
        <v>7</v>
      </c>
      <c r="AP57" s="6" t="s">
        <v>8</v>
      </c>
      <c r="AQ57" s="6" t="s">
        <v>9</v>
      </c>
      <c r="AR57" s="6" t="s">
        <v>10</v>
      </c>
      <c r="AS57" s="6" t="s">
        <v>11</v>
      </c>
      <c r="AT57" s="6" t="s">
        <v>12</v>
      </c>
      <c r="AU57" s="6" t="s">
        <v>13</v>
      </c>
      <c r="AV57" s="6" t="s">
        <v>14</v>
      </c>
      <c r="AW57" s="6" t="s">
        <v>15</v>
      </c>
      <c r="AX57" s="6" t="s">
        <v>16</v>
      </c>
      <c r="AY57" s="6" t="s">
        <v>17</v>
      </c>
      <c r="AZ57" s="6" t="s">
        <v>18</v>
      </c>
      <c r="BA57" s="6" t="s">
        <v>19</v>
      </c>
      <c r="BB57" s="6" t="s">
        <v>20</v>
      </c>
      <c r="BC57" s="6" t="s">
        <v>21</v>
      </c>
      <c r="BD57" s="6" t="s">
        <v>22</v>
      </c>
      <c r="BE57" s="6" t="s">
        <v>23</v>
      </c>
      <c r="BF57" s="6" t="s">
        <v>31</v>
      </c>
      <c r="BG57" s="6" t="s">
        <v>32</v>
      </c>
      <c r="BH57" s="6" t="s">
        <v>43</v>
      </c>
      <c r="BI57" s="6" t="s">
        <v>44</v>
      </c>
      <c r="BJ57" s="6" t="s">
        <v>45</v>
      </c>
      <c r="BK57" s="7" t="s">
        <v>27</v>
      </c>
      <c r="BL57" s="6" t="s">
        <v>28</v>
      </c>
    </row>
    <row r="58" spans="1:64" hidden="1" x14ac:dyDescent="0.25">
      <c r="A58" s="13">
        <v>57</v>
      </c>
      <c r="B58" s="13">
        <v>3</v>
      </c>
      <c r="C58" s="13">
        <v>4</v>
      </c>
      <c r="D58" s="13">
        <v>3</v>
      </c>
      <c r="E58" s="13">
        <v>1</v>
      </c>
      <c r="F58" s="13">
        <v>0.4</v>
      </c>
      <c r="G58" s="13">
        <v>0</v>
      </c>
      <c r="H58" s="13" t="b">
        <v>1</v>
      </c>
      <c r="I58" s="13">
        <v>0.5</v>
      </c>
      <c r="J58" s="13">
        <v>0</v>
      </c>
      <c r="K58" s="13">
        <v>0</v>
      </c>
      <c r="L58" s="13">
        <v>1</v>
      </c>
      <c r="M58" s="8" t="s">
        <v>24</v>
      </c>
      <c r="N58" s="13">
        <v>49795.119908000001</v>
      </c>
      <c r="O58" s="13">
        <v>136</v>
      </c>
      <c r="P58" s="13">
        <v>0.98234656105171037</v>
      </c>
      <c r="Q58" s="13">
        <v>1.0356837707250222</v>
      </c>
      <c r="R58" s="13">
        <v>0.98196966822326759</v>
      </c>
      <c r="S58" s="13">
        <v>2</v>
      </c>
      <c r="T58" s="13">
        <v>2</v>
      </c>
      <c r="U58" s="13">
        <v>1.0266934684946742</v>
      </c>
      <c r="V58" s="13">
        <v>0.36825755050113629</v>
      </c>
      <c r="W58" s="13">
        <v>0.97400054708265371</v>
      </c>
      <c r="X58" s="13">
        <v>1.028013019985794</v>
      </c>
      <c r="Y58" s="13">
        <v>1.0319064189031899</v>
      </c>
      <c r="Z58" s="13">
        <v>1.0319064189031899</v>
      </c>
      <c r="AA58" s="5">
        <f t="shared" si="0"/>
        <v>1.2835941427453701E-3</v>
      </c>
      <c r="AB58" s="5">
        <f t="shared" si="1"/>
        <v>5.0517666263346639E-3</v>
      </c>
      <c r="AC58" s="5">
        <f t="shared" si="2"/>
        <v>5.0517666263346639E-3</v>
      </c>
      <c r="AD58" s="5">
        <f t="shared" si="3"/>
        <v>-2.3789180483348066E-2</v>
      </c>
      <c r="AE58" s="23" t="s">
        <v>33</v>
      </c>
      <c r="AF58" s="53"/>
      <c r="AG58" s="64"/>
      <c r="AH58" s="64"/>
      <c r="AI58" s="13">
        <v>3</v>
      </c>
      <c r="AJ58" s="13">
        <v>4</v>
      </c>
      <c r="AK58" s="13">
        <v>3</v>
      </c>
      <c r="AL58" s="13">
        <v>1</v>
      </c>
      <c r="AM58" s="13">
        <v>0.4</v>
      </c>
      <c r="AN58" s="13">
        <v>0</v>
      </c>
      <c r="AO58" s="13" t="b">
        <v>1</v>
      </c>
      <c r="AP58" s="13">
        <v>0.5</v>
      </c>
      <c r="AQ58" s="13">
        <v>0</v>
      </c>
      <c r="AR58" s="13">
        <v>0</v>
      </c>
      <c r="AS58" s="13">
        <v>1</v>
      </c>
      <c r="AT58" s="8" t="s">
        <v>24</v>
      </c>
      <c r="AU58" s="9">
        <v>63756.832337699998</v>
      </c>
      <c r="AV58" s="13">
        <v>125</v>
      </c>
      <c r="AW58" s="13">
        <v>0.98234630447658822</v>
      </c>
      <c r="AX58" s="13">
        <v>1.0356844352254955</v>
      </c>
      <c r="AY58" s="13">
        <v>0.98196926029791631</v>
      </c>
      <c r="AZ58" s="13">
        <v>2</v>
      </c>
      <c r="BA58" s="13">
        <v>2</v>
      </c>
      <c r="BB58" s="13">
        <v>1.0266934684950699</v>
      </c>
      <c r="BC58" s="13">
        <v>0.36825763064674888</v>
      </c>
      <c r="BD58" s="13">
        <v>0.97400054708227723</v>
      </c>
      <c r="BE58" s="13">
        <v>1.0280130199857935</v>
      </c>
      <c r="BF58" s="13">
        <v>1.0319064189031899</v>
      </c>
      <c r="BG58" s="13">
        <v>1.0319064189031899</v>
      </c>
      <c r="BH58" s="5" t="e">
        <f>IF(#REF!=1,1-#REF!/BE58,1-#REF!/BE58)</f>
        <v>#REF!</v>
      </c>
      <c r="BI58" s="5" t="e">
        <f>IF(#REF!=1,1-#REF!/BF58,1-#REF!/BF58)</f>
        <v>#REF!</v>
      </c>
      <c r="BJ58" s="5" t="e">
        <f>IF(#REF!=1,1-#REF!/BG58,1-#REF!/BG58)</f>
        <v>#REF!</v>
      </c>
      <c r="BK58" s="5">
        <f>IF(AX58&gt;AW58,-(ABS(AW58-1)+ABS(AX58-1)+ABS(AY58-1))/AI58,(ABS(AW58-1)+ABS(AX58-1)+ABS(AY58-1))/AI58)</f>
        <v>-2.3789623483663647E-2</v>
      </c>
      <c r="BL58" s="22" t="s">
        <v>30</v>
      </c>
    </row>
    <row r="59" spans="1:64" hidden="1" x14ac:dyDescent="0.25">
      <c r="A59" s="13">
        <v>58</v>
      </c>
      <c r="B59" s="13">
        <v>3</v>
      </c>
      <c r="C59" s="13">
        <v>4</v>
      </c>
      <c r="D59" s="13">
        <v>3</v>
      </c>
      <c r="E59" s="13">
        <v>1</v>
      </c>
      <c r="F59" s="13">
        <v>0.4</v>
      </c>
      <c r="G59" s="13">
        <v>0</v>
      </c>
      <c r="H59" s="13" t="b">
        <v>1</v>
      </c>
      <c r="I59" s="13">
        <v>0.5</v>
      </c>
      <c r="J59" s="13">
        <v>0</v>
      </c>
      <c r="K59" s="13">
        <v>0</v>
      </c>
      <c r="L59" s="13">
        <v>2</v>
      </c>
      <c r="M59" s="8" t="s">
        <v>24</v>
      </c>
      <c r="N59" s="13">
        <v>54279.205992000003</v>
      </c>
      <c r="O59" s="13">
        <v>159</v>
      </c>
      <c r="P59" s="13">
        <v>0.96549651315572571</v>
      </c>
      <c r="Q59" s="13">
        <v>0.99849305950595246</v>
      </c>
      <c r="R59" s="13">
        <v>1.0360104273383217</v>
      </c>
      <c r="S59" s="13">
        <v>2</v>
      </c>
      <c r="T59" s="13">
        <v>2</v>
      </c>
      <c r="U59" s="13">
        <v>1.0317575801637835</v>
      </c>
      <c r="V59" s="13">
        <v>0.36250450098781584</v>
      </c>
      <c r="W59" s="13">
        <v>0.96921992067289464</v>
      </c>
      <c r="X59" s="13">
        <v>0.36631788797882692</v>
      </c>
      <c r="Y59" s="13">
        <v>0.368293457092015</v>
      </c>
      <c r="Z59" s="13">
        <v>0.36729800752658798</v>
      </c>
      <c r="AA59" s="5">
        <f t="shared" si="0"/>
        <v>1.0410048529302163E-2</v>
      </c>
      <c r="AB59" s="5">
        <f t="shared" si="1"/>
        <v>1.5718324593403943E-2</v>
      </c>
      <c r="AC59" s="5">
        <f t="shared" si="2"/>
        <v>1.3050728401855394E-2</v>
      </c>
      <c r="AD59" s="5">
        <f t="shared" si="3"/>
        <v>-2.400695155888118E-2</v>
      </c>
      <c r="AE59" s="23" t="s">
        <v>33</v>
      </c>
      <c r="AF59" s="53"/>
      <c r="AG59" s="64" t="str">
        <f>IF(AB59&gt;AB58,"YES","NO")</f>
        <v>YES</v>
      </c>
      <c r="AH59" s="64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</row>
    <row r="60" spans="1:64" hidden="1" x14ac:dyDescent="0.25">
      <c r="A60" s="13">
        <v>59</v>
      </c>
      <c r="B60" s="13">
        <v>3</v>
      </c>
      <c r="C60" s="13">
        <v>4</v>
      </c>
      <c r="D60" s="13">
        <v>3</v>
      </c>
      <c r="E60" s="13">
        <v>1</v>
      </c>
      <c r="F60" s="13">
        <v>0.4</v>
      </c>
      <c r="G60" s="13">
        <v>0</v>
      </c>
      <c r="H60" s="13" t="b">
        <v>1</v>
      </c>
      <c r="I60" s="13">
        <v>0.5</v>
      </c>
      <c r="J60" s="13">
        <v>0</v>
      </c>
      <c r="K60" s="13">
        <v>0</v>
      </c>
      <c r="L60" s="13">
        <v>2</v>
      </c>
      <c r="M60" s="8" t="s">
        <v>25</v>
      </c>
      <c r="N60" s="13">
        <v>20077.472626999999</v>
      </c>
      <c r="O60" s="13">
        <v>57</v>
      </c>
      <c r="P60" s="13">
        <v>0.96549651315572571</v>
      </c>
      <c r="Q60" s="13">
        <v>0.99849305950595246</v>
      </c>
      <c r="R60" s="13">
        <v>1.0360104273383217</v>
      </c>
      <c r="S60" s="13">
        <v>2</v>
      </c>
      <c r="T60" s="13">
        <v>2</v>
      </c>
      <c r="U60" s="13">
        <v>1.0317575801637835</v>
      </c>
      <c r="V60" s="13">
        <v>0.36250450098781584</v>
      </c>
      <c r="W60" s="13">
        <v>0.96921992067289464</v>
      </c>
      <c r="X60" s="13">
        <v>0.36631788797882692</v>
      </c>
      <c r="Y60" s="13">
        <v>0.36829346209062802</v>
      </c>
      <c r="Z60" s="13">
        <v>0.36729800752658798</v>
      </c>
      <c r="AA60" s="5">
        <f t="shared" si="0"/>
        <v>1.0410048529302163E-2</v>
      </c>
      <c r="AB60" s="5">
        <f t="shared" si="1"/>
        <v>1.5718337952433381E-2</v>
      </c>
      <c r="AC60" s="5">
        <f t="shared" si="2"/>
        <v>1.3050728401855394E-2</v>
      </c>
      <c r="AD60" s="5">
        <f t="shared" si="3"/>
        <v>-2.400695155888118E-2</v>
      </c>
      <c r="AE60" s="23" t="s">
        <v>33</v>
      </c>
      <c r="AF60" s="53" t="str">
        <f>IF(AA60&gt;AA61,"WLA","BA")</f>
        <v>WLA</v>
      </c>
      <c r="AG60" s="64"/>
      <c r="AH60" s="64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</row>
    <row r="61" spans="1:64" s="4" customFormat="1" hidden="1" x14ac:dyDescent="0.25">
      <c r="A61" s="19">
        <v>60</v>
      </c>
      <c r="B61" s="19">
        <v>3</v>
      </c>
      <c r="C61" s="19">
        <v>4</v>
      </c>
      <c r="D61" s="19">
        <v>3</v>
      </c>
      <c r="E61" s="19">
        <v>1</v>
      </c>
      <c r="F61" s="19">
        <v>0.4</v>
      </c>
      <c r="G61" s="19">
        <v>0</v>
      </c>
      <c r="H61" s="19" t="b">
        <v>1</v>
      </c>
      <c r="I61" s="19">
        <v>0.5</v>
      </c>
      <c r="J61" s="19">
        <v>0</v>
      </c>
      <c r="K61" s="19">
        <v>0</v>
      </c>
      <c r="L61" s="19">
        <v>2</v>
      </c>
      <c r="M61" s="20" t="s">
        <v>26</v>
      </c>
      <c r="N61" s="19">
        <v>992.66658199999995</v>
      </c>
      <c r="O61" s="19">
        <v>3</v>
      </c>
      <c r="P61" s="19">
        <v>1</v>
      </c>
      <c r="Q61" s="19">
        <v>1</v>
      </c>
      <c r="R61" s="19">
        <v>1</v>
      </c>
      <c r="S61" s="19">
        <v>2</v>
      </c>
      <c r="T61" s="19">
        <v>2</v>
      </c>
      <c r="U61" s="19">
        <v>1.028013019985794</v>
      </c>
      <c r="V61" s="19">
        <v>0.36631788797882692</v>
      </c>
      <c r="W61" s="19">
        <v>0.97275032568538766</v>
      </c>
      <c r="X61" s="19">
        <v>0.36631788797882692</v>
      </c>
      <c r="Y61" s="19">
        <v>0.36631788797882803</v>
      </c>
      <c r="Z61" s="19">
        <v>0.36631788797882803</v>
      </c>
      <c r="AA61" s="14">
        <f t="shared" si="0"/>
        <v>0</v>
      </c>
      <c r="AB61" s="14">
        <f t="shared" si="1"/>
        <v>2.9976021664879227E-15</v>
      </c>
      <c r="AC61" s="14">
        <f t="shared" si="2"/>
        <v>2.9976021664879227E-15</v>
      </c>
      <c r="AD61" s="5">
        <f t="shared" si="3"/>
        <v>0</v>
      </c>
      <c r="AE61" s="24" t="s">
        <v>33</v>
      </c>
      <c r="AF61" s="53"/>
      <c r="AG61" s="64"/>
      <c r="AH61" s="64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</row>
    <row r="62" spans="1:64" hidden="1" x14ac:dyDescent="0.25">
      <c r="A62" s="13">
        <v>61</v>
      </c>
      <c r="B62" s="13">
        <v>3</v>
      </c>
      <c r="C62" s="13">
        <v>4</v>
      </c>
      <c r="D62" s="13">
        <v>1</v>
      </c>
      <c r="E62" s="13">
        <v>2</v>
      </c>
      <c r="F62" s="13">
        <v>0.4</v>
      </c>
      <c r="G62" s="13">
        <v>200</v>
      </c>
      <c r="H62" s="13" t="b">
        <v>1</v>
      </c>
      <c r="I62" s="13">
        <v>0.5</v>
      </c>
      <c r="J62" s="13">
        <v>0</v>
      </c>
      <c r="K62" s="13">
        <v>0</v>
      </c>
      <c r="L62" s="13">
        <v>1</v>
      </c>
      <c r="M62" s="8" t="s">
        <v>24</v>
      </c>
      <c r="N62" s="13">
        <v>564.67764460000001</v>
      </c>
      <c r="O62" s="13">
        <v>90</v>
      </c>
      <c r="P62" s="13">
        <v>1.0009493290019351</v>
      </c>
      <c r="Q62" s="13">
        <v>0.999480380949609</v>
      </c>
      <c r="R62" s="13">
        <v>0.99957029004845599</v>
      </c>
      <c r="S62" s="13">
        <v>2</v>
      </c>
      <c r="T62" s="13">
        <v>2</v>
      </c>
      <c r="U62" s="18">
        <v>1.2260570820123706</v>
      </c>
      <c r="V62" s="18">
        <v>1.3070691957093115</v>
      </c>
      <c r="W62" s="13">
        <v>0.81562271012591425</v>
      </c>
      <c r="X62" s="18">
        <v>1.2260579703389505</v>
      </c>
      <c r="Y62" s="18">
        <v>1.23137852692688</v>
      </c>
      <c r="Z62" s="13">
        <v>1.23137852692688</v>
      </c>
      <c r="AA62" s="5">
        <f t="shared" si="0"/>
        <v>7.2453880761713663E-7</v>
      </c>
      <c r="AB62" s="5">
        <f t="shared" ref="AB62:AB78" si="4">IF($L62=1,1-$U62/Y62,1-$V62/Y62)</f>
        <v>4.3215346038151248E-3</v>
      </c>
      <c r="AC62" s="5">
        <f t="shared" ref="AC62:AC93" si="5">IF($L62=1,1-$U62/Z62,1-$V62/Z62)</f>
        <v>4.3215346038151248E-3</v>
      </c>
      <c r="AD62" s="5">
        <f t="shared" si="3"/>
        <v>6.3288600129004135E-4</v>
      </c>
      <c r="AE62" s="22" t="s">
        <v>30</v>
      </c>
      <c r="AF62" s="53"/>
      <c r="AG62" s="64"/>
      <c r="AH62" s="64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</row>
    <row r="63" spans="1:64" hidden="1" x14ac:dyDescent="0.25">
      <c r="A63" s="13">
        <v>62</v>
      </c>
      <c r="B63" s="13">
        <v>3</v>
      </c>
      <c r="C63" s="13">
        <v>4</v>
      </c>
      <c r="D63" s="13">
        <v>1</v>
      </c>
      <c r="E63" s="13">
        <v>2</v>
      </c>
      <c r="F63" s="13">
        <v>0.4</v>
      </c>
      <c r="G63" s="13">
        <v>200</v>
      </c>
      <c r="H63" s="13" t="b">
        <v>1</v>
      </c>
      <c r="I63" s="13">
        <v>0.5</v>
      </c>
      <c r="J63" s="13">
        <v>0</v>
      </c>
      <c r="K63" s="13">
        <v>0</v>
      </c>
      <c r="L63" s="13">
        <v>2</v>
      </c>
      <c r="M63" s="8" t="s">
        <v>24</v>
      </c>
      <c r="N63" s="13">
        <v>835.53441889999999</v>
      </c>
      <c r="O63" s="13">
        <v>136</v>
      </c>
      <c r="P63" s="16">
        <v>1.0366983207130624</v>
      </c>
      <c r="Q63" s="16">
        <v>1.0290615157548699</v>
      </c>
      <c r="R63" s="16">
        <v>0.93424016353206774</v>
      </c>
      <c r="S63" s="13">
        <v>3</v>
      </c>
      <c r="T63" s="13">
        <v>1</v>
      </c>
      <c r="U63" s="18">
        <v>1.2373139220014528</v>
      </c>
      <c r="V63" s="18">
        <v>1.2745479085190918</v>
      </c>
      <c r="W63" s="13">
        <v>0.80820233428103772</v>
      </c>
      <c r="X63" s="18">
        <v>1.3070506702270994</v>
      </c>
      <c r="Y63" s="18">
        <v>1.2944893885948601</v>
      </c>
      <c r="Z63" s="13">
        <v>1.3312930339305</v>
      </c>
      <c r="AA63" s="5">
        <f t="shared" si="0"/>
        <v>2.4867254536016015E-2</v>
      </c>
      <c r="AB63" s="5">
        <f t="shared" si="4"/>
        <v>1.5404900381156716E-2</v>
      </c>
      <c r="AC63" s="5">
        <f t="shared" si="5"/>
        <v>4.2624068454616859E-2</v>
      </c>
      <c r="AD63" s="5">
        <f t="shared" si="3"/>
        <v>-4.3839890978621544E-2</v>
      </c>
      <c r="AE63" s="22" t="s">
        <v>30</v>
      </c>
      <c r="AF63" s="53"/>
      <c r="AG63" s="64" t="str">
        <f>IF(AB63&gt;AB62,"YES","NO")</f>
        <v>YES</v>
      </c>
      <c r="AH63" s="64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</row>
    <row r="64" spans="1:64" hidden="1" x14ac:dyDescent="0.25">
      <c r="A64" s="13">
        <v>63</v>
      </c>
      <c r="B64" s="13">
        <v>3</v>
      </c>
      <c r="C64" s="13">
        <v>4</v>
      </c>
      <c r="D64" s="13">
        <v>1</v>
      </c>
      <c r="E64" s="13">
        <v>2</v>
      </c>
      <c r="F64" s="13">
        <v>0.4</v>
      </c>
      <c r="G64" s="13">
        <v>200</v>
      </c>
      <c r="H64" s="13" t="b">
        <v>1</v>
      </c>
      <c r="I64" s="13">
        <v>0.5</v>
      </c>
      <c r="J64" s="13">
        <v>0</v>
      </c>
      <c r="K64" s="13">
        <v>0</v>
      </c>
      <c r="L64" s="13">
        <v>2</v>
      </c>
      <c r="M64" s="8" t="s">
        <v>25</v>
      </c>
      <c r="N64" s="13">
        <v>291.30230829999999</v>
      </c>
      <c r="O64" s="13">
        <v>44</v>
      </c>
      <c r="P64" s="13">
        <v>0.99548820838619911</v>
      </c>
      <c r="Q64" s="13">
        <v>1.0226387898207911</v>
      </c>
      <c r="R64" s="13">
        <v>0.98187300179300985</v>
      </c>
      <c r="S64" s="13">
        <v>2</v>
      </c>
      <c r="T64" s="13">
        <v>2</v>
      </c>
      <c r="U64" s="18">
        <v>1.2264923997693515</v>
      </c>
      <c r="V64" s="18">
        <v>1.3057963734776417</v>
      </c>
      <c r="W64" s="13">
        <v>0.81533322194907631</v>
      </c>
      <c r="X64" s="18">
        <v>1.3070506702270994</v>
      </c>
      <c r="Y64" s="18">
        <v>1.31912482749004</v>
      </c>
      <c r="Z64" s="13">
        <v>1.3312930339305</v>
      </c>
      <c r="AA64" s="5">
        <f t="shared" si="0"/>
        <v>9.596389627647417E-4</v>
      </c>
      <c r="AB64" s="5">
        <f t="shared" si="4"/>
        <v>1.0104012701935838E-2</v>
      </c>
      <c r="AC64" s="5">
        <f t="shared" si="5"/>
        <v>1.9151801897124177E-2</v>
      </c>
      <c r="AD64" s="5">
        <f t="shared" si="3"/>
        <v>-1.5092526547194063E-2</v>
      </c>
      <c r="AE64" s="22" t="s">
        <v>30</v>
      </c>
      <c r="AF64" s="53" t="str">
        <f>IF(AA64&gt;AA65,"WLA","BA")</f>
        <v>BA</v>
      </c>
      <c r="AG64" s="64"/>
      <c r="AH64" s="64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</row>
    <row r="65" spans="1:64" hidden="1" x14ac:dyDescent="0.25">
      <c r="A65" s="13">
        <v>64</v>
      </c>
      <c r="B65" s="13">
        <v>3</v>
      </c>
      <c r="C65" s="13">
        <v>4</v>
      </c>
      <c r="D65" s="13">
        <v>1</v>
      </c>
      <c r="E65" s="13">
        <v>2</v>
      </c>
      <c r="F65" s="13">
        <v>0.4</v>
      </c>
      <c r="G65" s="13">
        <v>200</v>
      </c>
      <c r="H65" s="13" t="b">
        <v>1</v>
      </c>
      <c r="I65" s="13">
        <v>0.5</v>
      </c>
      <c r="J65" s="13">
        <v>0</v>
      </c>
      <c r="K65" s="13">
        <v>0</v>
      </c>
      <c r="L65" s="13">
        <v>2</v>
      </c>
      <c r="M65" s="8" t="s">
        <v>26</v>
      </c>
      <c r="N65" s="13">
        <v>18.399658800000001</v>
      </c>
      <c r="O65" s="13">
        <v>3</v>
      </c>
      <c r="P65" s="13">
        <v>1</v>
      </c>
      <c r="Q65" s="13">
        <v>1</v>
      </c>
      <c r="R65" s="13">
        <v>1</v>
      </c>
      <c r="S65" s="13">
        <v>3</v>
      </c>
      <c r="T65" s="13">
        <v>1</v>
      </c>
      <c r="U65" s="18">
        <v>1.2414174482575722</v>
      </c>
      <c r="V65" s="18">
        <v>1.2857070205564836</v>
      </c>
      <c r="W65" s="13">
        <v>0.80553080787093756</v>
      </c>
      <c r="X65" s="18">
        <v>1.3070506702270994</v>
      </c>
      <c r="Y65" s="18">
        <v>1.3070506702271001</v>
      </c>
      <c r="Z65" s="13">
        <v>1.3070506702271001</v>
      </c>
      <c r="AA65" s="5">
        <f t="shared" si="0"/>
        <v>1.6329626813096243E-2</v>
      </c>
      <c r="AB65" s="5">
        <f t="shared" si="4"/>
        <v>1.6329626813096798E-2</v>
      </c>
      <c r="AC65" s="5">
        <f t="shared" si="5"/>
        <v>1.6329626813096798E-2</v>
      </c>
      <c r="AD65" s="5">
        <f t="shared" si="3"/>
        <v>0</v>
      </c>
      <c r="AE65" s="22" t="s">
        <v>30</v>
      </c>
      <c r="AF65" s="53"/>
      <c r="AG65" s="64"/>
      <c r="AH65" s="64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</row>
    <row r="66" spans="1:64" hidden="1" x14ac:dyDescent="0.25">
      <c r="A66" s="13">
        <v>65</v>
      </c>
      <c r="B66" s="13">
        <v>3</v>
      </c>
      <c r="C66" s="13">
        <v>6</v>
      </c>
      <c r="D66" s="13">
        <v>1</v>
      </c>
      <c r="E66" s="13">
        <v>2</v>
      </c>
      <c r="F66" s="13">
        <v>0.4</v>
      </c>
      <c r="G66" s="13">
        <v>200</v>
      </c>
      <c r="H66" s="13" t="b">
        <v>1</v>
      </c>
      <c r="I66" s="13">
        <v>0.5</v>
      </c>
      <c r="J66" s="13">
        <v>0</v>
      </c>
      <c r="K66" s="13">
        <v>0</v>
      </c>
      <c r="L66" s="13">
        <v>1</v>
      </c>
      <c r="M66" s="8" t="s">
        <v>24</v>
      </c>
      <c r="N66" s="13">
        <v>1644.188253</v>
      </c>
      <c r="O66" s="13">
        <v>180</v>
      </c>
      <c r="P66" s="13">
        <v>0.9976062521430985</v>
      </c>
      <c r="Q66" s="13">
        <v>1.0062902818425234</v>
      </c>
      <c r="R66" s="13">
        <v>0.99610346601437805</v>
      </c>
      <c r="S66" s="13">
        <v>3</v>
      </c>
      <c r="T66" s="13">
        <v>3</v>
      </c>
      <c r="U66" s="13">
        <v>1.1744078891282643</v>
      </c>
      <c r="V66" s="13">
        <v>1.2390791267912562</v>
      </c>
      <c r="W66" s="13">
        <v>0.85149291762870971</v>
      </c>
      <c r="X66" s="18">
        <v>1.1744414154691676</v>
      </c>
      <c r="Y66" s="18">
        <v>1.17899593380562</v>
      </c>
      <c r="Z66" s="13">
        <v>1.17899593380562</v>
      </c>
      <c r="AA66" s="5">
        <f>IF($L66=1,1-$U66/X66,1-$V66/X66)</f>
        <v>2.8546626899994543E-5</v>
      </c>
      <c r="AB66" s="5">
        <f>IF($L66=1,1-$U66/Y66,1-$V66/Y66)</f>
        <v>3.8914847335784764E-3</v>
      </c>
      <c r="AC66" s="5">
        <f t="shared" si="5"/>
        <v>3.8914847335784764E-3</v>
      </c>
      <c r="AD66" s="5">
        <f t="shared" si="3"/>
        <v>-4.193521228348966E-3</v>
      </c>
      <c r="AE66" s="23" t="s">
        <v>33</v>
      </c>
      <c r="AF66" s="53"/>
      <c r="AG66" s="64"/>
      <c r="AH66" s="64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</row>
    <row r="67" spans="1:64" hidden="1" x14ac:dyDescent="0.25">
      <c r="A67" s="13">
        <v>66</v>
      </c>
      <c r="B67" s="13">
        <v>3</v>
      </c>
      <c r="C67" s="13">
        <v>6</v>
      </c>
      <c r="D67" s="13">
        <v>1</v>
      </c>
      <c r="E67" s="13">
        <v>2</v>
      </c>
      <c r="F67" s="13">
        <v>0.4</v>
      </c>
      <c r="G67" s="13">
        <v>200</v>
      </c>
      <c r="H67" s="13" t="b">
        <v>1</v>
      </c>
      <c r="I67" s="13">
        <v>0.5</v>
      </c>
      <c r="J67" s="13">
        <v>0</v>
      </c>
      <c r="K67" s="13">
        <v>0</v>
      </c>
      <c r="L67" s="13">
        <v>2</v>
      </c>
      <c r="M67" s="8" t="s">
        <v>24</v>
      </c>
      <c r="N67" s="13">
        <v>1942.369027</v>
      </c>
      <c r="O67" s="13">
        <v>210</v>
      </c>
      <c r="P67" s="16">
        <v>1.0563285332325518</v>
      </c>
      <c r="Q67" s="16">
        <v>1.028665938986784</v>
      </c>
      <c r="R67" s="16">
        <v>0.91500552778066435</v>
      </c>
      <c r="S67" s="13">
        <v>5</v>
      </c>
      <c r="T67" s="13">
        <v>1</v>
      </c>
      <c r="U67" s="13">
        <v>1.2019988129137187</v>
      </c>
      <c r="V67" s="13">
        <v>1.2090934576517693</v>
      </c>
      <c r="W67" s="13">
        <v>0.831947577032908</v>
      </c>
      <c r="X67" s="18">
        <v>1.239627093900866</v>
      </c>
      <c r="Y67" s="18">
        <v>1.23595562540097</v>
      </c>
      <c r="Z67" s="13">
        <v>1.2569492329915799</v>
      </c>
      <c r="AA67" s="5">
        <f t="shared" ref="AA67:AB82" si="6">IF($L67=1,1-$U67/X67,1-$V67/X67)</f>
        <v>2.4631307591876817E-2</v>
      </c>
      <c r="AB67" s="5">
        <f>IF($L67=1,1-$U67/Y67,1-$V67/Y67)</f>
        <v>2.1733925714756963E-2</v>
      </c>
      <c r="AC67" s="5">
        <f t="shared" si="5"/>
        <v>3.8072957987262734E-2</v>
      </c>
      <c r="AD67" s="5">
        <f t="shared" ref="AD67:AD104" si="7">IF(OR(Q67&gt;P67,Q67&gt;R67),-(ABS(P67-1)+ABS(Q67-1)+ABS(R67-1))/B67,(ABS(P67-1)+ABS(Q67-1)+ABS(R67-1))/B67)</f>
        <v>-5.6662981479557173E-2</v>
      </c>
      <c r="AE67" s="23" t="s">
        <v>33</v>
      </c>
      <c r="AF67" s="53"/>
      <c r="AG67" s="64" t="str">
        <f>IF(AB67&gt;AB66,"YES","NO")</f>
        <v>YES</v>
      </c>
      <c r="AH67" s="64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</row>
    <row r="68" spans="1:64" hidden="1" x14ac:dyDescent="0.25">
      <c r="A68" s="13">
        <v>67</v>
      </c>
      <c r="B68" s="13">
        <v>3</v>
      </c>
      <c r="C68" s="13">
        <v>6</v>
      </c>
      <c r="D68" s="13">
        <v>1</v>
      </c>
      <c r="E68" s="13">
        <v>2</v>
      </c>
      <c r="F68" s="13">
        <v>0.4</v>
      </c>
      <c r="G68" s="13">
        <v>200</v>
      </c>
      <c r="H68" s="13" t="b">
        <v>1</v>
      </c>
      <c r="I68" s="13">
        <v>0.5</v>
      </c>
      <c r="J68" s="13">
        <v>0</v>
      </c>
      <c r="K68" s="13">
        <v>0</v>
      </c>
      <c r="L68" s="13">
        <v>2</v>
      </c>
      <c r="M68" s="8" t="s">
        <v>25</v>
      </c>
      <c r="N68" s="13">
        <v>419.65237000000002</v>
      </c>
      <c r="O68" s="13">
        <v>39</v>
      </c>
      <c r="P68" s="13">
        <v>0.99238014702325106</v>
      </c>
      <c r="Q68" s="13">
        <v>1.0216717404078215</v>
      </c>
      <c r="R68" s="13">
        <v>0.98594811256892756</v>
      </c>
      <c r="S68" s="13">
        <v>3</v>
      </c>
      <c r="T68" s="13">
        <v>3</v>
      </c>
      <c r="U68" s="13">
        <v>1.1746142208723882</v>
      </c>
      <c r="V68" s="13">
        <v>1.2385137618839284</v>
      </c>
      <c r="W68" s="13">
        <v>0.85134334510040077</v>
      </c>
      <c r="X68" s="18">
        <v>1.239627093900866</v>
      </c>
      <c r="Y68" s="18">
        <v>1.2497422069578601</v>
      </c>
      <c r="Z68" s="13">
        <v>1.2569492329915799</v>
      </c>
      <c r="AA68" s="5">
        <f t="shared" si="6"/>
        <v>8.9811849258170096E-4</v>
      </c>
      <c r="AB68" s="5">
        <f>IF($L68=1,1-$U68/Y68,1-$V68/Y68)</f>
        <v>8.984608994893617E-3</v>
      </c>
      <c r="AC68" s="5">
        <f t="shared" si="5"/>
        <v>1.466683826503834E-2</v>
      </c>
      <c r="AD68" s="5">
        <f t="shared" si="7"/>
        <v>-1.4447826938547625E-2</v>
      </c>
      <c r="AE68" s="23" t="s">
        <v>33</v>
      </c>
      <c r="AF68" s="53" t="str">
        <f>IF(AA68&gt;AA69,"WLA","BA")</f>
        <v>BA</v>
      </c>
      <c r="AG68" s="64"/>
      <c r="AH68" s="64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</row>
    <row r="69" spans="1:64" hidden="1" x14ac:dyDescent="0.25">
      <c r="A69" s="13">
        <v>68</v>
      </c>
      <c r="B69" s="13">
        <v>3</v>
      </c>
      <c r="C69" s="13">
        <v>6</v>
      </c>
      <c r="D69" s="13">
        <v>1</v>
      </c>
      <c r="E69" s="13">
        <v>2</v>
      </c>
      <c r="F69" s="13">
        <v>0.4</v>
      </c>
      <c r="G69" s="13">
        <v>200</v>
      </c>
      <c r="H69" s="13" t="b">
        <v>1</v>
      </c>
      <c r="I69" s="13">
        <v>0.5</v>
      </c>
      <c r="J69" s="13">
        <v>0</v>
      </c>
      <c r="K69" s="13">
        <v>0</v>
      </c>
      <c r="L69" s="13">
        <v>2</v>
      </c>
      <c r="M69" s="8" t="s">
        <v>26</v>
      </c>
      <c r="N69" s="13">
        <v>47.204847000000001</v>
      </c>
      <c r="O69" s="13">
        <v>5</v>
      </c>
      <c r="P69" s="13">
        <v>1</v>
      </c>
      <c r="Q69" s="13">
        <v>1</v>
      </c>
      <c r="R69" s="13">
        <v>1</v>
      </c>
      <c r="S69" s="13">
        <v>4</v>
      </c>
      <c r="T69" s="13">
        <v>2</v>
      </c>
      <c r="U69" s="13">
        <v>1.183087904729919</v>
      </c>
      <c r="V69" s="13">
        <v>1.2272377584546004</v>
      </c>
      <c r="W69" s="13">
        <v>0.84524573026404559</v>
      </c>
      <c r="X69" s="18">
        <v>1.239627093900866</v>
      </c>
      <c r="Y69" s="18">
        <v>1.23962709390087</v>
      </c>
      <c r="Z69" s="13">
        <v>1.23962709390087</v>
      </c>
      <c r="AA69" s="5">
        <f t="shared" si="6"/>
        <v>9.994405178156307E-3</v>
      </c>
      <c r="AB69" s="5">
        <f t="shared" si="4"/>
        <v>9.9944051781595267E-3</v>
      </c>
      <c r="AC69" s="5">
        <f t="shared" si="5"/>
        <v>9.9944051781595267E-3</v>
      </c>
      <c r="AD69" s="5">
        <f t="shared" si="7"/>
        <v>0</v>
      </c>
      <c r="AE69" s="23" t="s">
        <v>33</v>
      </c>
      <c r="AF69" s="53"/>
      <c r="AG69" s="64"/>
      <c r="AH69" s="64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</row>
    <row r="70" spans="1:64" hidden="1" x14ac:dyDescent="0.25">
      <c r="A70" s="13">
        <v>69</v>
      </c>
      <c r="B70" s="13">
        <v>3</v>
      </c>
      <c r="C70" s="13">
        <v>8</v>
      </c>
      <c r="D70" s="13">
        <v>1</v>
      </c>
      <c r="E70" s="13">
        <v>2</v>
      </c>
      <c r="F70" s="13">
        <v>0.4</v>
      </c>
      <c r="G70" s="13">
        <v>200</v>
      </c>
      <c r="H70" s="13" t="b">
        <v>1</v>
      </c>
      <c r="I70" s="13">
        <v>0.5</v>
      </c>
      <c r="J70" s="13">
        <v>0</v>
      </c>
      <c r="K70" s="13">
        <v>0</v>
      </c>
      <c r="L70" s="13">
        <v>1</v>
      </c>
      <c r="M70" s="8" t="s">
        <v>24</v>
      </c>
      <c r="N70" s="13">
        <v>4106.6275249999999</v>
      </c>
      <c r="O70" s="13">
        <v>244</v>
      </c>
      <c r="P70" s="13">
        <v>0.99425019927466485</v>
      </c>
      <c r="Q70" s="13">
        <v>1.0129204313896034</v>
      </c>
      <c r="R70" s="13">
        <v>0.99282936933573174</v>
      </c>
      <c r="S70" s="13">
        <v>4</v>
      </c>
      <c r="T70" s="13">
        <v>4</v>
      </c>
      <c r="U70" s="13">
        <v>1.1406723214878287</v>
      </c>
      <c r="V70" s="13">
        <v>1.1925278731093683</v>
      </c>
      <c r="W70" s="13">
        <v>0.87667595782078445</v>
      </c>
      <c r="X70" s="18">
        <v>1.1408269236694606</v>
      </c>
      <c r="Y70" s="18">
        <v>1.1450172203264699</v>
      </c>
      <c r="Z70" s="13">
        <v>1.1450172203264699</v>
      </c>
      <c r="AA70" s="5">
        <f t="shared" si="6"/>
        <v>1.3551764814123679E-4</v>
      </c>
      <c r="AB70" s="5">
        <f t="shared" si="4"/>
        <v>3.7946144053644382E-3</v>
      </c>
      <c r="AC70" s="5">
        <f t="shared" si="5"/>
        <v>3.7946144053644382E-3</v>
      </c>
      <c r="AD70" s="5">
        <f t="shared" si="7"/>
        <v>-8.6136209264022767E-3</v>
      </c>
      <c r="AE70" s="23" t="s">
        <v>33</v>
      </c>
      <c r="AF70" s="53"/>
      <c r="AG70" s="64"/>
      <c r="AH70" s="64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</row>
    <row r="71" spans="1:64" hidden="1" x14ac:dyDescent="0.25">
      <c r="A71" s="13">
        <v>70</v>
      </c>
      <c r="B71" s="13">
        <v>3</v>
      </c>
      <c r="C71" s="13">
        <v>8</v>
      </c>
      <c r="D71" s="13">
        <v>1</v>
      </c>
      <c r="E71" s="13">
        <v>2</v>
      </c>
      <c r="F71" s="13">
        <v>0.4</v>
      </c>
      <c r="G71" s="13">
        <v>200</v>
      </c>
      <c r="H71" s="13" t="b">
        <v>1</v>
      </c>
      <c r="I71" s="13">
        <v>0.5</v>
      </c>
      <c r="J71" s="13">
        <v>0</v>
      </c>
      <c r="K71" s="13">
        <v>0</v>
      </c>
      <c r="L71" s="13">
        <v>2</v>
      </c>
      <c r="M71" s="8" t="s">
        <v>24</v>
      </c>
      <c r="N71" s="13">
        <v>4723.0846449999999</v>
      </c>
      <c r="O71" s="13">
        <v>279</v>
      </c>
      <c r="P71" s="16">
        <v>1.0673750365434602</v>
      </c>
      <c r="Q71" s="16">
        <v>1.0296662550459137</v>
      </c>
      <c r="R71" s="16">
        <v>0.90295870841062609</v>
      </c>
      <c r="S71" s="13">
        <v>7</v>
      </c>
      <c r="T71" s="13">
        <v>1</v>
      </c>
      <c r="U71" s="13">
        <v>1.1812118422651183</v>
      </c>
      <c r="V71" s="13">
        <v>1.1689826441467701</v>
      </c>
      <c r="W71" s="13">
        <v>0.8465881937674935</v>
      </c>
      <c r="X71" s="18">
        <v>1.1936086595612618</v>
      </c>
      <c r="Y71" s="18">
        <v>1.19200503664319</v>
      </c>
      <c r="Z71" s="13">
        <v>1.2074190803062099</v>
      </c>
      <c r="AA71" s="5">
        <f t="shared" si="6"/>
        <v>2.0631565645262251E-2</v>
      </c>
      <c r="AB71" s="5">
        <f t="shared" si="4"/>
        <v>1.9314006055925148E-2</v>
      </c>
      <c r="AC71" s="5">
        <f t="shared" si="5"/>
        <v>3.1833550410427569E-2</v>
      </c>
      <c r="AD71" s="5">
        <f t="shared" si="7"/>
        <v>-6.4694194392915946E-2</v>
      </c>
      <c r="AE71" s="23" t="s">
        <v>33</v>
      </c>
      <c r="AF71" s="53"/>
      <c r="AG71" s="64" t="str">
        <f>IF(AB71&gt;AB70,"YES","NO")</f>
        <v>YES</v>
      </c>
      <c r="AH71" s="64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</row>
    <row r="72" spans="1:64" hidden="1" x14ac:dyDescent="0.25">
      <c r="A72" s="13">
        <v>71</v>
      </c>
      <c r="B72" s="13">
        <v>3</v>
      </c>
      <c r="C72" s="13">
        <v>8</v>
      </c>
      <c r="D72" s="13">
        <v>1</v>
      </c>
      <c r="E72" s="13">
        <v>2</v>
      </c>
      <c r="F72" s="13">
        <v>0.4</v>
      </c>
      <c r="G72" s="13">
        <v>200</v>
      </c>
      <c r="H72" s="13" t="b">
        <v>1</v>
      </c>
      <c r="I72" s="13">
        <v>0.5</v>
      </c>
      <c r="J72" s="13">
        <v>0</v>
      </c>
      <c r="K72" s="13">
        <v>0</v>
      </c>
      <c r="L72" s="13">
        <v>2</v>
      </c>
      <c r="M72" s="8" t="s">
        <v>25</v>
      </c>
      <c r="N72" s="13">
        <v>803.00845100000004</v>
      </c>
      <c r="O72" s="13">
        <v>39</v>
      </c>
      <c r="P72" s="13">
        <v>0.99003286367599219</v>
      </c>
      <c r="Q72" s="13">
        <v>1.0236536332490906</v>
      </c>
      <c r="R72" s="13">
        <v>0.9863135030749175</v>
      </c>
      <c r="S72" s="13">
        <v>4</v>
      </c>
      <c r="T72" s="13">
        <v>4</v>
      </c>
      <c r="U72" s="13">
        <v>1.1407820339770238</v>
      </c>
      <c r="V72" s="13">
        <v>1.1922426877948265</v>
      </c>
      <c r="W72" s="13">
        <v>0.87659164521882782</v>
      </c>
      <c r="X72" s="18">
        <v>1.1936086595612618</v>
      </c>
      <c r="Y72" s="18">
        <v>1.2026142039108501</v>
      </c>
      <c r="Z72" s="13">
        <v>1.2074190803062099</v>
      </c>
      <c r="AA72" s="5">
        <f t="shared" si="6"/>
        <v>1.14440504054103E-3</v>
      </c>
      <c r="AB72" s="5">
        <f t="shared" si="4"/>
        <v>8.6241423744172208E-3</v>
      </c>
      <c r="AC72" s="5">
        <f t="shared" si="5"/>
        <v>1.2569283324174951E-2</v>
      </c>
      <c r="AD72" s="5">
        <f t="shared" si="7"/>
        <v>-1.5769088832726985E-2</v>
      </c>
      <c r="AE72" s="23" t="s">
        <v>33</v>
      </c>
      <c r="AF72" s="53" t="str">
        <f>IF(AA72&gt;AA73,"WLA","BA")</f>
        <v>BA</v>
      </c>
      <c r="AG72" s="64"/>
      <c r="AH72" s="64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</row>
    <row r="73" spans="1:64" hidden="1" x14ac:dyDescent="0.25">
      <c r="A73" s="13">
        <v>72</v>
      </c>
      <c r="B73" s="13">
        <v>3</v>
      </c>
      <c r="C73" s="13">
        <v>8</v>
      </c>
      <c r="D73" s="13">
        <v>1</v>
      </c>
      <c r="E73" s="13">
        <v>2</v>
      </c>
      <c r="F73" s="13">
        <v>0.4</v>
      </c>
      <c r="G73" s="13">
        <v>200</v>
      </c>
      <c r="H73" s="13" t="b">
        <v>1</v>
      </c>
      <c r="I73" s="13">
        <v>0.5</v>
      </c>
      <c r="J73" s="13">
        <v>0</v>
      </c>
      <c r="K73" s="13">
        <v>0</v>
      </c>
      <c r="L73" s="13">
        <v>2</v>
      </c>
      <c r="M73" s="8" t="s">
        <v>26</v>
      </c>
      <c r="N73" s="13">
        <v>128.14863099999999</v>
      </c>
      <c r="O73" s="13">
        <v>7</v>
      </c>
      <c r="P73" s="13">
        <v>1</v>
      </c>
      <c r="Q73" s="13">
        <v>1</v>
      </c>
      <c r="R73" s="13">
        <v>1</v>
      </c>
      <c r="S73" s="13">
        <v>5</v>
      </c>
      <c r="T73" s="13">
        <v>3</v>
      </c>
      <c r="U73" s="13">
        <v>1.1456477720318103</v>
      </c>
      <c r="V73" s="13">
        <v>1.1832789792811997</v>
      </c>
      <c r="W73" s="13">
        <v>0.87286862892117045</v>
      </c>
      <c r="X73" s="18">
        <v>1.1936086595612618</v>
      </c>
      <c r="Y73" s="18">
        <v>1.1936086595612601</v>
      </c>
      <c r="Z73" s="13">
        <v>1.1936086595612601</v>
      </c>
      <c r="AA73" s="5">
        <f t="shared" si="6"/>
        <v>8.6541599688619852E-3</v>
      </c>
      <c r="AB73" s="5">
        <f t="shared" si="4"/>
        <v>8.654159968860542E-3</v>
      </c>
      <c r="AC73" s="5">
        <f t="shared" si="5"/>
        <v>8.654159968860542E-3</v>
      </c>
      <c r="AD73" s="5">
        <f t="shared" si="7"/>
        <v>0</v>
      </c>
      <c r="AE73" s="23" t="s">
        <v>33</v>
      </c>
      <c r="AF73" s="53"/>
      <c r="AG73" s="64"/>
      <c r="AH73" s="64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</row>
    <row r="74" spans="1:64" hidden="1" x14ac:dyDescent="0.25">
      <c r="A74" s="13">
        <v>73</v>
      </c>
      <c r="B74" s="13">
        <v>3</v>
      </c>
      <c r="C74" s="13">
        <v>10</v>
      </c>
      <c r="D74" s="13">
        <v>1</v>
      </c>
      <c r="E74" s="13">
        <v>2</v>
      </c>
      <c r="F74" s="13">
        <v>0.4</v>
      </c>
      <c r="G74" s="13">
        <v>200</v>
      </c>
      <c r="H74" s="13" t="b">
        <v>1</v>
      </c>
      <c r="I74" s="13">
        <v>0.5</v>
      </c>
      <c r="J74" s="13">
        <v>0</v>
      </c>
      <c r="K74" s="13">
        <v>0</v>
      </c>
      <c r="L74" s="13">
        <v>1</v>
      </c>
      <c r="M74" s="13" t="s">
        <v>24</v>
      </c>
      <c r="N74" s="13">
        <v>9802.3554299999996</v>
      </c>
      <c r="O74" s="13">
        <v>343</v>
      </c>
      <c r="P74" s="13">
        <v>0.99172874099999997</v>
      </c>
      <c r="Q74" s="13">
        <v>1.0178025230000001</v>
      </c>
      <c r="R74" s="13">
        <v>0.99046873499999999</v>
      </c>
      <c r="S74" s="13">
        <v>5</v>
      </c>
      <c r="T74" s="13">
        <v>5</v>
      </c>
      <c r="U74" s="13">
        <v>1.117191957</v>
      </c>
      <c r="V74" s="13">
        <v>1.159432212</v>
      </c>
      <c r="W74" s="13">
        <v>0.89510132399999998</v>
      </c>
      <c r="X74" s="18">
        <v>1.11751194</v>
      </c>
      <c r="Y74" s="18">
        <v>1.12140794359357</v>
      </c>
      <c r="Z74" s="13">
        <v>1.12140794359357</v>
      </c>
      <c r="AA74" s="5">
        <f t="shared" si="6"/>
        <v>2.8633519566689802E-4</v>
      </c>
      <c r="AB74" s="5">
        <f t="shared" si="4"/>
        <v>3.7595476451324217E-3</v>
      </c>
      <c r="AC74" s="5">
        <f t="shared" si="5"/>
        <v>3.7595476451324217E-3</v>
      </c>
      <c r="AD74" s="5">
        <f t="shared" si="7"/>
        <v>-1.1868349000000037E-2</v>
      </c>
      <c r="AE74" s="23" t="s">
        <v>33</v>
      </c>
      <c r="AF74" s="53"/>
      <c r="AG74" s="64"/>
      <c r="AH74" s="64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</row>
    <row r="75" spans="1:64" hidden="1" x14ac:dyDescent="0.25">
      <c r="A75" s="13">
        <v>74</v>
      </c>
      <c r="B75" s="13">
        <v>3</v>
      </c>
      <c r="C75" s="13">
        <v>10</v>
      </c>
      <c r="D75" s="13">
        <v>1</v>
      </c>
      <c r="E75" s="13">
        <v>2</v>
      </c>
      <c r="F75" s="13">
        <v>0.4</v>
      </c>
      <c r="G75" s="13">
        <v>200</v>
      </c>
      <c r="H75" s="13" t="b">
        <v>1</v>
      </c>
      <c r="I75" s="13">
        <v>0.5</v>
      </c>
      <c r="J75" s="13">
        <v>0</v>
      </c>
      <c r="K75" s="13">
        <v>0</v>
      </c>
      <c r="L75" s="13">
        <v>2</v>
      </c>
      <c r="M75" s="13" t="s">
        <v>24</v>
      </c>
      <c r="N75" s="13">
        <v>14381.0455</v>
      </c>
      <c r="O75" s="13">
        <v>396</v>
      </c>
      <c r="P75" s="16">
        <v>1.074335416</v>
      </c>
      <c r="Q75" s="16">
        <v>1.0308825049999999</v>
      </c>
      <c r="R75" s="16">
        <v>0.89478207899999995</v>
      </c>
      <c r="S75" s="13">
        <v>9</v>
      </c>
      <c r="T75" s="13">
        <v>1</v>
      </c>
      <c r="U75" s="13">
        <v>1.1675335689999999</v>
      </c>
      <c r="V75" s="13">
        <v>1.1420779130000001</v>
      </c>
      <c r="W75" s="13">
        <v>0.85650642200000005</v>
      </c>
      <c r="X75" s="18">
        <v>1.1609555119999999</v>
      </c>
      <c r="Y75" s="18">
        <v>1.16089440136828</v>
      </c>
      <c r="Z75" s="13">
        <v>1.17256315212601</v>
      </c>
      <c r="AA75" s="5">
        <f t="shared" si="6"/>
        <v>1.6260398270971699E-2</v>
      </c>
      <c r="AB75" s="5">
        <f t="shared" si="4"/>
        <v>1.620861324346301E-2</v>
      </c>
      <c r="AC75" s="5">
        <f t="shared" si="5"/>
        <v>2.5998803621567257E-2</v>
      </c>
      <c r="AD75" s="5">
        <f t="shared" si="7"/>
        <v>-7.0145280666666657E-2</v>
      </c>
      <c r="AE75" s="23" t="s">
        <v>33</v>
      </c>
      <c r="AF75" s="53"/>
      <c r="AG75" s="64" t="str">
        <f>IF(AB75&gt;AB74,"YES","NO")</f>
        <v>YES</v>
      </c>
      <c r="AH75" s="64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</row>
    <row r="76" spans="1:64" hidden="1" x14ac:dyDescent="0.25">
      <c r="A76" s="13">
        <v>75</v>
      </c>
      <c r="B76" s="13">
        <v>3</v>
      </c>
      <c r="C76" s="13">
        <v>10</v>
      </c>
      <c r="D76" s="13">
        <v>1</v>
      </c>
      <c r="E76" s="13">
        <v>2</v>
      </c>
      <c r="F76" s="13">
        <v>0.4</v>
      </c>
      <c r="G76" s="13">
        <v>200</v>
      </c>
      <c r="H76" s="13" t="b">
        <v>1</v>
      </c>
      <c r="I76" s="13">
        <v>0.5</v>
      </c>
      <c r="J76" s="13">
        <v>0</v>
      </c>
      <c r="K76" s="13">
        <v>0</v>
      </c>
      <c r="L76" s="13">
        <v>2</v>
      </c>
      <c r="M76" s="13" t="s">
        <v>25</v>
      </c>
      <c r="N76" s="13">
        <v>2682.7643010000002</v>
      </c>
      <c r="O76" s="13">
        <v>39</v>
      </c>
      <c r="P76" s="13">
        <v>0.98852478200000005</v>
      </c>
      <c r="Q76" s="13">
        <v>1.0257943039999999</v>
      </c>
      <c r="R76" s="13">
        <v>0.98568091400000002</v>
      </c>
      <c r="S76" s="13">
        <v>5</v>
      </c>
      <c r="T76" s="13">
        <v>5</v>
      </c>
      <c r="U76" s="13">
        <v>1.1172585770000001</v>
      </c>
      <c r="V76" s="13">
        <v>1.1592671240000001</v>
      </c>
      <c r="W76" s="13">
        <v>0.89504795100000001</v>
      </c>
      <c r="X76" s="18">
        <v>1.1609555119999999</v>
      </c>
      <c r="Y76" s="18">
        <v>1.1691251405819201</v>
      </c>
      <c r="Z76" s="13">
        <v>1.17256315212601</v>
      </c>
      <c r="AA76" s="5">
        <f t="shared" si="6"/>
        <v>1.454308957189232E-3</v>
      </c>
      <c r="AB76" s="5">
        <f t="shared" si="4"/>
        <v>8.4319601381707132E-3</v>
      </c>
      <c r="AC76" s="5">
        <f t="shared" si="5"/>
        <v>1.133928531005135E-2</v>
      </c>
      <c r="AD76" s="5">
        <f t="shared" si="7"/>
        <v>-1.7196202666666622E-2</v>
      </c>
      <c r="AE76" s="23" t="s">
        <v>33</v>
      </c>
      <c r="AF76" s="53" t="str">
        <f>IF(AA76&gt;AA77,"WLA","BA")</f>
        <v>BA</v>
      </c>
      <c r="AG76" s="64"/>
      <c r="AH76" s="64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 spans="1:64" hidden="1" x14ac:dyDescent="0.25">
      <c r="A77" s="13">
        <v>76</v>
      </c>
      <c r="B77" s="13">
        <v>3</v>
      </c>
      <c r="C77" s="13">
        <v>10</v>
      </c>
      <c r="D77" s="13">
        <v>1</v>
      </c>
      <c r="E77" s="13">
        <v>2</v>
      </c>
      <c r="F77" s="13">
        <v>0.4</v>
      </c>
      <c r="G77" s="13">
        <v>200</v>
      </c>
      <c r="H77" s="13" t="b">
        <v>1</v>
      </c>
      <c r="I77" s="13">
        <v>0.5</v>
      </c>
      <c r="J77" s="13">
        <v>0</v>
      </c>
      <c r="K77" s="13">
        <v>0</v>
      </c>
      <c r="L77" s="13">
        <v>2</v>
      </c>
      <c r="M77" s="13" t="s">
        <v>26</v>
      </c>
      <c r="N77" s="13">
        <v>505.80100700000003</v>
      </c>
      <c r="O77" s="13">
        <v>9</v>
      </c>
      <c r="P77" s="13">
        <v>1</v>
      </c>
      <c r="Q77" s="13">
        <v>1</v>
      </c>
      <c r="R77" s="13">
        <v>1</v>
      </c>
      <c r="S77" s="13">
        <v>7</v>
      </c>
      <c r="T77" s="13">
        <v>3</v>
      </c>
      <c r="U77" s="13">
        <v>1.130089839</v>
      </c>
      <c r="V77" s="13">
        <v>1.1515920770000001</v>
      </c>
      <c r="W77" s="13">
        <v>0.88488540100000002</v>
      </c>
      <c r="X77" s="18">
        <v>1.1609555119999999</v>
      </c>
      <c r="Y77" s="18">
        <v>1.160955512418</v>
      </c>
      <c r="Z77" s="13">
        <v>1.160955512418</v>
      </c>
      <c r="AA77" s="5">
        <f t="shared" si="6"/>
        <v>8.0652832113000672E-3</v>
      </c>
      <c r="AB77" s="5">
        <f t="shared" si="4"/>
        <v>8.0652835684444923E-3</v>
      </c>
      <c r="AC77" s="5">
        <f t="shared" si="5"/>
        <v>8.0652835684444923E-3</v>
      </c>
      <c r="AD77" s="5">
        <f t="shared" si="7"/>
        <v>0</v>
      </c>
      <c r="AE77" s="23" t="s">
        <v>33</v>
      </c>
      <c r="AF77" s="53"/>
      <c r="AG77" s="64"/>
      <c r="AH77" s="64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</row>
    <row r="78" spans="1:64" x14ac:dyDescent="0.25">
      <c r="A78" s="13">
        <v>77</v>
      </c>
      <c r="B78" s="13">
        <v>3</v>
      </c>
      <c r="C78" s="13">
        <v>4</v>
      </c>
      <c r="D78" s="13">
        <v>1</v>
      </c>
      <c r="E78" s="13">
        <v>2</v>
      </c>
      <c r="F78" s="13">
        <v>0.4</v>
      </c>
      <c r="G78" s="13">
        <v>0</v>
      </c>
      <c r="H78" s="13" t="b">
        <v>1</v>
      </c>
      <c r="I78" s="13">
        <v>0.5</v>
      </c>
      <c r="J78" s="13">
        <v>0</v>
      </c>
      <c r="K78" s="13">
        <v>0</v>
      </c>
      <c r="L78" s="13">
        <v>1</v>
      </c>
      <c r="M78" s="8" t="s">
        <v>24</v>
      </c>
      <c r="N78" s="13">
        <v>677.10612700000001</v>
      </c>
      <c r="O78" s="13">
        <v>108</v>
      </c>
      <c r="P78" s="15">
        <v>1.0053159739385069</v>
      </c>
      <c r="Q78" s="16">
        <v>0.98987210927613134</v>
      </c>
      <c r="R78" s="16">
        <v>1.0048119167853613</v>
      </c>
      <c r="S78" s="13">
        <v>2</v>
      </c>
      <c r="T78" s="13">
        <v>2</v>
      </c>
      <c r="U78" s="18">
        <v>1.224975477959539</v>
      </c>
      <c r="V78" s="18">
        <v>1.3105437560911866</v>
      </c>
      <c r="W78" s="17">
        <v>0.8163428721575029</v>
      </c>
      <c r="X78" s="18">
        <v>1.2250500570300455</v>
      </c>
      <c r="Y78" s="18">
        <v>1.2293114599626001</v>
      </c>
      <c r="Z78" s="13">
        <v>1.2293114599626001</v>
      </c>
      <c r="AA78" s="5">
        <f t="shared" si="6"/>
        <v>6.0878386216600688E-5</v>
      </c>
      <c r="AB78" s="5">
        <f t="shared" si="4"/>
        <v>3.5271630862312442E-3</v>
      </c>
      <c r="AC78" s="5">
        <f t="shared" si="5"/>
        <v>3.5271630862312442E-3</v>
      </c>
      <c r="AD78" s="5">
        <f t="shared" si="7"/>
        <v>6.751927149245625E-3</v>
      </c>
      <c r="AE78" s="13" t="s">
        <v>30</v>
      </c>
      <c r="AF78" s="53"/>
      <c r="AG78" s="64"/>
      <c r="AH78" s="64"/>
      <c r="AI78" s="13" t="b">
        <f>IF(L78=1,U78&lt;=Z78,V78&lt;=Z78)</f>
        <v>1</v>
      </c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</row>
    <row r="79" spans="1:64" hidden="1" x14ac:dyDescent="0.25">
      <c r="A79" s="13">
        <v>78</v>
      </c>
      <c r="B79" s="13">
        <v>3</v>
      </c>
      <c r="C79" s="13">
        <v>4</v>
      </c>
      <c r="D79" s="13">
        <v>1</v>
      </c>
      <c r="E79" s="13">
        <v>2</v>
      </c>
      <c r="F79" s="13">
        <v>0.4</v>
      </c>
      <c r="G79" s="13">
        <v>0</v>
      </c>
      <c r="H79" s="13" t="b">
        <v>1</v>
      </c>
      <c r="I79" s="13">
        <v>0.5</v>
      </c>
      <c r="J79" s="13">
        <v>0</v>
      </c>
      <c r="K79" s="13">
        <v>0</v>
      </c>
      <c r="L79" s="13">
        <v>2</v>
      </c>
      <c r="M79" s="8" t="s">
        <v>24</v>
      </c>
      <c r="N79" s="13">
        <v>842.91083600000002</v>
      </c>
      <c r="O79" s="13">
        <v>137</v>
      </c>
      <c r="P79" s="15">
        <v>1.0397159068410033</v>
      </c>
      <c r="Q79" s="16">
        <v>1.0093836228080515</v>
      </c>
      <c r="R79" s="16">
        <v>0.95090047035094505</v>
      </c>
      <c r="S79" s="13">
        <v>3</v>
      </c>
      <c r="T79" s="13">
        <v>1</v>
      </c>
      <c r="U79" s="18">
        <v>1.2410011272769688</v>
      </c>
      <c r="V79" s="18">
        <v>1.2945147637300523</v>
      </c>
      <c r="W79" s="17">
        <v>0.80580104080503245</v>
      </c>
      <c r="X79" s="18">
        <v>1.3098555049047063</v>
      </c>
      <c r="Y79" s="18">
        <v>1.3081213149314099</v>
      </c>
      <c r="Z79" s="13">
        <v>1.33058932403325</v>
      </c>
      <c r="AA79" s="5">
        <f t="shared" si="6"/>
        <v>1.1711781274507893E-2</v>
      </c>
      <c r="AB79" s="5">
        <f t="shared" si="6"/>
        <v>1.0401597348844605E-2</v>
      </c>
      <c r="AC79" s="5">
        <f t="shared" si="5"/>
        <v>2.7111716328708679E-2</v>
      </c>
      <c r="AD79" s="5">
        <f>IF(OR(Q79&gt;P79,Q79&gt;R79),-(ABS(P79-1)+ABS(Q79-1)+ABS(R79-1))/B79,(ABS(P79-1)+ABS(Q79-1)+ABS(R79-1))/B79)</f>
        <v>-3.2733019766036597E-2</v>
      </c>
      <c r="AE79" s="13" t="s">
        <v>30</v>
      </c>
      <c r="AF79" s="53"/>
      <c r="AG79" s="64" t="str">
        <f>IF(AB79&gt;AB78,"YES","NO")</f>
        <v>YES</v>
      </c>
      <c r="AH79" s="64"/>
      <c r="AI79" s="13" t="b">
        <f>IF(L79=1,U79&lt;=Z79,V79&lt;=Z79)</f>
        <v>1</v>
      </c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</row>
    <row r="80" spans="1:64" hidden="1" x14ac:dyDescent="0.25">
      <c r="A80" s="13">
        <v>79</v>
      </c>
      <c r="B80" s="13">
        <v>3</v>
      </c>
      <c r="C80" s="13">
        <v>4</v>
      </c>
      <c r="D80" s="13">
        <v>1</v>
      </c>
      <c r="E80" s="13">
        <v>2</v>
      </c>
      <c r="F80" s="13">
        <v>0.4</v>
      </c>
      <c r="G80" s="13">
        <v>0</v>
      </c>
      <c r="H80" s="13" t="b">
        <v>1</v>
      </c>
      <c r="I80" s="13">
        <v>0.5</v>
      </c>
      <c r="J80" s="13">
        <v>0</v>
      </c>
      <c r="K80" s="13">
        <v>0</v>
      </c>
      <c r="L80" s="13">
        <v>2</v>
      </c>
      <c r="M80" s="8" t="s">
        <v>25</v>
      </c>
      <c r="N80" s="13">
        <v>292.36092389999999</v>
      </c>
      <c r="O80" s="13">
        <v>44</v>
      </c>
      <c r="P80" s="15">
        <v>1.0052763934362217</v>
      </c>
      <c r="Q80" s="16">
        <v>1.0108405695162934</v>
      </c>
      <c r="R80" s="16">
        <v>0.98388303704748503</v>
      </c>
      <c r="S80" s="13">
        <v>2</v>
      </c>
      <c r="T80" s="13">
        <v>2</v>
      </c>
      <c r="U80" s="18">
        <v>1.225459524414382</v>
      </c>
      <c r="V80" s="18">
        <v>1.3091464553154708</v>
      </c>
      <c r="W80" s="13">
        <v>0.81602042342269632</v>
      </c>
      <c r="X80" s="18">
        <v>1.3098555049047063</v>
      </c>
      <c r="Y80" s="18">
        <v>1.31955550100937</v>
      </c>
      <c r="Z80" s="13">
        <v>1.33058932403325</v>
      </c>
      <c r="AA80" s="5">
        <f t="shared" si="6"/>
        <v>5.4131893676856446E-4</v>
      </c>
      <c r="AB80" s="5">
        <f t="shared" si="6"/>
        <v>7.8882969954178206E-3</v>
      </c>
      <c r="AC80" s="5">
        <f t="shared" si="5"/>
        <v>1.6115316973070337E-2</v>
      </c>
      <c r="AD80" s="5">
        <f t="shared" si="7"/>
        <v>-1.0744641968343349E-2</v>
      </c>
      <c r="AE80" s="13" t="s">
        <v>30</v>
      </c>
      <c r="AF80" s="53" t="str">
        <f>IF(AA80&gt;AA81,"WLA","BA")</f>
        <v>BA</v>
      </c>
      <c r="AG80" s="64"/>
      <c r="AH80" s="64"/>
      <c r="AI80" s="13" t="b">
        <f>IF(L80=1,U80&lt;=Z80,V80&lt;=Z80)</f>
        <v>1</v>
      </c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</row>
    <row r="81" spans="1:64" hidden="1" x14ac:dyDescent="0.25">
      <c r="A81" s="13">
        <v>80</v>
      </c>
      <c r="B81" s="13">
        <v>3</v>
      </c>
      <c r="C81" s="13">
        <v>4</v>
      </c>
      <c r="D81" s="13">
        <v>1</v>
      </c>
      <c r="E81" s="13">
        <v>2</v>
      </c>
      <c r="F81" s="13">
        <v>0.4</v>
      </c>
      <c r="G81" s="13">
        <v>0</v>
      </c>
      <c r="H81" s="13" t="b">
        <v>1</v>
      </c>
      <c r="I81" s="13">
        <v>0.5</v>
      </c>
      <c r="J81" s="13">
        <v>0</v>
      </c>
      <c r="K81" s="13">
        <v>0</v>
      </c>
      <c r="L81" s="13">
        <v>2</v>
      </c>
      <c r="M81" s="8" t="s">
        <v>26</v>
      </c>
      <c r="N81" s="13">
        <v>18.4058587</v>
      </c>
      <c r="O81" s="13">
        <v>3</v>
      </c>
      <c r="P81" s="15">
        <v>1</v>
      </c>
      <c r="Q81" s="16">
        <v>1</v>
      </c>
      <c r="R81" s="16">
        <v>1</v>
      </c>
      <c r="S81" s="13">
        <v>3</v>
      </c>
      <c r="T81" s="13">
        <v>1</v>
      </c>
      <c r="U81" s="18">
        <v>1.2443067607117122</v>
      </c>
      <c r="V81" s="18">
        <v>1.3023680266618107</v>
      </c>
      <c r="W81" s="13">
        <v>0.80366034451828028</v>
      </c>
      <c r="X81" s="18">
        <v>1.3098555049047063</v>
      </c>
      <c r="Y81" s="18">
        <v>1.30985550490471</v>
      </c>
      <c r="Z81" s="13">
        <v>1.30985550490471</v>
      </c>
      <c r="AA81" s="5">
        <f t="shared" si="6"/>
        <v>5.7162627594103954E-3</v>
      </c>
      <c r="AB81" s="5">
        <f t="shared" si="6"/>
        <v>5.716262759413282E-3</v>
      </c>
      <c r="AC81" s="5">
        <f t="shared" si="5"/>
        <v>5.716262759413282E-3</v>
      </c>
      <c r="AD81" s="5">
        <f t="shared" si="7"/>
        <v>0</v>
      </c>
      <c r="AE81" s="13" t="s">
        <v>30</v>
      </c>
      <c r="AF81" s="53"/>
      <c r="AG81" s="64"/>
      <c r="AH81" s="64"/>
      <c r="AI81" s="13" t="b">
        <f>IF(L81=1,U81&lt;=Z81,V81&lt;=Z81)</f>
        <v>1</v>
      </c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</row>
    <row r="82" spans="1:64" hidden="1" x14ac:dyDescent="0.25">
      <c r="A82" s="13">
        <v>81</v>
      </c>
      <c r="B82" s="13">
        <v>3</v>
      </c>
      <c r="C82" s="13">
        <v>6</v>
      </c>
      <c r="D82" s="13">
        <v>1</v>
      </c>
      <c r="E82" s="13">
        <v>2</v>
      </c>
      <c r="F82" s="13">
        <v>0.4</v>
      </c>
      <c r="G82" s="13">
        <v>0</v>
      </c>
      <c r="H82" s="13" t="b">
        <v>1</v>
      </c>
      <c r="I82" s="13">
        <v>0.5</v>
      </c>
      <c r="J82" s="13">
        <v>0</v>
      </c>
      <c r="K82" s="13">
        <v>0</v>
      </c>
      <c r="L82" s="13">
        <v>1</v>
      </c>
      <c r="M82" s="8" t="s">
        <v>24</v>
      </c>
      <c r="N82" s="13">
        <v>1563.8460520000001</v>
      </c>
      <c r="O82" s="13">
        <v>186</v>
      </c>
      <c r="P82" s="13">
        <v>1.004443061510339</v>
      </c>
      <c r="Q82" s="13">
        <v>0.99119788803084863</v>
      </c>
      <c r="R82" s="13">
        <v>1.0043590504588125</v>
      </c>
      <c r="S82" s="13">
        <v>3</v>
      </c>
      <c r="T82" s="13">
        <v>3</v>
      </c>
      <c r="U82" s="13">
        <v>1.1799363429323946</v>
      </c>
      <c r="V82" s="13">
        <v>1.264579268285265</v>
      </c>
      <c r="W82" s="13">
        <v>0.84750334709988318</v>
      </c>
      <c r="X82" s="13">
        <v>1.1800024075992215</v>
      </c>
      <c r="Y82">
        <v>1.18299703175787</v>
      </c>
      <c r="Z82" s="13">
        <v>1.18299703175787</v>
      </c>
      <c r="AA82" s="5">
        <f t="shared" si="6"/>
        <v>5.5986891553283513E-5</v>
      </c>
      <c r="AB82" s="5">
        <f t="shared" si="6"/>
        <v>2.5872328867363459E-3</v>
      </c>
      <c r="AC82" s="5">
        <f t="shared" si="5"/>
        <v>2.5872328867363459E-3</v>
      </c>
      <c r="AD82" s="5">
        <f t="shared" si="7"/>
        <v>5.8680746461009514E-3</v>
      </c>
      <c r="AE82" s="13"/>
      <c r="AF82" s="53"/>
      <c r="AG82" s="64"/>
      <c r="AH82" s="64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</row>
    <row r="83" spans="1:64" hidden="1" x14ac:dyDescent="0.25">
      <c r="A83" s="13">
        <v>82</v>
      </c>
      <c r="B83" s="13">
        <v>3</v>
      </c>
      <c r="C83" s="13">
        <v>6</v>
      </c>
      <c r="D83" s="13">
        <v>1</v>
      </c>
      <c r="E83" s="13">
        <v>2</v>
      </c>
      <c r="F83" s="13">
        <v>0.4</v>
      </c>
      <c r="G83" s="13">
        <v>0</v>
      </c>
      <c r="H83" s="13" t="b">
        <v>1</v>
      </c>
      <c r="I83" s="13">
        <v>0.5</v>
      </c>
      <c r="J83" s="13">
        <v>0</v>
      </c>
      <c r="K83" s="13">
        <v>0</v>
      </c>
      <c r="L83" s="13">
        <v>2</v>
      </c>
      <c r="M83" s="8" t="s">
        <v>24</v>
      </c>
      <c r="N83" s="13">
        <v>1790.450656</v>
      </c>
      <c r="O83" s="13">
        <v>211</v>
      </c>
      <c r="P83" s="13">
        <v>1.0641604790253354</v>
      </c>
      <c r="Q83" s="13">
        <v>0.99627641488341856</v>
      </c>
      <c r="R83" s="13">
        <v>0.93956310609124605</v>
      </c>
      <c r="S83" s="13">
        <v>5</v>
      </c>
      <c r="T83" s="13">
        <v>1</v>
      </c>
      <c r="U83" s="13">
        <v>1.2058423337082451</v>
      </c>
      <c r="V83" s="13">
        <v>1.2341915736344262</v>
      </c>
      <c r="W83" s="13">
        <v>0.82929581425854226</v>
      </c>
      <c r="X83" s="13">
        <v>1.2640827217319424</v>
      </c>
      <c r="Y83">
        <v>1.2474604428710301</v>
      </c>
      <c r="Z83" s="13">
        <v>1.27778739334041</v>
      </c>
      <c r="AA83" s="5">
        <f t="shared" ref="AA83:AB97" si="8">IF($L83=1,1-$U83/X83,1-$V83/X83)</f>
        <v>2.3646512671703701E-2</v>
      </c>
      <c r="AB83" s="5">
        <f t="shared" si="8"/>
        <v>1.0636705406117386E-2</v>
      </c>
      <c r="AC83" s="5">
        <f t="shared" si="5"/>
        <v>3.4118210848844699E-2</v>
      </c>
      <c r="AD83" s="5">
        <f t="shared" si="7"/>
        <v>-4.2773652683556929E-2</v>
      </c>
      <c r="AE83" s="13"/>
      <c r="AF83" s="53"/>
      <c r="AG83" s="64" t="str">
        <f>IF(AB83&gt;AB82,"YES","NO")</f>
        <v>YES</v>
      </c>
      <c r="AH83" s="64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</row>
    <row r="84" spans="1:64" hidden="1" x14ac:dyDescent="0.25">
      <c r="A84" s="13">
        <v>83</v>
      </c>
      <c r="B84" s="13">
        <v>3</v>
      </c>
      <c r="C84" s="13">
        <v>6</v>
      </c>
      <c r="D84" s="13">
        <v>1</v>
      </c>
      <c r="E84" s="13">
        <v>2</v>
      </c>
      <c r="F84" s="13">
        <v>0.4</v>
      </c>
      <c r="G84" s="13">
        <v>0</v>
      </c>
      <c r="H84" s="13" t="b">
        <v>1</v>
      </c>
      <c r="I84" s="13">
        <v>0.5</v>
      </c>
      <c r="J84" s="13">
        <v>0</v>
      </c>
      <c r="K84" s="13">
        <v>0</v>
      </c>
      <c r="L84" s="13">
        <v>2</v>
      </c>
      <c r="M84" s="8" t="s">
        <v>25</v>
      </c>
      <c r="N84" s="13">
        <v>375.18644899999998</v>
      </c>
      <c r="O84" s="13">
        <v>39</v>
      </c>
      <c r="P84" s="13">
        <v>1.007433345415834</v>
      </c>
      <c r="Q84" s="13">
        <v>1.0072671156364967</v>
      </c>
      <c r="R84" s="13">
        <v>0.98529953894766931</v>
      </c>
      <c r="S84" s="13">
        <v>3</v>
      </c>
      <c r="T84" s="13">
        <v>3</v>
      </c>
      <c r="U84" s="13">
        <v>1.1803780139598907</v>
      </c>
      <c r="V84" s="13">
        <v>1.2633996184028724</v>
      </c>
      <c r="W84" s="13">
        <v>0.84718623032060303</v>
      </c>
      <c r="X84" s="13">
        <v>1.2640827217319424</v>
      </c>
      <c r="Y84">
        <v>1.2715806227746</v>
      </c>
      <c r="Z84" s="13">
        <v>1.27778739334041</v>
      </c>
      <c r="AA84" s="5">
        <f t="shared" si="8"/>
        <v>5.403944831505747E-4</v>
      </c>
      <c r="AB84" s="5">
        <f t="shared" si="8"/>
        <v>6.4337284047917276E-3</v>
      </c>
      <c r="AC84" s="5">
        <f t="shared" si="5"/>
        <v>1.1259913043847547E-2</v>
      </c>
      <c r="AD84" s="5">
        <f t="shared" si="7"/>
        <v>-9.8003073682204622E-3</v>
      </c>
      <c r="AE84" s="13"/>
      <c r="AF84" s="53" t="str">
        <f>IF(AA84&gt;AA85,"WLA","BA")</f>
        <v>BA</v>
      </c>
      <c r="AG84" s="64"/>
      <c r="AH84" s="64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</row>
    <row r="85" spans="1:64" hidden="1" x14ac:dyDescent="0.25">
      <c r="A85" s="13">
        <v>84</v>
      </c>
      <c r="B85" s="13">
        <v>3</v>
      </c>
      <c r="C85" s="13">
        <v>6</v>
      </c>
      <c r="D85" s="13">
        <v>1</v>
      </c>
      <c r="E85" s="13">
        <v>2</v>
      </c>
      <c r="F85" s="13">
        <v>0.4</v>
      </c>
      <c r="G85" s="13">
        <v>0</v>
      </c>
      <c r="H85" s="13" t="b">
        <v>1</v>
      </c>
      <c r="I85" s="13">
        <v>0.5</v>
      </c>
      <c r="J85" s="13">
        <v>0</v>
      </c>
      <c r="K85" s="13">
        <v>0</v>
      </c>
      <c r="L85" s="13">
        <v>2</v>
      </c>
      <c r="M85" s="8" t="s">
        <v>26</v>
      </c>
      <c r="N85" s="13">
        <v>42.916834000000001</v>
      </c>
      <c r="O85" s="13">
        <v>5</v>
      </c>
      <c r="P85" s="13">
        <v>1</v>
      </c>
      <c r="Q85" s="13">
        <v>1</v>
      </c>
      <c r="R85" s="13">
        <v>1</v>
      </c>
      <c r="S85" s="13">
        <v>4</v>
      </c>
      <c r="T85" s="13">
        <v>2</v>
      </c>
      <c r="U85" s="13">
        <v>1.1846497197932064</v>
      </c>
      <c r="V85" s="13">
        <v>1.2451301011513727</v>
      </c>
      <c r="W85" s="13">
        <v>0.84413137764854318</v>
      </c>
      <c r="X85" s="13">
        <v>1.2640827217319424</v>
      </c>
      <c r="Y85">
        <v>1.2640827217319399</v>
      </c>
      <c r="Z85" s="13">
        <v>1.2640827217319399</v>
      </c>
      <c r="AA85" s="5">
        <f t="shared" si="8"/>
        <v>1.4993180631883263E-2</v>
      </c>
      <c r="AB85" s="5">
        <f t="shared" si="8"/>
        <v>1.4993180631881375E-2</v>
      </c>
      <c r="AC85" s="5">
        <f t="shared" si="5"/>
        <v>1.4993180631881375E-2</v>
      </c>
      <c r="AD85" s="5">
        <f t="shared" si="7"/>
        <v>0</v>
      </c>
      <c r="AE85" s="13"/>
      <c r="AF85" s="53"/>
      <c r="AG85" s="64"/>
      <c r="AH85" s="64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</row>
    <row r="86" spans="1:64" hidden="1" x14ac:dyDescent="0.25">
      <c r="A86" s="13">
        <v>85</v>
      </c>
      <c r="B86" s="13">
        <v>3</v>
      </c>
      <c r="C86" s="13">
        <v>8</v>
      </c>
      <c r="D86" s="13">
        <v>1</v>
      </c>
      <c r="E86" s="13">
        <v>2</v>
      </c>
      <c r="F86" s="13">
        <v>0.4</v>
      </c>
      <c r="G86" s="13">
        <v>0</v>
      </c>
      <c r="H86" s="13" t="b">
        <v>1</v>
      </c>
      <c r="I86" s="13">
        <v>0.5</v>
      </c>
      <c r="J86" s="13">
        <v>0</v>
      </c>
      <c r="K86" s="13">
        <v>0</v>
      </c>
      <c r="L86" s="13">
        <v>1</v>
      </c>
      <c r="M86" s="8" t="s">
        <v>24</v>
      </c>
      <c r="N86" s="13">
        <v>3983.3981450000001</v>
      </c>
      <c r="O86" s="13">
        <v>258</v>
      </c>
      <c r="P86" s="13">
        <v>1.0037674787212132</v>
      </c>
      <c r="Q86" s="13">
        <v>0.99247217924878073</v>
      </c>
      <c r="R86" s="13">
        <v>1.0037603420300061</v>
      </c>
      <c r="S86" s="13">
        <v>4</v>
      </c>
      <c r="T86" s="13">
        <v>4</v>
      </c>
      <c r="U86" s="13">
        <v>1.1421001665742354</v>
      </c>
      <c r="V86" s="13">
        <v>1.2115872006152444</v>
      </c>
      <c r="W86" s="13">
        <v>0.8755799440950357</v>
      </c>
      <c r="X86" s="13">
        <v>1.1421566270510315</v>
      </c>
      <c r="Y86">
        <v>1.14446322287558</v>
      </c>
      <c r="Z86" s="13">
        <v>1.14446322287558</v>
      </c>
      <c r="AA86" s="5">
        <f t="shared" si="8"/>
        <v>4.9433217352956582E-5</v>
      </c>
      <c r="AB86" s="5">
        <f t="shared" si="8"/>
        <v>2.0647725974165532E-3</v>
      </c>
      <c r="AC86" s="5">
        <f t="shared" si="5"/>
        <v>2.0647725974165532E-3</v>
      </c>
      <c r="AD86" s="5">
        <f t="shared" si="7"/>
        <v>5.0185471674795146E-3</v>
      </c>
      <c r="AE86" s="13"/>
      <c r="AF86" s="53"/>
      <c r="AG86" s="64"/>
      <c r="AH86" s="64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</row>
    <row r="87" spans="1:64" hidden="1" x14ac:dyDescent="0.25">
      <c r="A87" s="13">
        <v>86</v>
      </c>
      <c r="B87" s="13">
        <v>3</v>
      </c>
      <c r="C87" s="13">
        <v>8</v>
      </c>
      <c r="D87" s="13">
        <v>1</v>
      </c>
      <c r="E87" s="13">
        <v>2</v>
      </c>
      <c r="F87" s="13">
        <v>0.4</v>
      </c>
      <c r="G87" s="13">
        <v>0</v>
      </c>
      <c r="H87" s="13" t="b">
        <v>1</v>
      </c>
      <c r="I87" s="13">
        <v>0.5</v>
      </c>
      <c r="J87" s="13">
        <v>0</v>
      </c>
      <c r="K87" s="13">
        <v>0</v>
      </c>
      <c r="L87" s="13">
        <v>2</v>
      </c>
      <c r="M87" s="8" t="s">
        <v>24</v>
      </c>
      <c r="N87" s="13">
        <v>4858.7806330000003</v>
      </c>
      <c r="O87" s="13">
        <v>313</v>
      </c>
      <c r="P87" s="13">
        <v>1.0795799619797699</v>
      </c>
      <c r="Q87" s="13">
        <v>0.98845989613816321</v>
      </c>
      <c r="R87" s="13">
        <v>0.93196014188206699</v>
      </c>
      <c r="S87" s="13">
        <v>7</v>
      </c>
      <c r="T87" s="13">
        <v>1</v>
      </c>
      <c r="U87" s="13">
        <v>1.1844987777944231</v>
      </c>
      <c r="V87" s="13">
        <v>1.1951522220561035</v>
      </c>
      <c r="W87" s="13">
        <v>0.84423894625035734</v>
      </c>
      <c r="X87" s="13">
        <v>1.2113216103591218</v>
      </c>
      <c r="Y87">
        <v>1.21733123430363</v>
      </c>
      <c r="Z87" s="13">
        <v>1.2205606317512501</v>
      </c>
      <c r="AA87" s="5">
        <f t="shared" si="8"/>
        <v>1.3348551008038667E-2</v>
      </c>
      <c r="AB87" s="5">
        <f t="shared" si="8"/>
        <v>1.8219373349287249E-2</v>
      </c>
      <c r="AC87" s="5">
        <f t="shared" si="5"/>
        <v>2.0816999200351738E-2</v>
      </c>
      <c r="AD87" s="5">
        <f t="shared" si="7"/>
        <v>-5.3053307986513233E-2</v>
      </c>
      <c r="AE87" s="13"/>
      <c r="AF87" s="53"/>
      <c r="AG87" s="64" t="str">
        <f>IF(AB87&gt;AB86,"YES","NO")</f>
        <v>YES</v>
      </c>
      <c r="AH87" s="64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</row>
    <row r="88" spans="1:64" hidden="1" x14ac:dyDescent="0.25">
      <c r="A88" s="13">
        <v>87</v>
      </c>
      <c r="B88" s="13">
        <v>3</v>
      </c>
      <c r="C88" s="13">
        <v>8</v>
      </c>
      <c r="D88" s="13">
        <v>1</v>
      </c>
      <c r="E88" s="13">
        <v>2</v>
      </c>
      <c r="F88" s="13">
        <v>0.4</v>
      </c>
      <c r="G88" s="13">
        <v>0</v>
      </c>
      <c r="H88" s="13" t="b">
        <v>1</v>
      </c>
      <c r="I88" s="13">
        <v>0.5</v>
      </c>
      <c r="J88" s="13">
        <v>0</v>
      </c>
      <c r="K88" s="13">
        <v>0</v>
      </c>
      <c r="L88" s="13">
        <v>2</v>
      </c>
      <c r="M88" s="8" t="s">
        <v>25</v>
      </c>
      <c r="N88" s="13">
        <v>845.04157699999996</v>
      </c>
      <c r="O88" s="13">
        <v>45</v>
      </c>
      <c r="P88" s="13">
        <v>1.0065569984015121</v>
      </c>
      <c r="Q88" s="13">
        <v>1.0026433393304761</v>
      </c>
      <c r="R88" s="13">
        <v>0.99079966226801175</v>
      </c>
      <c r="S88" s="13">
        <v>4</v>
      </c>
      <c r="T88" s="13">
        <v>4</v>
      </c>
      <c r="U88" s="13">
        <v>1.1423375656876633</v>
      </c>
      <c r="V88" s="13">
        <v>1.2109798699115113</v>
      </c>
      <c r="W88" s="13">
        <v>0.87539798220504195</v>
      </c>
      <c r="X88" s="13">
        <v>1.2113216103591218</v>
      </c>
      <c r="Y88">
        <v>1.2167900853424001</v>
      </c>
      <c r="Z88" s="13">
        <v>1.2205606317512501</v>
      </c>
      <c r="AA88" s="5">
        <f t="shared" si="8"/>
        <v>2.8212197709343023E-4</v>
      </c>
      <c r="AB88" s="5">
        <f t="shared" si="8"/>
        <v>4.775035152635887E-3</v>
      </c>
      <c r="AC88" s="5">
        <f t="shared" si="5"/>
        <v>7.849476372175257E-3</v>
      </c>
      <c r="AD88" s="5">
        <f t="shared" si="7"/>
        <v>-6.1335584879921674E-3</v>
      </c>
      <c r="AE88" s="13"/>
      <c r="AF88" s="53" t="str">
        <f>IF(AA88&gt;AA89,"WLA","BA")</f>
        <v>BA</v>
      </c>
      <c r="AG88" s="64"/>
      <c r="AH88" s="64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</row>
    <row r="89" spans="1:64" hidden="1" x14ac:dyDescent="0.25">
      <c r="A89" s="13">
        <v>88</v>
      </c>
      <c r="B89" s="13">
        <v>3</v>
      </c>
      <c r="C89" s="13">
        <v>8</v>
      </c>
      <c r="D89" s="13">
        <v>1</v>
      </c>
      <c r="E89" s="13">
        <v>2</v>
      </c>
      <c r="F89" s="13">
        <v>0.4</v>
      </c>
      <c r="G89" s="13">
        <v>0</v>
      </c>
      <c r="H89" s="13" t="b">
        <v>1</v>
      </c>
      <c r="I89" s="13">
        <v>0.5</v>
      </c>
      <c r="J89" s="13">
        <v>0</v>
      </c>
      <c r="K89" s="13">
        <v>0</v>
      </c>
      <c r="L89" s="13">
        <v>2</v>
      </c>
      <c r="M89" s="8" t="s">
        <v>26</v>
      </c>
      <c r="N89" s="13">
        <v>110.860283</v>
      </c>
      <c r="O89" s="13">
        <v>7</v>
      </c>
      <c r="P89" s="13">
        <v>1</v>
      </c>
      <c r="Q89" s="13">
        <v>1</v>
      </c>
      <c r="R89" s="13">
        <v>1</v>
      </c>
      <c r="S89" s="13">
        <v>6</v>
      </c>
      <c r="T89" s="13">
        <v>2</v>
      </c>
      <c r="U89" s="13">
        <v>1.1637296125136067</v>
      </c>
      <c r="V89" s="13">
        <v>1.2087180609706678</v>
      </c>
      <c r="W89" s="13">
        <v>0.85930613885474849</v>
      </c>
      <c r="X89" s="13">
        <v>1.2113216103591218</v>
      </c>
      <c r="Y89">
        <v>1.21132161035912</v>
      </c>
      <c r="Z89" s="13">
        <v>1.21132161035912</v>
      </c>
      <c r="AA89" s="5">
        <f t="shared" si="8"/>
        <v>2.1493461077459752E-3</v>
      </c>
      <c r="AB89" s="5">
        <f t="shared" si="8"/>
        <v>2.1493461077445319E-3</v>
      </c>
      <c r="AC89" s="5">
        <f t="shared" si="5"/>
        <v>2.1493461077445319E-3</v>
      </c>
      <c r="AD89" s="5">
        <f t="shared" si="7"/>
        <v>0</v>
      </c>
      <c r="AE89" s="13"/>
      <c r="AF89" s="53"/>
      <c r="AG89" s="64"/>
      <c r="AH89" s="64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</row>
    <row r="90" spans="1:64" hidden="1" x14ac:dyDescent="0.25">
      <c r="A90" s="13">
        <v>89</v>
      </c>
      <c r="B90" s="13">
        <v>3</v>
      </c>
      <c r="C90" s="13">
        <v>10</v>
      </c>
      <c r="D90" s="13">
        <v>1</v>
      </c>
      <c r="E90" s="13">
        <v>2</v>
      </c>
      <c r="F90" s="13">
        <v>0.4</v>
      </c>
      <c r="G90" s="13">
        <v>0</v>
      </c>
      <c r="H90" s="13" t="b">
        <v>1</v>
      </c>
      <c r="I90" s="13">
        <v>0.5</v>
      </c>
      <c r="J90" s="13">
        <v>0</v>
      </c>
      <c r="K90" s="13">
        <v>0</v>
      </c>
      <c r="L90" s="13">
        <v>1</v>
      </c>
      <c r="M90" s="8" t="s">
        <v>24</v>
      </c>
      <c r="N90" s="13">
        <v>8906.6721199999993</v>
      </c>
      <c r="O90" s="13">
        <v>345</v>
      </c>
      <c r="P90" s="13">
        <v>1.0018189890948648</v>
      </c>
      <c r="Q90" s="13">
        <v>0.99628909013758393</v>
      </c>
      <c r="R90" s="13">
        <v>1.0018919207675512</v>
      </c>
      <c r="S90" s="13">
        <v>5</v>
      </c>
      <c r="T90" s="13">
        <v>5</v>
      </c>
      <c r="U90" s="13">
        <v>1.1191767496663063</v>
      </c>
      <c r="V90" s="13">
        <v>1.1827370401317936</v>
      </c>
      <c r="W90" s="13">
        <v>0.89351391574044037</v>
      </c>
      <c r="X90" s="13">
        <v>1.1191921037915433</v>
      </c>
      <c r="Y90">
        <v>1.12129933598589</v>
      </c>
      <c r="Z90" s="13">
        <v>1.12129933598589</v>
      </c>
      <c r="AA90" s="5">
        <f t="shared" si="8"/>
        <v>1.3718936351492239E-5</v>
      </c>
      <c r="AB90" s="5">
        <f t="shared" si="8"/>
        <v>1.8929702814078908E-3</v>
      </c>
      <c r="AC90" s="5">
        <f t="shared" si="5"/>
        <v>1.8929702814078908E-3</v>
      </c>
      <c r="AD90" s="5">
        <f t="shared" si="7"/>
        <v>2.4739399082773414E-3</v>
      </c>
      <c r="AE90" s="13"/>
      <c r="AF90" s="53"/>
      <c r="AG90" s="64"/>
      <c r="AH90" s="64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</row>
    <row r="91" spans="1:64" hidden="1" x14ac:dyDescent="0.25">
      <c r="A91" s="13">
        <v>90</v>
      </c>
      <c r="B91" s="13">
        <v>3</v>
      </c>
      <c r="C91" s="13">
        <v>10</v>
      </c>
      <c r="D91" s="13">
        <v>1</v>
      </c>
      <c r="E91" s="13">
        <v>2</v>
      </c>
      <c r="F91" s="13">
        <v>0.4</v>
      </c>
      <c r="G91" s="13">
        <v>0</v>
      </c>
      <c r="H91" s="13" t="b">
        <v>1</v>
      </c>
      <c r="I91" s="13">
        <v>0.5</v>
      </c>
      <c r="J91" s="13">
        <v>0</v>
      </c>
      <c r="K91" s="13">
        <v>0</v>
      </c>
      <c r="L91" s="13">
        <v>2</v>
      </c>
      <c r="M91" s="8" t="s">
        <v>24</v>
      </c>
      <c r="N91" s="13">
        <v>11557.606702999999</v>
      </c>
      <c r="O91" s="13">
        <v>441</v>
      </c>
      <c r="P91" s="13">
        <v>1.0604249923581719</v>
      </c>
      <c r="Q91" s="13">
        <v>0.9884741036613135</v>
      </c>
      <c r="R91" s="13">
        <v>0.9511009039805145</v>
      </c>
      <c r="S91" s="13">
        <v>8</v>
      </c>
      <c r="T91" s="13">
        <v>2</v>
      </c>
      <c r="U91" s="13">
        <v>1.142325725417336</v>
      </c>
      <c r="V91" s="13">
        <v>1.1679355166144245</v>
      </c>
      <c r="W91" s="13">
        <v>0.8754070557543131</v>
      </c>
      <c r="X91" s="13">
        <v>1.1825869857517588</v>
      </c>
      <c r="Y91">
        <v>1.1764321826106501</v>
      </c>
      <c r="Z91" s="13">
        <v>1.19033051174204</v>
      </c>
      <c r="AA91" s="5">
        <f t="shared" si="8"/>
        <v>1.2389337371255138E-2</v>
      </c>
      <c r="AB91" s="5">
        <f t="shared" si="8"/>
        <v>7.2224018705187021E-3</v>
      </c>
      <c r="AC91" s="5">
        <f t="shared" si="5"/>
        <v>1.8814098190964246E-2</v>
      </c>
      <c r="AD91" s="5">
        <f t="shared" si="7"/>
        <v>-4.02833282387813E-2</v>
      </c>
      <c r="AE91" s="13"/>
      <c r="AF91" s="53"/>
      <c r="AG91" s="64" t="str">
        <f>IF(AB91&gt;AB90,"YES","NO")</f>
        <v>YES</v>
      </c>
      <c r="AH91" s="64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</row>
    <row r="92" spans="1:64" hidden="1" x14ac:dyDescent="0.25">
      <c r="A92" s="13">
        <v>91</v>
      </c>
      <c r="B92" s="13">
        <v>3</v>
      </c>
      <c r="C92" s="13">
        <v>10</v>
      </c>
      <c r="D92" s="13">
        <v>1</v>
      </c>
      <c r="E92" s="13">
        <v>2</v>
      </c>
      <c r="F92" s="13">
        <v>0.4</v>
      </c>
      <c r="G92" s="13">
        <v>0</v>
      </c>
      <c r="H92" s="13" t="b">
        <v>1</v>
      </c>
      <c r="I92" s="13">
        <v>0.5</v>
      </c>
      <c r="J92" s="13">
        <v>0</v>
      </c>
      <c r="K92" s="13">
        <v>0</v>
      </c>
      <c r="L92" s="13">
        <v>2</v>
      </c>
      <c r="M92" s="8" t="s">
        <v>25</v>
      </c>
      <c r="N92" s="13">
        <v>1675.0305949999999</v>
      </c>
      <c r="O92" s="13">
        <v>50</v>
      </c>
      <c r="P92" s="13">
        <v>1.0053858984005124</v>
      </c>
      <c r="Q92" s="13">
        <v>1.0047992890693866</v>
      </c>
      <c r="R92" s="13">
        <v>0.98981481253010095</v>
      </c>
      <c r="S92" s="13">
        <v>5</v>
      </c>
      <c r="T92" s="13">
        <v>5</v>
      </c>
      <c r="U92" s="13">
        <v>1.1194081683064674</v>
      </c>
      <c r="V92" s="13">
        <v>1.182170410996906</v>
      </c>
      <c r="W92" s="13">
        <v>0.89332919690311186</v>
      </c>
      <c r="X92" s="13">
        <v>1.1825869857517588</v>
      </c>
      <c r="Y92">
        <v>1.18765854322193</v>
      </c>
      <c r="Z92" s="13">
        <v>1.19033051174204</v>
      </c>
      <c r="AA92" s="5">
        <f t="shared" si="8"/>
        <v>3.5225717843323512E-4</v>
      </c>
      <c r="AB92" s="5">
        <f t="shared" si="8"/>
        <v>4.6209680857728364E-3</v>
      </c>
      <c r="AC92" s="5">
        <f t="shared" si="5"/>
        <v>6.8553235127878365E-3</v>
      </c>
      <c r="AD92" s="5">
        <f t="shared" si="7"/>
        <v>-6.790124979932699E-3</v>
      </c>
      <c r="AE92" s="13"/>
      <c r="AF92" s="53" t="str">
        <f>IF(AA92&gt;AA93,"WLA","BA")</f>
        <v>BA</v>
      </c>
      <c r="AG92" s="64"/>
      <c r="AH92" s="64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</row>
    <row r="93" spans="1:64" s="54" customFormat="1" hidden="1" x14ac:dyDescent="0.25">
      <c r="A93" s="54">
        <v>92</v>
      </c>
      <c r="B93" s="54">
        <v>3</v>
      </c>
      <c r="C93" s="54">
        <v>10</v>
      </c>
      <c r="D93" s="54">
        <v>1</v>
      </c>
      <c r="E93" s="54">
        <v>2</v>
      </c>
      <c r="F93" s="54">
        <v>0.4</v>
      </c>
      <c r="G93" s="54">
        <v>0</v>
      </c>
      <c r="H93" s="54" t="b">
        <v>1</v>
      </c>
      <c r="I93" s="54">
        <v>0.5</v>
      </c>
      <c r="J93" s="54">
        <v>0</v>
      </c>
      <c r="K93" s="54">
        <v>0</v>
      </c>
      <c r="L93" s="54">
        <v>2</v>
      </c>
      <c r="M93" s="8" t="s">
        <v>26</v>
      </c>
      <c r="N93" s="54">
        <v>242.88341800000001</v>
      </c>
      <c r="O93" s="54">
        <v>9</v>
      </c>
      <c r="P93" s="54">
        <v>1</v>
      </c>
      <c r="Q93" s="54">
        <v>1</v>
      </c>
      <c r="R93" s="54">
        <v>1</v>
      </c>
      <c r="S93" s="54">
        <v>6</v>
      </c>
      <c r="T93" s="54">
        <v>4</v>
      </c>
      <c r="U93" s="54">
        <v>1.1208779291409465</v>
      </c>
      <c r="V93" s="54">
        <v>1.1744925028988835</v>
      </c>
      <c r="W93" s="54">
        <v>0.89215781130279836</v>
      </c>
      <c r="X93" s="54">
        <v>1.1825869857517588</v>
      </c>
      <c r="Y93" s="54">
        <v>1.1825869857517599</v>
      </c>
      <c r="Z93" s="54">
        <v>1.1825869857517599</v>
      </c>
      <c r="AA93" s="5">
        <f t="shared" si="8"/>
        <v>6.8447251241562368E-3</v>
      </c>
      <c r="AB93" s="5">
        <f t="shared" si="8"/>
        <v>6.844725124157236E-3</v>
      </c>
      <c r="AC93" s="5">
        <f t="shared" si="5"/>
        <v>6.844725124157236E-3</v>
      </c>
      <c r="AD93" s="5">
        <f t="shared" si="7"/>
        <v>0</v>
      </c>
      <c r="AF93" s="61"/>
      <c r="AG93" s="64"/>
      <c r="AH93" s="64"/>
    </row>
    <row r="94" spans="1:64" s="54" customFormat="1" hidden="1" x14ac:dyDescent="0.25">
      <c r="A94" s="54">
        <v>93</v>
      </c>
      <c r="B94" s="54">
        <v>3</v>
      </c>
      <c r="C94" s="54">
        <v>4</v>
      </c>
      <c r="D94" s="54">
        <v>2</v>
      </c>
      <c r="E94" s="54">
        <v>1</v>
      </c>
      <c r="F94" s="54">
        <v>0.3</v>
      </c>
      <c r="G94" s="54">
        <v>200</v>
      </c>
      <c r="H94" s="54" t="b">
        <v>1</v>
      </c>
      <c r="I94" s="54">
        <v>0.5</v>
      </c>
      <c r="J94" s="54">
        <v>0</v>
      </c>
      <c r="K94" s="54">
        <v>0</v>
      </c>
      <c r="L94" s="54">
        <v>1</v>
      </c>
      <c r="M94" s="8" t="s">
        <v>24</v>
      </c>
      <c r="N94" s="54">
        <v>2877.3258519999999</v>
      </c>
      <c r="O94" s="54">
        <v>104</v>
      </c>
      <c r="P94" s="54">
        <v>0.99580354237530511</v>
      </c>
      <c r="Q94" s="54">
        <v>1.0096300695265765</v>
      </c>
      <c r="R94" s="54">
        <v>0.99456638809811848</v>
      </c>
      <c r="S94" s="54">
        <v>2</v>
      </c>
      <c r="T94" s="54">
        <v>2</v>
      </c>
      <c r="U94" s="54">
        <v>1.1207757473410602</v>
      </c>
      <c r="V94" s="54">
        <v>0.62577081743395579</v>
      </c>
      <c r="W94" s="54">
        <v>0.89223914986776809</v>
      </c>
      <c r="X94" s="54">
        <v>1.1208553019288652</v>
      </c>
      <c r="Y94" s="9"/>
      <c r="Z94" s="9"/>
      <c r="AA94" s="5">
        <f>IF($L94=1,1-$U94/X94,1-$V94/X94)</f>
        <v>7.0976679744538806E-5</v>
      </c>
      <c r="AB94" s="5"/>
      <c r="AC94" s="5"/>
      <c r="AD94" s="5">
        <f t="shared" si="7"/>
        <v>-6.4200463510509787E-3</v>
      </c>
      <c r="AE94" s="54" t="s">
        <v>83</v>
      </c>
      <c r="AF94" s="61"/>
      <c r="AG94" s="64"/>
      <c r="AH94" s="64"/>
    </row>
    <row r="95" spans="1:64" s="54" customFormat="1" hidden="1" x14ac:dyDescent="0.25">
      <c r="A95" s="54">
        <v>94</v>
      </c>
      <c r="B95" s="54">
        <v>3</v>
      </c>
      <c r="C95" s="54">
        <v>4</v>
      </c>
      <c r="D95" s="54">
        <v>2</v>
      </c>
      <c r="E95" s="54">
        <v>1</v>
      </c>
      <c r="F95" s="54">
        <v>0.3</v>
      </c>
      <c r="G95" s="54">
        <v>200</v>
      </c>
      <c r="H95" s="54" t="b">
        <v>1</v>
      </c>
      <c r="I95" s="54">
        <v>0.5</v>
      </c>
      <c r="J95" s="54">
        <v>0</v>
      </c>
      <c r="K95" s="54">
        <v>0</v>
      </c>
      <c r="L95" s="54">
        <v>2</v>
      </c>
      <c r="M95" s="8" t="s">
        <v>24</v>
      </c>
      <c r="N95" s="54">
        <v>3364.7876759999999</v>
      </c>
      <c r="O95" s="54">
        <v>123</v>
      </c>
      <c r="P95" s="54">
        <v>0.97253945029220445</v>
      </c>
      <c r="Q95" s="54">
        <v>0.98892789868193909</v>
      </c>
      <c r="R95" s="54">
        <v>1.0385326510258566</v>
      </c>
      <c r="S95" s="54">
        <v>2</v>
      </c>
      <c r="T95" s="54">
        <v>2</v>
      </c>
      <c r="U95" s="54">
        <v>1.1235210777528686</v>
      </c>
      <c r="V95" s="54">
        <v>0.62175144671542504</v>
      </c>
      <c r="W95" s="54">
        <v>0.89005895821739223</v>
      </c>
      <c r="X95" s="54">
        <v>0.62525894798548332</v>
      </c>
      <c r="Y95" s="9"/>
      <c r="Z95" s="9"/>
      <c r="AA95" s="5">
        <f t="shared" si="8"/>
        <v>5.6096778484483467E-3</v>
      </c>
      <c r="AB95" s="5"/>
      <c r="AC95" s="5"/>
      <c r="AD95" s="5">
        <f t="shared" si="7"/>
        <v>-2.5688434017237676E-2</v>
      </c>
      <c r="AE95" s="63" t="s">
        <v>83</v>
      </c>
      <c r="AF95" s="61"/>
      <c r="AG95" s="64" t="str">
        <f>IF(AB95&gt;AB94,"YES","NO")</f>
        <v>NO</v>
      </c>
      <c r="AH95" s="64"/>
    </row>
    <row r="96" spans="1:64" s="54" customFormat="1" hidden="1" x14ac:dyDescent="0.25">
      <c r="A96" s="54">
        <v>95</v>
      </c>
      <c r="B96" s="54">
        <v>3</v>
      </c>
      <c r="C96" s="54">
        <v>4</v>
      </c>
      <c r="D96" s="54">
        <v>2</v>
      </c>
      <c r="E96" s="54">
        <v>1</v>
      </c>
      <c r="F96" s="54">
        <v>0.3</v>
      </c>
      <c r="G96" s="54">
        <v>200</v>
      </c>
      <c r="H96" s="54" t="b">
        <v>1</v>
      </c>
      <c r="I96" s="54">
        <v>0.5</v>
      </c>
      <c r="J96" s="54">
        <v>0</v>
      </c>
      <c r="K96" s="54">
        <v>0</v>
      </c>
      <c r="L96" s="54">
        <v>2</v>
      </c>
      <c r="M96" s="8" t="s">
        <v>25</v>
      </c>
      <c r="N96" s="54">
        <v>1113.3097949999999</v>
      </c>
      <c r="O96" s="54">
        <v>37</v>
      </c>
      <c r="P96" s="54">
        <v>0.97253945029220445</v>
      </c>
      <c r="Q96" s="54">
        <v>0.98892789868193909</v>
      </c>
      <c r="R96" s="54">
        <v>1.0385326510258566</v>
      </c>
      <c r="S96" s="54">
        <v>2</v>
      </c>
      <c r="T96" s="54">
        <v>2</v>
      </c>
      <c r="U96" s="54">
        <v>1.1235210777528686</v>
      </c>
      <c r="V96" s="54">
        <v>0.62175144671542504</v>
      </c>
      <c r="W96" s="54">
        <v>0.89005895821739223</v>
      </c>
      <c r="X96" s="54">
        <v>0.62525894798548332</v>
      </c>
      <c r="Y96" s="9"/>
      <c r="Z96" s="9"/>
      <c r="AA96" s="5">
        <f t="shared" si="8"/>
        <v>5.6096778484483467E-3</v>
      </c>
      <c r="AB96" s="5"/>
      <c r="AC96" s="5"/>
      <c r="AD96" s="5">
        <f t="shared" si="7"/>
        <v>-2.5688434017237676E-2</v>
      </c>
      <c r="AE96" s="63" t="s">
        <v>83</v>
      </c>
      <c r="AF96" s="61" t="str">
        <f>IF(AA96&gt;AA97,"WLA","BA")</f>
        <v>WLA</v>
      </c>
      <c r="AG96" s="64"/>
      <c r="AH96" s="64"/>
    </row>
    <row r="97" spans="1:34" s="54" customFormat="1" hidden="1" x14ac:dyDescent="0.25">
      <c r="A97" s="54">
        <v>96</v>
      </c>
      <c r="B97" s="54">
        <v>3</v>
      </c>
      <c r="C97" s="54">
        <v>4</v>
      </c>
      <c r="D97" s="54">
        <v>2</v>
      </c>
      <c r="E97" s="54">
        <v>1</v>
      </c>
      <c r="F97" s="54">
        <v>0.3</v>
      </c>
      <c r="G97" s="54">
        <v>200</v>
      </c>
      <c r="H97" s="54" t="b">
        <v>1</v>
      </c>
      <c r="I97" s="54">
        <v>0.5</v>
      </c>
      <c r="J97" s="54">
        <v>0</v>
      </c>
      <c r="K97" s="54">
        <v>0</v>
      </c>
      <c r="L97" s="54">
        <v>2</v>
      </c>
      <c r="M97" s="8" t="s">
        <v>26</v>
      </c>
      <c r="N97" s="54">
        <v>78.612207999999995</v>
      </c>
      <c r="O97" s="54">
        <v>3</v>
      </c>
      <c r="P97" s="54">
        <v>1</v>
      </c>
      <c r="Q97" s="54">
        <v>1</v>
      </c>
      <c r="R97" s="54">
        <v>1</v>
      </c>
      <c r="S97" s="54">
        <v>2</v>
      </c>
      <c r="T97" s="54">
        <v>2</v>
      </c>
      <c r="U97" s="54">
        <v>1.1208553019288652</v>
      </c>
      <c r="V97" s="54">
        <v>0.62525894798548332</v>
      </c>
      <c r="W97" s="54">
        <v>0.89217582169537235</v>
      </c>
      <c r="X97" s="54">
        <v>0.62525894798548332</v>
      </c>
      <c r="Y97" s="9"/>
      <c r="Z97" s="9"/>
      <c r="AA97" s="5">
        <f t="shared" si="8"/>
        <v>0</v>
      </c>
      <c r="AB97" s="5"/>
      <c r="AC97" s="5"/>
      <c r="AD97" s="5">
        <f t="shared" si="7"/>
        <v>0</v>
      </c>
      <c r="AE97" s="63" t="s">
        <v>83</v>
      </c>
      <c r="AF97" s="61"/>
      <c r="AG97" s="64"/>
      <c r="AH97" s="64"/>
    </row>
    <row r="98" spans="1:34" s="54" customFormat="1" hidden="1" x14ac:dyDescent="0.25">
      <c r="A98" s="54">
        <v>97</v>
      </c>
      <c r="B98" s="54">
        <v>3</v>
      </c>
      <c r="C98" s="54">
        <v>4</v>
      </c>
      <c r="D98" s="54">
        <v>3</v>
      </c>
      <c r="E98" s="54">
        <v>1</v>
      </c>
      <c r="F98" s="54">
        <v>0.2</v>
      </c>
      <c r="G98" s="54">
        <v>200</v>
      </c>
      <c r="H98" s="54" t="b">
        <v>1</v>
      </c>
      <c r="I98" s="54">
        <v>0.5</v>
      </c>
      <c r="J98" s="54">
        <v>0</v>
      </c>
      <c r="K98" s="54">
        <v>0</v>
      </c>
      <c r="L98" s="54">
        <v>1</v>
      </c>
      <c r="M98" s="8" t="s">
        <v>24</v>
      </c>
      <c r="N98" s="54">
        <v>51638.549673000001</v>
      </c>
      <c r="O98" s="54">
        <v>161</v>
      </c>
      <c r="P98" s="54">
        <v>1.0018021689289012</v>
      </c>
      <c r="Q98" s="54">
        <v>0.99697102801471538</v>
      </c>
      <c r="R98" s="54">
        <v>1.0012268030563833</v>
      </c>
      <c r="S98" s="54">
        <v>2</v>
      </c>
      <c r="T98" s="54">
        <v>2</v>
      </c>
      <c r="U98" s="54">
        <v>1.1000637680909586</v>
      </c>
      <c r="V98" s="54">
        <v>0.42416964059037121</v>
      </c>
      <c r="W98" s="54">
        <v>0.90903821124423678</v>
      </c>
      <c r="X98" s="54">
        <v>1.1000751856906601</v>
      </c>
      <c r="Y98" s="9"/>
      <c r="Z98" s="9"/>
      <c r="AA98" s="5">
        <f>IF($L98=1,1-$U98/X98,1-$V98/X98)</f>
        <v>1.0378926686094303E-5</v>
      </c>
      <c r="AB98" s="5"/>
      <c r="AC98" s="5"/>
      <c r="AD98" s="5">
        <f t="shared" si="7"/>
        <v>2.0193146568563782E-3</v>
      </c>
      <c r="AE98" s="63" t="s">
        <v>83</v>
      </c>
      <c r="AF98" s="61"/>
      <c r="AG98" s="64"/>
      <c r="AH98" s="64"/>
    </row>
    <row r="99" spans="1:34" s="54" customFormat="1" hidden="1" x14ac:dyDescent="0.25">
      <c r="A99" s="54">
        <v>98</v>
      </c>
      <c r="B99" s="54">
        <v>3</v>
      </c>
      <c r="C99" s="54">
        <v>4</v>
      </c>
      <c r="D99" s="54">
        <v>3</v>
      </c>
      <c r="E99" s="54">
        <v>1</v>
      </c>
      <c r="F99" s="54">
        <v>0.2</v>
      </c>
      <c r="G99" s="54">
        <v>200</v>
      </c>
      <c r="H99" s="54" t="b">
        <v>1</v>
      </c>
      <c r="I99" s="54">
        <v>0.5</v>
      </c>
      <c r="J99" s="54">
        <v>0</v>
      </c>
      <c r="K99" s="54">
        <v>0</v>
      </c>
      <c r="L99" s="54">
        <v>2</v>
      </c>
      <c r="M99" s="8" t="s">
        <v>24</v>
      </c>
      <c r="N99" s="54">
        <v>66979.979464999997</v>
      </c>
      <c r="O99" s="54">
        <v>209</v>
      </c>
      <c r="P99" s="54">
        <v>0.97444939940618547</v>
      </c>
      <c r="Q99" s="54">
        <v>0.9634897700850813</v>
      </c>
      <c r="R99" s="54">
        <v>1.0620608305087331</v>
      </c>
      <c r="S99" s="54">
        <v>2</v>
      </c>
      <c r="T99" s="54">
        <v>2</v>
      </c>
      <c r="U99" s="54">
        <v>1.1072678098068907</v>
      </c>
      <c r="V99" s="54">
        <v>0.41613334509009592</v>
      </c>
      <c r="W99" s="54">
        <v>0.90312387946543993</v>
      </c>
      <c r="X99" s="54">
        <v>0.42436547803875158</v>
      </c>
      <c r="Y99" s="9"/>
      <c r="Z99" s="9"/>
      <c r="AA99" s="5">
        <f t="shared" ref="AA99:AA104" si="9">IF($L99=1,1-$U99/X99,1-$V99/X99)</f>
        <v>1.9398686685593081E-2</v>
      </c>
      <c r="AD99" s="5">
        <f t="shared" si="7"/>
        <v>4.1373887005822119E-2</v>
      </c>
      <c r="AE99" s="63" t="s">
        <v>83</v>
      </c>
      <c r="AF99" s="61"/>
      <c r="AG99" s="64" t="str">
        <f>IF(AB99&gt;AB97,"YES","NO")</f>
        <v>NO</v>
      </c>
      <c r="AH99" s="64"/>
    </row>
    <row r="100" spans="1:34" s="54" customFormat="1" hidden="1" x14ac:dyDescent="0.25">
      <c r="A100" s="54">
        <v>99</v>
      </c>
      <c r="B100" s="54">
        <v>3</v>
      </c>
      <c r="C100" s="54">
        <v>4</v>
      </c>
      <c r="D100" s="54">
        <v>3</v>
      </c>
      <c r="E100" s="54">
        <v>1</v>
      </c>
      <c r="F100" s="54">
        <v>0.2</v>
      </c>
      <c r="G100" s="54">
        <v>200</v>
      </c>
      <c r="H100" s="54" t="b">
        <v>1</v>
      </c>
      <c r="I100" s="54">
        <v>0.5</v>
      </c>
      <c r="J100" s="54">
        <v>0</v>
      </c>
      <c r="K100" s="54">
        <v>0</v>
      </c>
      <c r="L100" s="54">
        <v>2</v>
      </c>
      <c r="M100" s="8" t="s">
        <v>25</v>
      </c>
      <c r="N100" s="54">
        <v>26549.914467999999</v>
      </c>
      <c r="O100" s="54">
        <v>77</v>
      </c>
      <c r="P100" s="54">
        <v>0.97444939940618547</v>
      </c>
      <c r="Q100" s="54">
        <v>0.9634897700850813</v>
      </c>
      <c r="R100" s="54">
        <v>1.0620608305087331</v>
      </c>
      <c r="S100" s="54">
        <v>2</v>
      </c>
      <c r="T100" s="54">
        <v>2</v>
      </c>
      <c r="U100" s="54">
        <v>1.1072678098068907</v>
      </c>
      <c r="V100" s="54">
        <v>0.41613334509009592</v>
      </c>
      <c r="W100" s="54">
        <v>0.90312387946543993</v>
      </c>
      <c r="X100" s="54">
        <v>0.42436547803875158</v>
      </c>
      <c r="Y100" s="9"/>
      <c r="Z100" s="9"/>
      <c r="AA100" s="5">
        <f t="shared" si="9"/>
        <v>1.9398686685593081E-2</v>
      </c>
      <c r="AD100" s="5">
        <f t="shared" si="7"/>
        <v>4.1373887005822119E-2</v>
      </c>
      <c r="AE100" s="63" t="s">
        <v>83</v>
      </c>
      <c r="AF100" s="61" t="str">
        <f>IF(AA100&gt;AA101,"WLA","BA")</f>
        <v>WLA</v>
      </c>
      <c r="AG100" s="64"/>
      <c r="AH100" s="64"/>
    </row>
    <row r="101" spans="1:34" s="54" customFormat="1" hidden="1" x14ac:dyDescent="0.25">
      <c r="A101" s="54">
        <v>100</v>
      </c>
      <c r="B101" s="54">
        <v>3</v>
      </c>
      <c r="C101" s="54">
        <v>4</v>
      </c>
      <c r="D101" s="54">
        <v>3</v>
      </c>
      <c r="E101" s="54">
        <v>1</v>
      </c>
      <c r="F101" s="54">
        <v>0.2</v>
      </c>
      <c r="G101" s="54">
        <v>200</v>
      </c>
      <c r="H101" s="54" t="b">
        <v>1</v>
      </c>
      <c r="I101" s="54">
        <v>0.5</v>
      </c>
      <c r="J101" s="54">
        <v>0</v>
      </c>
      <c r="K101" s="54">
        <v>0</v>
      </c>
      <c r="L101" s="54">
        <v>2</v>
      </c>
      <c r="M101" s="8" t="s">
        <v>26</v>
      </c>
      <c r="N101" s="54">
        <v>940.04355599999997</v>
      </c>
      <c r="O101" s="54">
        <v>3</v>
      </c>
      <c r="P101" s="54">
        <v>1</v>
      </c>
      <c r="Q101" s="54">
        <v>1</v>
      </c>
      <c r="R101" s="54">
        <v>1</v>
      </c>
      <c r="S101" s="54">
        <v>2</v>
      </c>
      <c r="T101" s="54">
        <v>2</v>
      </c>
      <c r="U101" s="54">
        <v>1.1000751856906601</v>
      </c>
      <c r="V101" s="54">
        <v>0.42436547803875158</v>
      </c>
      <c r="W101" s="54">
        <v>0.9090287764032875</v>
      </c>
      <c r="X101" s="54">
        <v>0.42436547803875158</v>
      </c>
      <c r="Y101" s="9"/>
      <c r="Z101" s="9"/>
      <c r="AA101" s="5">
        <f t="shared" si="9"/>
        <v>0</v>
      </c>
      <c r="AD101" s="5">
        <f t="shared" si="7"/>
        <v>0</v>
      </c>
      <c r="AE101" s="63" t="s">
        <v>83</v>
      </c>
      <c r="AF101" s="61"/>
      <c r="AG101" s="64"/>
      <c r="AH101" s="64"/>
    </row>
    <row r="102" spans="1:34" s="55" customFormat="1" x14ac:dyDescent="0.25">
      <c r="A102" s="55">
        <v>101</v>
      </c>
      <c r="B102" s="55">
        <v>3</v>
      </c>
      <c r="C102" s="55">
        <v>4</v>
      </c>
      <c r="D102" s="55">
        <v>2</v>
      </c>
      <c r="E102" s="55">
        <v>2</v>
      </c>
      <c r="F102" s="55">
        <v>0.4</v>
      </c>
      <c r="G102" s="55">
        <v>0</v>
      </c>
      <c r="H102" s="55" t="b">
        <v>1</v>
      </c>
      <c r="I102" s="55">
        <v>0.5</v>
      </c>
      <c r="J102" s="55">
        <v>0</v>
      </c>
      <c r="K102" s="55">
        <v>0</v>
      </c>
      <c r="L102" s="55">
        <v>1</v>
      </c>
      <c r="M102" s="8" t="s">
        <v>24</v>
      </c>
      <c r="N102" s="55">
        <v>36012.459397999999</v>
      </c>
      <c r="O102" s="55">
        <v>110</v>
      </c>
      <c r="P102" s="55">
        <v>0.99986939046514134</v>
      </c>
      <c r="Q102" s="55">
        <v>1.0006770014990187</v>
      </c>
      <c r="R102" s="55">
        <v>0.99945360803584005</v>
      </c>
      <c r="S102" s="55">
        <v>2</v>
      </c>
      <c r="T102" s="55">
        <v>2</v>
      </c>
      <c r="U102" s="55">
        <v>1.1154249128546994</v>
      </c>
      <c r="V102" s="55">
        <v>0.61298608375725583</v>
      </c>
      <c r="W102" s="55">
        <v>0.89651933400044548</v>
      </c>
      <c r="X102" s="55">
        <v>1.1154255387629335</v>
      </c>
      <c r="Y102" s="9"/>
      <c r="Z102" s="9"/>
      <c r="AA102" s="5">
        <f t="shared" si="9"/>
        <v>5.6113851831796069E-7</v>
      </c>
      <c r="AD102" s="5">
        <f t="shared" si="7"/>
        <v>-4.5133433267911344E-4</v>
      </c>
      <c r="AE102" s="55" t="s">
        <v>77</v>
      </c>
      <c r="AF102" s="61"/>
      <c r="AG102" s="64"/>
      <c r="AH102" s="64"/>
    </row>
    <row r="103" spans="1:34" s="55" customFormat="1" hidden="1" x14ac:dyDescent="0.25">
      <c r="A103" s="55">
        <v>102</v>
      </c>
      <c r="B103" s="55">
        <v>3</v>
      </c>
      <c r="C103" s="55">
        <v>4</v>
      </c>
      <c r="D103" s="55">
        <v>2</v>
      </c>
      <c r="E103" s="55">
        <v>2</v>
      </c>
      <c r="F103" s="55">
        <v>0.4</v>
      </c>
      <c r="G103" s="55">
        <v>0</v>
      </c>
      <c r="H103" s="55" t="b">
        <v>1</v>
      </c>
      <c r="I103" s="55">
        <v>0.5</v>
      </c>
      <c r="J103" s="55">
        <v>0</v>
      </c>
      <c r="K103" s="55">
        <v>0</v>
      </c>
      <c r="L103" s="55">
        <v>2</v>
      </c>
      <c r="M103" s="8" t="s">
        <v>24</v>
      </c>
      <c r="N103" s="55">
        <v>40185.225677000002</v>
      </c>
      <c r="O103" s="55">
        <v>124</v>
      </c>
      <c r="P103" s="55">
        <v>0.98227835432820154</v>
      </c>
      <c r="Q103" s="55">
        <v>0.98644634166027334</v>
      </c>
      <c r="R103" s="55">
        <v>1.0312753040115252</v>
      </c>
      <c r="S103" s="55">
        <v>2</v>
      </c>
      <c r="T103" s="55">
        <v>2</v>
      </c>
      <c r="U103" s="55">
        <v>1.1171750617586762</v>
      </c>
      <c r="V103" s="55">
        <v>0.61047540119400612</v>
      </c>
      <c r="W103" s="55">
        <v>0.89511486089367476</v>
      </c>
      <c r="X103" s="55">
        <v>0.61291789433490962</v>
      </c>
      <c r="Y103" s="9"/>
      <c r="Z103" s="9"/>
      <c r="AA103" s="5">
        <f t="shared" si="9"/>
        <v>3.9850250147352995E-3</v>
      </c>
      <c r="AD103" s="5">
        <f t="shared" si="7"/>
        <v>-2.0850202674350116E-2</v>
      </c>
      <c r="AE103" s="55" t="s">
        <v>77</v>
      </c>
      <c r="AF103" s="61"/>
      <c r="AG103" s="64" t="str">
        <f>IF(AB103&gt;AB101,"YES","NO")</f>
        <v>NO</v>
      </c>
      <c r="AH103" s="64"/>
    </row>
    <row r="104" spans="1:34" s="55" customFormat="1" hidden="1" x14ac:dyDescent="0.25">
      <c r="A104" s="55">
        <v>103</v>
      </c>
      <c r="B104" s="55">
        <v>3</v>
      </c>
      <c r="C104" s="55">
        <v>4</v>
      </c>
      <c r="D104" s="55">
        <v>2</v>
      </c>
      <c r="E104" s="55">
        <v>2</v>
      </c>
      <c r="F104" s="55">
        <v>0.4</v>
      </c>
      <c r="G104" s="55">
        <v>0</v>
      </c>
      <c r="H104" s="55" t="b">
        <v>1</v>
      </c>
      <c r="I104" s="55">
        <v>0.5</v>
      </c>
      <c r="J104" s="55">
        <v>0</v>
      </c>
      <c r="K104" s="55">
        <v>0</v>
      </c>
      <c r="L104" s="55">
        <v>2</v>
      </c>
      <c r="M104" s="8" t="s">
        <v>25</v>
      </c>
      <c r="N104" s="55">
        <v>13536.498890999999</v>
      </c>
      <c r="O104" s="55">
        <v>38</v>
      </c>
      <c r="P104" s="55">
        <v>0.98227835432820154</v>
      </c>
      <c r="Q104" s="55">
        <v>0.98644634166027334</v>
      </c>
      <c r="R104" s="55">
        <v>1.0312753040115252</v>
      </c>
      <c r="S104" s="55">
        <v>2</v>
      </c>
      <c r="T104" s="55">
        <v>2</v>
      </c>
      <c r="U104" s="55">
        <v>1.1171750617586762</v>
      </c>
      <c r="V104" s="55">
        <v>0.61047540119400612</v>
      </c>
      <c r="W104" s="55">
        <v>0.89511486089367476</v>
      </c>
      <c r="X104" s="55">
        <v>0.61291789433490962</v>
      </c>
      <c r="Y104" s="9"/>
      <c r="Z104" s="9"/>
      <c r="AA104" s="5">
        <f t="shared" si="9"/>
        <v>3.9850250147352995E-3</v>
      </c>
      <c r="AD104" s="5">
        <f t="shared" si="7"/>
        <v>-2.0850202674350116E-2</v>
      </c>
      <c r="AE104" s="55" t="s">
        <v>77</v>
      </c>
      <c r="AF104" s="61" t="str">
        <f>IF(AA104&gt;AA105,"WLA","BA")</f>
        <v>WLA</v>
      </c>
      <c r="AG104" s="64"/>
      <c r="AH104" s="64"/>
    </row>
    <row r="105" spans="1:34" s="55" customFormat="1" hidden="1" x14ac:dyDescent="0.25">
      <c r="A105" s="55">
        <v>104</v>
      </c>
      <c r="B105" s="55">
        <v>3</v>
      </c>
      <c r="C105" s="55">
        <v>4</v>
      </c>
      <c r="D105" s="55">
        <v>2</v>
      </c>
      <c r="E105" s="55">
        <v>2</v>
      </c>
      <c r="F105" s="55">
        <v>0.4</v>
      </c>
      <c r="G105" s="55">
        <v>0</v>
      </c>
      <c r="H105" s="55" t="b">
        <v>1</v>
      </c>
      <c r="I105" s="55">
        <v>0.5</v>
      </c>
      <c r="J105" s="55">
        <v>0</v>
      </c>
      <c r="K105" s="55">
        <v>0</v>
      </c>
      <c r="L105" s="55">
        <v>2</v>
      </c>
      <c r="M105" s="8" t="s">
        <v>26</v>
      </c>
      <c r="N105" s="55">
        <v>1052.889087</v>
      </c>
      <c r="O105" s="55">
        <v>3</v>
      </c>
      <c r="P105" s="55">
        <v>1</v>
      </c>
      <c r="Q105" s="55">
        <v>1</v>
      </c>
      <c r="R105" s="55">
        <v>1</v>
      </c>
      <c r="S105" s="55">
        <v>3</v>
      </c>
      <c r="T105" s="55">
        <v>1</v>
      </c>
      <c r="U105" s="55">
        <v>1.1322290971090325</v>
      </c>
      <c r="V105" s="55">
        <v>0.61287420595441922</v>
      </c>
      <c r="W105" s="55">
        <v>0.88321347910360315</v>
      </c>
      <c r="X105" s="55">
        <v>0.61291789433490962</v>
      </c>
      <c r="Y105" s="9"/>
      <c r="Z105" s="9"/>
      <c r="AA105" s="62">
        <f t="shared" ref="AA105:AA115" si="10">IF($L105=1,1-$U105/X105,1-$V105/X105)</f>
        <v>7.1279335934204546E-5</v>
      </c>
      <c r="AD105" s="5">
        <f t="shared" ref="AD105:AD109" si="11">IF(OR(Q105&gt;P105,Q105&gt;R105),-(ABS(P105-1)+ABS(Q105-1)+ABS(R105-1))/B105,(ABS(P105-1)+ABS(Q105-1)+ABS(R105-1))/B105)</f>
        <v>0</v>
      </c>
      <c r="AE105" s="55" t="s">
        <v>77</v>
      </c>
      <c r="AF105" s="61"/>
      <c r="AG105" s="64"/>
      <c r="AH105" s="64"/>
    </row>
    <row r="106" spans="1:34" s="55" customFormat="1" hidden="1" x14ac:dyDescent="0.25">
      <c r="A106" s="55">
        <v>105</v>
      </c>
      <c r="B106" s="55">
        <v>3</v>
      </c>
      <c r="C106" s="55">
        <v>4</v>
      </c>
      <c r="D106" s="55">
        <v>2</v>
      </c>
      <c r="E106" s="55">
        <v>2</v>
      </c>
      <c r="F106" s="55">
        <v>0.4</v>
      </c>
      <c r="G106" s="55">
        <v>200</v>
      </c>
      <c r="H106" s="55" t="b">
        <v>1</v>
      </c>
      <c r="I106" s="55">
        <v>0.5</v>
      </c>
      <c r="J106" s="55">
        <v>0</v>
      </c>
      <c r="K106" s="55">
        <v>0</v>
      </c>
      <c r="L106" s="55">
        <v>1</v>
      </c>
      <c r="M106" s="8" t="s">
        <v>24</v>
      </c>
      <c r="N106" s="55">
        <v>35347.306259999998</v>
      </c>
      <c r="O106" s="55">
        <v>111</v>
      </c>
      <c r="P106" s="55">
        <v>0.99700591829985596</v>
      </c>
      <c r="Q106" s="55">
        <v>1.0073789215538158</v>
      </c>
      <c r="R106" s="55">
        <v>0.99561516014632845</v>
      </c>
      <c r="S106" s="55">
        <v>2</v>
      </c>
      <c r="T106" s="55">
        <v>2</v>
      </c>
      <c r="U106" s="55">
        <v>1.1189168026733576</v>
      </c>
      <c r="V106" s="55">
        <v>0.61448024471848228</v>
      </c>
      <c r="W106" s="55">
        <v>0.89372149708607729</v>
      </c>
      <c r="X106" s="55">
        <v>1.1189783705548699</v>
      </c>
      <c r="Y106" s="9"/>
      <c r="Z106" s="9"/>
      <c r="AA106" s="5">
        <f t="shared" si="10"/>
        <v>5.5021511704334003E-5</v>
      </c>
      <c r="AD106" s="5">
        <f t="shared" si="11"/>
        <v>-4.9192810358771322E-3</v>
      </c>
      <c r="AE106" s="55" t="s">
        <v>78</v>
      </c>
      <c r="AF106" s="61"/>
      <c r="AG106" s="64"/>
      <c r="AH106" s="64"/>
    </row>
    <row r="107" spans="1:34" s="55" customFormat="1" hidden="1" x14ac:dyDescent="0.25">
      <c r="A107" s="55">
        <v>106</v>
      </c>
      <c r="B107" s="55">
        <v>3</v>
      </c>
      <c r="C107" s="55">
        <v>4</v>
      </c>
      <c r="D107" s="55">
        <v>2</v>
      </c>
      <c r="E107" s="55">
        <v>2</v>
      </c>
      <c r="F107" s="55">
        <v>0.4</v>
      </c>
      <c r="G107" s="55">
        <v>200</v>
      </c>
      <c r="H107" s="55" t="b">
        <v>1</v>
      </c>
      <c r="I107" s="55">
        <v>0.5</v>
      </c>
      <c r="J107" s="55">
        <v>0</v>
      </c>
      <c r="K107" s="55">
        <v>0</v>
      </c>
      <c r="L107" s="55">
        <v>2</v>
      </c>
      <c r="M107" s="8" t="s">
        <v>24</v>
      </c>
      <c r="N107" s="55">
        <v>37324.515223000002</v>
      </c>
      <c r="O107" s="55">
        <v>118</v>
      </c>
      <c r="P107" s="55">
        <v>1.0087272031377641</v>
      </c>
      <c r="Q107" s="55">
        <v>0.99748438332526135</v>
      </c>
      <c r="R107" s="55">
        <v>0.99378841353697445</v>
      </c>
      <c r="S107" s="55">
        <v>3</v>
      </c>
      <c r="T107" s="55">
        <v>1</v>
      </c>
      <c r="U107" s="55">
        <v>1.129746186542854</v>
      </c>
      <c r="V107" s="55">
        <v>0.6065684393197357</v>
      </c>
      <c r="W107" s="55">
        <v>0.88515457003675191</v>
      </c>
      <c r="X107" s="55">
        <v>0.61405948563326307</v>
      </c>
      <c r="Y107" s="9"/>
      <c r="Z107" s="9"/>
      <c r="AA107" s="5">
        <f t="shared" si="10"/>
        <v>1.2199219275640827E-2</v>
      </c>
      <c r="AD107" s="5">
        <f t="shared" si="11"/>
        <v>-5.8181354251761004E-3</v>
      </c>
      <c r="AE107" s="55" t="s">
        <v>78</v>
      </c>
      <c r="AF107" s="61"/>
      <c r="AG107" s="64" t="str">
        <f>IF(AB107&gt;AB105,"YES","NO")</f>
        <v>NO</v>
      </c>
      <c r="AH107" s="64"/>
    </row>
    <row r="108" spans="1:34" s="55" customFormat="1" hidden="1" x14ac:dyDescent="0.25">
      <c r="A108" s="55">
        <v>107</v>
      </c>
      <c r="B108" s="55">
        <v>3</v>
      </c>
      <c r="C108" s="55">
        <v>4</v>
      </c>
      <c r="D108" s="55">
        <v>2</v>
      </c>
      <c r="E108" s="55">
        <v>2</v>
      </c>
      <c r="F108" s="55">
        <v>0.4</v>
      </c>
      <c r="G108" s="55">
        <v>200</v>
      </c>
      <c r="H108" s="55" t="b">
        <v>1</v>
      </c>
      <c r="I108" s="55">
        <v>0.5</v>
      </c>
      <c r="J108" s="55">
        <v>0</v>
      </c>
      <c r="K108" s="55">
        <v>0</v>
      </c>
      <c r="L108" s="55">
        <v>2</v>
      </c>
      <c r="M108" s="8" t="s">
        <v>25</v>
      </c>
      <c r="N108" s="55">
        <v>12867.837342999999</v>
      </c>
      <c r="O108" s="55">
        <v>38</v>
      </c>
      <c r="P108" s="55">
        <v>0.97459665334437906</v>
      </c>
      <c r="Q108" s="55">
        <v>0.99156979690349489</v>
      </c>
      <c r="R108" s="55">
        <v>1.0338335497521258</v>
      </c>
      <c r="S108" s="55">
        <v>2</v>
      </c>
      <c r="T108" s="55">
        <v>2</v>
      </c>
      <c r="U108" s="55">
        <v>1.1213421985187697</v>
      </c>
      <c r="V108" s="55">
        <v>0.61094596370811804</v>
      </c>
      <c r="W108" s="55">
        <v>0.8917884311505837</v>
      </c>
      <c r="X108" s="55">
        <v>0.61405948563326307</v>
      </c>
      <c r="Y108" s="9"/>
      <c r="Z108" s="9"/>
      <c r="AA108" s="5">
        <f t="shared" si="10"/>
        <v>5.0703913838805459E-3</v>
      </c>
      <c r="AD108" s="5">
        <f t="shared" si="11"/>
        <v>-2.2555699834750625E-2</v>
      </c>
      <c r="AE108" s="55" t="s">
        <v>78</v>
      </c>
      <c r="AF108" s="61" t="str">
        <f>IF(AA108&gt;AA109,"WLA","BA")</f>
        <v>BA</v>
      </c>
      <c r="AG108" s="64"/>
      <c r="AH108" s="64"/>
    </row>
    <row r="109" spans="1:34" s="55" customFormat="1" hidden="1" x14ac:dyDescent="0.25">
      <c r="A109" s="55">
        <v>108</v>
      </c>
      <c r="B109" s="55">
        <v>3</v>
      </c>
      <c r="C109" s="55">
        <v>4</v>
      </c>
      <c r="D109" s="55">
        <v>2</v>
      </c>
      <c r="E109" s="55">
        <v>2</v>
      </c>
      <c r="F109" s="55">
        <v>0.4</v>
      </c>
      <c r="G109" s="55">
        <v>200</v>
      </c>
      <c r="H109" s="55" t="b">
        <v>1</v>
      </c>
      <c r="I109" s="55">
        <v>0.5</v>
      </c>
      <c r="J109" s="55">
        <v>0</v>
      </c>
      <c r="K109" s="55">
        <v>0</v>
      </c>
      <c r="L109" s="55">
        <v>2</v>
      </c>
      <c r="M109" s="8" t="s">
        <v>26</v>
      </c>
      <c r="N109" s="55">
        <v>936.77756299999999</v>
      </c>
      <c r="O109" s="55">
        <v>3</v>
      </c>
      <c r="P109" s="55">
        <v>1</v>
      </c>
      <c r="Q109" s="55">
        <v>1</v>
      </c>
      <c r="R109" s="55">
        <v>1</v>
      </c>
      <c r="S109" s="55">
        <v>3</v>
      </c>
      <c r="T109" s="55">
        <v>1</v>
      </c>
      <c r="U109" s="55">
        <v>1.1309765146581363</v>
      </c>
      <c r="V109" s="55">
        <v>0.60679495345393009</v>
      </c>
      <c r="W109" s="55">
        <v>0.8841916583053655</v>
      </c>
      <c r="X109" s="55">
        <v>0.61405948563326307</v>
      </c>
      <c r="Y109" s="9"/>
      <c r="Z109" s="9"/>
      <c r="AA109" s="5">
        <f t="shared" si="10"/>
        <v>1.1830339485499941E-2</v>
      </c>
      <c r="AD109" s="5">
        <f t="shared" si="11"/>
        <v>0</v>
      </c>
      <c r="AE109" s="55" t="s">
        <v>78</v>
      </c>
      <c r="AF109" s="61"/>
      <c r="AG109" s="64"/>
      <c r="AH109" s="64"/>
    </row>
    <row r="110" spans="1:34" s="65" customFormat="1" x14ac:dyDescent="0.25">
      <c r="A110" s="65">
        <v>109</v>
      </c>
      <c r="B110" s="65">
        <v>3</v>
      </c>
      <c r="C110" s="65">
        <v>4</v>
      </c>
      <c r="D110" s="65">
        <v>3</v>
      </c>
      <c r="E110" s="65">
        <v>2</v>
      </c>
      <c r="F110" s="65">
        <v>0.4</v>
      </c>
      <c r="G110" s="65">
        <v>0</v>
      </c>
      <c r="H110" s="65" t="b">
        <v>1</v>
      </c>
      <c r="I110" s="65">
        <v>0.5</v>
      </c>
      <c r="J110" s="65">
        <v>0</v>
      </c>
      <c r="K110" s="65">
        <v>0</v>
      </c>
      <c r="L110" s="65">
        <v>1</v>
      </c>
      <c r="M110" s="8" t="s">
        <v>24</v>
      </c>
      <c r="N110" s="65">
        <v>1035839.45359</v>
      </c>
      <c r="O110" s="65">
        <v>166</v>
      </c>
      <c r="P110" s="65">
        <v>0.99431260426839196</v>
      </c>
      <c r="Q110" s="65">
        <v>1.0125464995702107</v>
      </c>
      <c r="R110" s="65">
        <v>0.99314089616139734</v>
      </c>
      <c r="S110" s="65">
        <v>2</v>
      </c>
      <c r="T110" s="65">
        <v>2</v>
      </c>
      <c r="U110" s="65">
        <v>1.0702202065748403</v>
      </c>
      <c r="V110" s="65">
        <v>0.39472843798738921</v>
      </c>
      <c r="W110" s="65">
        <v>0.93438714187655381</v>
      </c>
      <c r="X110" s="65">
        <v>1.0702210079806491</v>
      </c>
      <c r="Y110" s="9"/>
      <c r="Z110" s="9"/>
      <c r="AA110" s="5">
        <f t="shared" si="10"/>
        <v>7.4882272249610082E-7</v>
      </c>
      <c r="AD110" s="5"/>
      <c r="AE110" s="65" t="s">
        <v>77</v>
      </c>
    </row>
    <row r="111" spans="1:34" s="65" customFormat="1" hidden="1" x14ac:dyDescent="0.25">
      <c r="A111" s="65">
        <v>110</v>
      </c>
      <c r="B111" s="65">
        <v>3</v>
      </c>
      <c r="C111" s="65">
        <v>4</v>
      </c>
      <c r="D111" s="65">
        <v>3</v>
      </c>
      <c r="E111" s="65">
        <v>2</v>
      </c>
      <c r="F111" s="65">
        <v>0.4</v>
      </c>
      <c r="G111" s="65">
        <v>0</v>
      </c>
      <c r="H111" s="65" t="b">
        <v>1</v>
      </c>
      <c r="I111" s="65">
        <v>0.5</v>
      </c>
      <c r="J111" s="65">
        <v>0</v>
      </c>
      <c r="K111" s="65">
        <v>0</v>
      </c>
      <c r="L111" s="65">
        <v>2</v>
      </c>
      <c r="M111" s="8" t="s">
        <v>24</v>
      </c>
      <c r="N111" s="65">
        <v>1106023.2685169999</v>
      </c>
      <c r="O111" s="65">
        <v>187</v>
      </c>
      <c r="P111" s="65">
        <v>0.97673916392425986</v>
      </c>
      <c r="Q111" s="65">
        <v>0.98027970564614586</v>
      </c>
      <c r="R111" s="65">
        <v>1.0429811304295944</v>
      </c>
      <c r="S111" s="65">
        <v>2</v>
      </c>
      <c r="T111" s="65">
        <v>2</v>
      </c>
      <c r="U111" s="65">
        <v>1.0749819615902978</v>
      </c>
      <c r="V111" s="65">
        <v>0.38883479481832817</v>
      </c>
      <c r="W111" s="65">
        <v>0.93024816762564866</v>
      </c>
      <c r="X111" s="65">
        <v>0.39349421735357271</v>
      </c>
      <c r="Y111" s="9"/>
      <c r="Z111" s="9"/>
      <c r="AA111" s="5">
        <f t="shared" si="10"/>
        <v>1.1841146145885606E-2</v>
      </c>
      <c r="AD111" s="5"/>
      <c r="AE111" s="65" t="s">
        <v>77</v>
      </c>
    </row>
    <row r="112" spans="1:34" s="65" customFormat="1" hidden="1" x14ac:dyDescent="0.25">
      <c r="A112" s="65">
        <v>111</v>
      </c>
      <c r="B112" s="65">
        <v>3</v>
      </c>
      <c r="C112" s="65">
        <v>4</v>
      </c>
      <c r="D112" s="65">
        <v>3</v>
      </c>
      <c r="E112" s="65">
        <v>2</v>
      </c>
      <c r="F112" s="65">
        <v>0.4</v>
      </c>
      <c r="G112" s="65">
        <v>200</v>
      </c>
      <c r="H112" s="65" t="b">
        <v>1</v>
      </c>
      <c r="I112" s="65">
        <v>0.5</v>
      </c>
      <c r="J112" s="65">
        <v>0</v>
      </c>
      <c r="K112" s="65">
        <v>0</v>
      </c>
      <c r="L112" s="65">
        <v>1</v>
      </c>
      <c r="M112" s="8" t="s">
        <v>24</v>
      </c>
      <c r="N112" s="65">
        <v>916193.92880899995</v>
      </c>
      <c r="O112" s="65">
        <v>163</v>
      </c>
      <c r="P112" s="65">
        <v>0.99492737711854795</v>
      </c>
      <c r="Q112" s="65">
        <v>1.0115547332394337</v>
      </c>
      <c r="R112" s="65">
        <v>0.99351788964201848</v>
      </c>
      <c r="S112" s="65">
        <v>2</v>
      </c>
      <c r="T112" s="65">
        <v>2</v>
      </c>
      <c r="U112" s="65">
        <v>1.0751400704871623</v>
      </c>
      <c r="V112" s="65">
        <v>0.39567531455930571</v>
      </c>
      <c r="W112" s="65">
        <v>0.93011136637004399</v>
      </c>
      <c r="X112" s="65">
        <v>1.0753361006533411</v>
      </c>
      <c r="Y112" s="9"/>
      <c r="Z112" s="9"/>
      <c r="AA112" s="5">
        <f t="shared" si="10"/>
        <v>1.8229664758739883E-4</v>
      </c>
      <c r="AD112" s="5">
        <f>IF(OR(Q112&gt;P112,Q112&gt;R112),-(ABS(P112-1)+ABS(Q112-1)+ABS(R112-1))/B112,(ABS(P112-1)+ABS(Q112-1)+ABS(R112-1))/B112)</f>
        <v>-7.7031554929557489E-3</v>
      </c>
      <c r="AE112" s="65" t="s">
        <v>78</v>
      </c>
    </row>
    <row r="113" spans="1:31" s="65" customFormat="1" hidden="1" x14ac:dyDescent="0.25">
      <c r="A113" s="65">
        <v>112</v>
      </c>
      <c r="B113" s="65">
        <v>3</v>
      </c>
      <c r="C113" s="65">
        <v>4</v>
      </c>
      <c r="D113" s="65">
        <v>3</v>
      </c>
      <c r="E113" s="65">
        <v>2</v>
      </c>
      <c r="F113" s="65">
        <v>0.4</v>
      </c>
      <c r="G113" s="65">
        <v>200</v>
      </c>
      <c r="H113" s="65" t="b">
        <v>1</v>
      </c>
      <c r="I113" s="65">
        <v>0.5</v>
      </c>
      <c r="J113" s="65">
        <v>0</v>
      </c>
      <c r="K113" s="65">
        <v>0</v>
      </c>
      <c r="L113" s="65">
        <v>2</v>
      </c>
      <c r="M113" s="8" t="s">
        <v>24</v>
      </c>
      <c r="N113" s="65">
        <v>1136700.469203</v>
      </c>
      <c r="O113" s="65">
        <v>200</v>
      </c>
      <c r="P113" s="65">
        <v>0.97084323625577229</v>
      </c>
      <c r="Q113" s="65">
        <v>0.98323344415688962</v>
      </c>
      <c r="R113" s="65">
        <v>1.0459233195873379</v>
      </c>
      <c r="S113" s="65">
        <v>2</v>
      </c>
      <c r="T113" s="65">
        <v>2</v>
      </c>
      <c r="U113" s="65">
        <v>1.0809436061826123</v>
      </c>
      <c r="V113" s="65">
        <v>0.3892159512124802</v>
      </c>
      <c r="W113" s="65">
        <v>0.92511764191985246</v>
      </c>
      <c r="X113" s="65">
        <v>0.39464503440848975</v>
      </c>
      <c r="Y113" s="9"/>
      <c r="Z113" s="9"/>
      <c r="AA113" s="5">
        <f t="shared" si="10"/>
        <v>1.3756876997443768E-2</v>
      </c>
      <c r="AD113" s="5"/>
      <c r="AE113" s="65" t="s">
        <v>78</v>
      </c>
    </row>
    <row r="114" spans="1:31" s="65" customFormat="1" hidden="1" x14ac:dyDescent="0.25">
      <c r="A114" s="65">
        <v>113</v>
      </c>
      <c r="B114" s="65">
        <v>3</v>
      </c>
      <c r="C114" s="65">
        <v>4</v>
      </c>
      <c r="D114" s="65">
        <v>3</v>
      </c>
      <c r="E114" s="65">
        <v>2</v>
      </c>
      <c r="F114" s="65">
        <v>0.4</v>
      </c>
      <c r="G114" s="65">
        <v>200</v>
      </c>
      <c r="H114" s="65" t="b">
        <v>1</v>
      </c>
      <c r="I114" s="65">
        <v>0.5</v>
      </c>
      <c r="J114" s="65">
        <v>0</v>
      </c>
      <c r="K114" s="65">
        <v>0</v>
      </c>
      <c r="L114" s="65">
        <v>2</v>
      </c>
      <c r="M114" s="8" t="s">
        <v>25</v>
      </c>
      <c r="N114" s="65">
        <v>467418.40777500003</v>
      </c>
      <c r="O114" s="65">
        <v>68</v>
      </c>
      <c r="P114" s="65">
        <v>0.97084323625577229</v>
      </c>
      <c r="Q114" s="65">
        <v>0.98323344415688962</v>
      </c>
      <c r="R114" s="65">
        <v>1.0459233195873379</v>
      </c>
      <c r="S114" s="65">
        <v>2</v>
      </c>
      <c r="T114" s="65">
        <v>2</v>
      </c>
      <c r="U114" s="65">
        <v>1.0809436061826123</v>
      </c>
      <c r="V114" s="65">
        <v>0.3892159512124802</v>
      </c>
      <c r="W114" s="65">
        <v>0.92511764191985246</v>
      </c>
      <c r="X114" s="65">
        <v>0.39464503440848975</v>
      </c>
      <c r="Y114" s="9"/>
      <c r="Z114" s="9"/>
      <c r="AA114" s="5">
        <f t="shared" si="10"/>
        <v>1.3756876997443768E-2</v>
      </c>
      <c r="AD114" s="5"/>
      <c r="AE114" s="65" t="s">
        <v>78</v>
      </c>
    </row>
    <row r="115" spans="1:31" s="65" customFormat="1" hidden="1" x14ac:dyDescent="0.25">
      <c r="A115" s="65">
        <v>114</v>
      </c>
      <c r="B115" s="65">
        <v>3</v>
      </c>
      <c r="C115" s="65">
        <v>4</v>
      </c>
      <c r="D115" s="65">
        <v>3</v>
      </c>
      <c r="E115" s="65">
        <v>2</v>
      </c>
      <c r="F115" s="65">
        <v>0.4</v>
      </c>
      <c r="G115" s="65">
        <v>200</v>
      </c>
      <c r="H115" s="65" t="b">
        <v>1</v>
      </c>
      <c r="I115" s="65">
        <v>0.5</v>
      </c>
      <c r="J115" s="65">
        <v>0</v>
      </c>
      <c r="K115" s="65">
        <v>0</v>
      </c>
      <c r="L115" s="65">
        <v>2</v>
      </c>
      <c r="M115" s="8" t="s">
        <v>26</v>
      </c>
      <c r="N115" s="65">
        <v>20137.966886999999</v>
      </c>
      <c r="O115" s="65">
        <v>3</v>
      </c>
      <c r="P115" s="65">
        <v>1</v>
      </c>
      <c r="Q115" s="65">
        <v>1</v>
      </c>
      <c r="R115" s="65">
        <v>1</v>
      </c>
      <c r="S115" s="65">
        <v>3</v>
      </c>
      <c r="T115" s="65">
        <v>1</v>
      </c>
      <c r="U115" s="65">
        <v>1.0845927454630067</v>
      </c>
      <c r="V115" s="65">
        <v>0.39203281639900034</v>
      </c>
      <c r="W115" s="65">
        <v>0.92200506059360143</v>
      </c>
      <c r="X115" s="65">
        <v>0.39464503440848975</v>
      </c>
      <c r="Y115" s="9"/>
      <c r="Z115" s="9"/>
      <c r="AA115" s="5">
        <f t="shared" si="10"/>
        <v>6.6191584379231561E-3</v>
      </c>
      <c r="AD115" s="5"/>
      <c r="AE115" s="65" t="s">
        <v>78</v>
      </c>
    </row>
    <row r="116" spans="1:31" x14ac:dyDescent="0.25">
      <c r="W116" s="11"/>
    </row>
    <row r="117" spans="1:31" x14ac:dyDescent="0.25">
      <c r="W117" s="11"/>
    </row>
    <row r="121" spans="1:31" x14ac:dyDescent="0.25">
      <c r="N121" s="12"/>
    </row>
  </sheetData>
  <autoFilter ref="A1:BL115" xr:uid="{CB389DD0-B143-42D3-820D-40431011FB6C}">
    <filterColumn colId="2">
      <filters>
        <filter val="4"/>
      </filters>
    </filterColumn>
    <filterColumn colId="4">
      <filters>
        <filter val="2"/>
      </filters>
    </filterColumn>
    <filterColumn colId="6">
      <filters>
        <filter val="0"/>
      </filters>
    </filterColumn>
    <filterColumn colId="11">
      <filters>
        <filter val="1"/>
      </filters>
    </filterColumn>
    <filterColumn colId="12">
      <filters>
        <filter val="SIM"/>
      </filters>
    </filterColumn>
  </autoFilter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AE13-35F8-4561-8082-C99D5D0005C5}">
  <sheetPr filterMode="1"/>
  <dimension ref="A1:BJ29"/>
  <sheetViews>
    <sheetView topLeftCell="E10" workbookViewId="0">
      <selection activeCell="S26" sqref="S26"/>
    </sheetView>
  </sheetViews>
  <sheetFormatPr defaultRowHeight="15" x14ac:dyDescent="0.25"/>
  <sheetData>
    <row r="1" spans="1:62" s="1" customFormat="1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31</v>
      </c>
      <c r="Z1" s="6" t="s">
        <v>32</v>
      </c>
      <c r="AA1" s="6" t="s">
        <v>43</v>
      </c>
      <c r="AB1" s="6" t="s">
        <v>44</v>
      </c>
      <c r="AC1" s="6" t="s">
        <v>45</v>
      </c>
      <c r="AD1" s="7" t="s">
        <v>27</v>
      </c>
      <c r="AE1" s="6" t="s">
        <v>28</v>
      </c>
      <c r="AF1" s="7" t="s">
        <v>65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5">
      <c r="A2" s="63">
        <v>2</v>
      </c>
      <c r="B2" s="63">
        <v>3</v>
      </c>
      <c r="C2" s="63">
        <v>4</v>
      </c>
      <c r="D2" s="63">
        <v>1</v>
      </c>
      <c r="E2" s="63">
        <v>1</v>
      </c>
      <c r="F2" s="63">
        <v>0.4</v>
      </c>
      <c r="G2" s="63">
        <v>200</v>
      </c>
      <c r="H2" s="63" t="b">
        <v>1</v>
      </c>
      <c r="I2" s="63">
        <v>0.5</v>
      </c>
      <c r="J2" s="63">
        <v>0</v>
      </c>
      <c r="K2" s="63">
        <v>0</v>
      </c>
      <c r="L2" s="63">
        <v>1</v>
      </c>
      <c r="M2" s="8" t="s">
        <v>24</v>
      </c>
      <c r="N2" s="63">
        <v>69.510016800000002</v>
      </c>
      <c r="O2" s="63">
        <v>114</v>
      </c>
      <c r="P2" s="63">
        <v>0.98560350139616748</v>
      </c>
      <c r="Q2" s="18">
        <v>1.0307703039158735</v>
      </c>
      <c r="R2" s="63">
        <v>0.98362619468795898</v>
      </c>
      <c r="S2" s="63">
        <v>2</v>
      </c>
      <c r="T2" s="63">
        <v>2</v>
      </c>
      <c r="U2" s="63">
        <v>1.1968800163964419</v>
      </c>
      <c r="V2" s="63">
        <v>1.2562421764889027</v>
      </c>
      <c r="W2" s="63">
        <v>0.83550563657232169</v>
      </c>
      <c r="X2" s="63">
        <v>1.1973760239948845</v>
      </c>
      <c r="Y2" s="63">
        <v>1.2041591321917799</v>
      </c>
      <c r="Z2" s="63">
        <v>1.2041591321917799</v>
      </c>
      <c r="AA2" s="5">
        <v>4.1424547385515709E-4</v>
      </c>
      <c r="AB2" s="5">
        <v>6.0449782763253301E-3</v>
      </c>
      <c r="AC2" s="5">
        <v>6.0449782763253301E-3</v>
      </c>
      <c r="AD2" s="5">
        <v>-2.0513535943915695E-2</v>
      </c>
      <c r="AE2" s="63" t="s">
        <v>30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</row>
    <row r="3" spans="1:62" x14ac:dyDescent="0.25">
      <c r="A3" s="63">
        <v>4</v>
      </c>
      <c r="B3" s="63">
        <v>3</v>
      </c>
      <c r="C3" s="63">
        <v>4</v>
      </c>
      <c r="D3" s="63">
        <v>1</v>
      </c>
      <c r="E3" s="63">
        <v>1</v>
      </c>
      <c r="F3" s="63">
        <v>0.4</v>
      </c>
      <c r="G3" s="63">
        <v>200</v>
      </c>
      <c r="H3" s="63" t="b">
        <v>1</v>
      </c>
      <c r="I3" s="63">
        <v>0.5</v>
      </c>
      <c r="J3" s="63">
        <v>0</v>
      </c>
      <c r="K3" s="63">
        <v>0</v>
      </c>
      <c r="L3" s="63">
        <v>2</v>
      </c>
      <c r="M3" s="8" t="s">
        <v>24</v>
      </c>
      <c r="N3" s="63">
        <v>79.601694899999998</v>
      </c>
      <c r="O3" s="63">
        <v>130</v>
      </c>
      <c r="P3" s="63">
        <v>1.0301116363169169</v>
      </c>
      <c r="Q3" s="63">
        <v>1.0504760789050027</v>
      </c>
      <c r="R3" s="63">
        <v>0.91941228477808035</v>
      </c>
      <c r="S3" s="63">
        <v>3</v>
      </c>
      <c r="T3" s="63">
        <v>1</v>
      </c>
      <c r="U3" s="63">
        <v>1.2104128331006365</v>
      </c>
      <c r="V3" s="63">
        <v>1.2352962792382625</v>
      </c>
      <c r="W3" s="63">
        <v>0.82616440660032042</v>
      </c>
      <c r="X3" s="63">
        <v>1.259267697022892</v>
      </c>
      <c r="Y3" s="63">
        <v>1.25819418672906</v>
      </c>
      <c r="Z3" s="63">
        <v>1.2843089030906301</v>
      </c>
      <c r="AA3" s="5">
        <v>1.9035998335621418E-2</v>
      </c>
      <c r="AB3" s="5">
        <v>1.8199025025163684E-2</v>
      </c>
      <c r="AC3" s="5">
        <v>3.8162644309652438E-2</v>
      </c>
      <c r="AD3" s="5">
        <v>-5.3725143481279769E-2</v>
      </c>
      <c r="AE3" s="63" t="s">
        <v>30</v>
      </c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</row>
    <row r="4" spans="1:62" hidden="1" x14ac:dyDescent="0.25">
      <c r="A4" s="63">
        <v>6</v>
      </c>
      <c r="B4" s="63">
        <v>3</v>
      </c>
      <c r="C4" s="63">
        <v>4</v>
      </c>
      <c r="D4" s="63">
        <v>1</v>
      </c>
      <c r="E4" s="63">
        <v>1</v>
      </c>
      <c r="F4" s="63">
        <v>0.4</v>
      </c>
      <c r="G4" s="63">
        <v>200</v>
      </c>
      <c r="H4" s="63" t="b">
        <v>1</v>
      </c>
      <c r="I4" s="63">
        <v>0.5</v>
      </c>
      <c r="J4" s="63">
        <v>0</v>
      </c>
      <c r="K4" s="63">
        <v>0</v>
      </c>
      <c r="L4" s="63">
        <v>2</v>
      </c>
      <c r="M4" s="8" t="s">
        <v>25</v>
      </c>
      <c r="N4" s="63">
        <v>24.985341200000001</v>
      </c>
      <c r="O4" s="63">
        <v>38</v>
      </c>
      <c r="P4" s="63">
        <v>0.98537697960641812</v>
      </c>
      <c r="Q4" s="63">
        <v>1.044779004713527</v>
      </c>
      <c r="R4" s="63">
        <v>0.96984401568005496</v>
      </c>
      <c r="S4" s="63">
        <v>2</v>
      </c>
      <c r="T4" s="63">
        <v>2</v>
      </c>
      <c r="U4" s="63">
        <v>1.1970419670995827</v>
      </c>
      <c r="V4" s="63">
        <v>1.2557685930692852</v>
      </c>
      <c r="W4" s="63">
        <v>0.83539259899382412</v>
      </c>
      <c r="X4" s="63">
        <v>1.259267697022892</v>
      </c>
      <c r="Y4" s="63">
        <v>1.27267039566708</v>
      </c>
      <c r="Z4" s="63">
        <v>1.2843089030906301</v>
      </c>
      <c r="AA4" s="5">
        <v>2.7786815796825293E-3</v>
      </c>
      <c r="AB4" s="5">
        <v>1.3280581252882451E-2</v>
      </c>
      <c r="AC4" s="5">
        <v>2.222230956482818E-2</v>
      </c>
      <c r="AD4" s="5">
        <v>-2.9852669809017979E-2</v>
      </c>
      <c r="AE4" s="63" t="s">
        <v>30</v>
      </c>
      <c r="AF4" s="63" t="s">
        <v>26</v>
      </c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</row>
    <row r="5" spans="1:62" hidden="1" x14ac:dyDescent="0.25">
      <c r="A5" s="63">
        <v>8</v>
      </c>
      <c r="B5" s="63">
        <v>3</v>
      </c>
      <c r="C5" s="63">
        <v>4</v>
      </c>
      <c r="D5" s="63">
        <v>1</v>
      </c>
      <c r="E5" s="63">
        <v>1</v>
      </c>
      <c r="F5" s="63">
        <v>0.4</v>
      </c>
      <c r="G5" s="63">
        <v>200</v>
      </c>
      <c r="H5" s="63" t="b">
        <v>1</v>
      </c>
      <c r="I5" s="63">
        <v>0.5</v>
      </c>
      <c r="J5" s="63">
        <v>0</v>
      </c>
      <c r="K5" s="63">
        <v>0</v>
      </c>
      <c r="L5" s="63">
        <v>2</v>
      </c>
      <c r="M5" s="8" t="s">
        <v>26</v>
      </c>
      <c r="N5" s="63">
        <v>2.0655795000000001</v>
      </c>
      <c r="O5" s="63">
        <v>3</v>
      </c>
      <c r="P5" s="63">
        <v>1</v>
      </c>
      <c r="Q5" s="63">
        <v>1</v>
      </c>
      <c r="R5" s="63">
        <v>1</v>
      </c>
      <c r="S5" s="63">
        <v>3</v>
      </c>
      <c r="T5" s="63">
        <v>1</v>
      </c>
      <c r="U5" s="63">
        <v>1.2145400489160874</v>
      </c>
      <c r="V5" s="63">
        <v>1.2483434189391409</v>
      </c>
      <c r="W5" s="63">
        <v>0.82335695796317876</v>
      </c>
      <c r="X5" s="63">
        <v>1.259267697022892</v>
      </c>
      <c r="Y5" s="63">
        <v>1.25926769702289</v>
      </c>
      <c r="Z5" s="63">
        <v>1.25926769702289</v>
      </c>
      <c r="AA5" s="5">
        <v>8.6751038794831148E-3</v>
      </c>
      <c r="AB5" s="5">
        <v>8.6751038794815605E-3</v>
      </c>
      <c r="AC5" s="5">
        <v>8.6751038794815605E-3</v>
      </c>
      <c r="AD5" s="5">
        <v>0</v>
      </c>
      <c r="AE5" s="63" t="s">
        <v>30</v>
      </c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</row>
    <row r="6" spans="1:62" x14ac:dyDescent="0.25">
      <c r="A6" s="63">
        <v>18</v>
      </c>
      <c r="B6" s="63">
        <v>3</v>
      </c>
      <c r="C6" s="63">
        <v>6</v>
      </c>
      <c r="D6" s="63">
        <v>1</v>
      </c>
      <c r="E6" s="63">
        <v>1</v>
      </c>
      <c r="F6" s="63">
        <v>0.4</v>
      </c>
      <c r="G6" s="63">
        <v>200</v>
      </c>
      <c r="H6" s="63" t="b">
        <v>1</v>
      </c>
      <c r="I6" s="63">
        <v>0.5</v>
      </c>
      <c r="J6" s="63">
        <v>0</v>
      </c>
      <c r="K6" s="63">
        <v>0</v>
      </c>
      <c r="L6" s="63">
        <v>1</v>
      </c>
      <c r="M6" s="8" t="s">
        <v>24</v>
      </c>
      <c r="N6" s="63">
        <v>293.84327139999999</v>
      </c>
      <c r="O6" s="63">
        <v>180</v>
      </c>
      <c r="P6" s="16">
        <v>0.98365561927447387</v>
      </c>
      <c r="Q6" s="18">
        <v>1.0347913638008868</v>
      </c>
      <c r="R6" s="16">
        <v>0.98155301692463948</v>
      </c>
      <c r="S6" s="63">
        <v>3</v>
      </c>
      <c r="T6" s="63">
        <v>3</v>
      </c>
      <c r="U6" s="63">
        <v>1.1496024361580803</v>
      </c>
      <c r="V6" s="63">
        <v>1.192211130513354</v>
      </c>
      <c r="W6" s="63">
        <v>0.86986593673370682</v>
      </c>
      <c r="X6" s="63">
        <v>1.1503335407670443</v>
      </c>
      <c r="Y6" s="63">
        <v>1.15601562865146</v>
      </c>
      <c r="Z6" s="63">
        <v>1.15601562865146</v>
      </c>
      <c r="AA6" s="5">
        <v>6.3555880364618567E-4</v>
      </c>
      <c r="AB6" s="5">
        <v>5.5476693691943746E-3</v>
      </c>
      <c r="AC6" s="5">
        <v>5.5476693691943746E-3</v>
      </c>
      <c r="AD6" s="5">
        <v>-2.3194242533924474E-2</v>
      </c>
      <c r="AE6" s="63" t="s">
        <v>29</v>
      </c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</row>
    <row r="7" spans="1:62" x14ac:dyDescent="0.25">
      <c r="A7" s="63">
        <v>20</v>
      </c>
      <c r="B7" s="63">
        <v>3</v>
      </c>
      <c r="C7" s="63">
        <v>6</v>
      </c>
      <c r="D7" s="63">
        <v>1</v>
      </c>
      <c r="E7" s="63">
        <v>1</v>
      </c>
      <c r="F7" s="63">
        <v>0.4</v>
      </c>
      <c r="G7" s="63">
        <v>200</v>
      </c>
      <c r="H7" s="63" t="b">
        <v>1</v>
      </c>
      <c r="I7" s="63">
        <v>0.5</v>
      </c>
      <c r="J7" s="63">
        <v>0</v>
      </c>
      <c r="K7" s="63">
        <v>0</v>
      </c>
      <c r="L7" s="63">
        <v>2</v>
      </c>
      <c r="M7" s="8" t="s">
        <v>24</v>
      </c>
      <c r="N7" s="63">
        <v>291.6263687</v>
      </c>
      <c r="O7" s="63">
        <v>229</v>
      </c>
      <c r="P7" s="63">
        <v>1.0477237571034186</v>
      </c>
      <c r="Q7" s="63">
        <v>1.0502319417587542</v>
      </c>
      <c r="R7" s="63">
        <v>0.90204430113782752</v>
      </c>
      <c r="S7" s="63">
        <v>5</v>
      </c>
      <c r="T7" s="63">
        <v>1</v>
      </c>
      <c r="U7" s="63">
        <v>1.1783650684678066</v>
      </c>
      <c r="V7" s="63">
        <v>1.173849097037502</v>
      </c>
      <c r="W7" s="63">
        <v>0.84863343861700735</v>
      </c>
      <c r="X7" s="63">
        <v>1.195634766453983</v>
      </c>
      <c r="Y7" s="63">
        <v>1.1950755474050601</v>
      </c>
      <c r="Z7" s="63">
        <v>1.2143321217253</v>
      </c>
      <c r="AA7" s="5">
        <v>1.8221006972800824E-2</v>
      </c>
      <c r="AB7" s="5">
        <v>1.7761597092040282E-2</v>
      </c>
      <c r="AC7" s="5">
        <v>3.3337687411480577E-2</v>
      </c>
      <c r="AD7" s="5">
        <v>-6.5303799241448426E-2</v>
      </c>
      <c r="AE7" s="63" t="s">
        <v>29</v>
      </c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</row>
    <row r="8" spans="1:62" hidden="1" x14ac:dyDescent="0.25">
      <c r="A8" s="63">
        <v>22</v>
      </c>
      <c r="B8" s="63">
        <v>3</v>
      </c>
      <c r="C8" s="63">
        <v>6</v>
      </c>
      <c r="D8" s="63">
        <v>1</v>
      </c>
      <c r="E8" s="63">
        <v>1</v>
      </c>
      <c r="F8" s="63">
        <v>0.4</v>
      </c>
      <c r="G8" s="63">
        <v>200</v>
      </c>
      <c r="H8" s="63" t="b">
        <v>1</v>
      </c>
      <c r="I8" s="63">
        <v>0.5</v>
      </c>
      <c r="J8" s="63">
        <v>0</v>
      </c>
      <c r="K8" s="63">
        <v>0</v>
      </c>
      <c r="L8" s="63">
        <v>2</v>
      </c>
      <c r="M8" s="8" t="s">
        <v>25</v>
      </c>
      <c r="N8" s="63">
        <v>72.540910999999994</v>
      </c>
      <c r="O8" s="63">
        <v>49</v>
      </c>
      <c r="P8" s="63">
        <v>0.9822668756286177</v>
      </c>
      <c r="Q8" s="63">
        <v>1.0455274592112738</v>
      </c>
      <c r="R8" s="63">
        <v>0.97220566516010831</v>
      </c>
      <c r="S8" s="63">
        <v>3</v>
      </c>
      <c r="T8" s="63">
        <v>3</v>
      </c>
      <c r="U8" s="63">
        <v>1.1496964028306826</v>
      </c>
      <c r="V8" s="63">
        <v>1.1919553998521397</v>
      </c>
      <c r="W8" s="63">
        <v>0.86979484108838367</v>
      </c>
      <c r="X8" s="63">
        <v>1.195634766453983</v>
      </c>
      <c r="Y8" s="63">
        <v>1.20725656541839</v>
      </c>
      <c r="Z8" s="63">
        <v>1.2143321217253</v>
      </c>
      <c r="AA8" s="5">
        <v>3.0773332334217418E-3</v>
      </c>
      <c r="AB8" s="5">
        <v>1.2674327897274629E-2</v>
      </c>
      <c r="AC8" s="5">
        <v>1.8427184353295267E-2</v>
      </c>
      <c r="AD8" s="5">
        <v>-3.0351639474182585E-2</v>
      </c>
      <c r="AE8" s="63" t="s">
        <v>29</v>
      </c>
      <c r="AF8" s="63" t="s">
        <v>26</v>
      </c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</row>
    <row r="9" spans="1:62" hidden="1" x14ac:dyDescent="0.25">
      <c r="A9" s="63">
        <v>24</v>
      </c>
      <c r="B9" s="63">
        <v>3</v>
      </c>
      <c r="C9" s="63">
        <v>6</v>
      </c>
      <c r="D9" s="63">
        <v>1</v>
      </c>
      <c r="E9" s="63">
        <v>1</v>
      </c>
      <c r="F9" s="63">
        <v>0.4</v>
      </c>
      <c r="G9" s="63">
        <v>200</v>
      </c>
      <c r="H9" s="63" t="b">
        <v>1</v>
      </c>
      <c r="I9" s="63">
        <v>0.5</v>
      </c>
      <c r="J9" s="63">
        <v>0</v>
      </c>
      <c r="K9" s="63">
        <v>0</v>
      </c>
      <c r="L9" s="63">
        <v>2</v>
      </c>
      <c r="M9" s="8" t="s">
        <v>26</v>
      </c>
      <c r="N9" s="63">
        <v>6.5260134000000001</v>
      </c>
      <c r="O9" s="63">
        <v>5</v>
      </c>
      <c r="P9" s="63">
        <v>1</v>
      </c>
      <c r="Q9" s="63">
        <v>1</v>
      </c>
      <c r="R9" s="63">
        <v>1</v>
      </c>
      <c r="S9" s="63">
        <v>4</v>
      </c>
      <c r="T9" s="63">
        <v>2</v>
      </c>
      <c r="U9" s="63">
        <v>1.1581298210852764</v>
      </c>
      <c r="V9" s="63">
        <v>1.1840268272391903</v>
      </c>
      <c r="W9" s="63">
        <v>0.86346105746841584</v>
      </c>
      <c r="X9" s="63">
        <v>1.195634766453983</v>
      </c>
      <c r="Y9" s="63">
        <v>1.1956347664539799</v>
      </c>
      <c r="Z9" s="63">
        <v>1.1956347664539799</v>
      </c>
      <c r="AA9" s="5">
        <v>9.7085995995412899E-3</v>
      </c>
      <c r="AB9" s="5">
        <v>9.7085995995387364E-3</v>
      </c>
      <c r="AC9" s="5">
        <v>9.7085995995387364E-3</v>
      </c>
      <c r="AD9" s="5">
        <v>0</v>
      </c>
      <c r="AE9" s="63" t="s">
        <v>29</v>
      </c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</row>
    <row r="10" spans="1:62" x14ac:dyDescent="0.25">
      <c r="A10" s="63">
        <v>26</v>
      </c>
      <c r="B10" s="63">
        <v>3</v>
      </c>
      <c r="C10" s="63">
        <v>8</v>
      </c>
      <c r="D10" s="63">
        <v>1</v>
      </c>
      <c r="E10" s="63">
        <v>1</v>
      </c>
      <c r="F10" s="63">
        <v>0.4</v>
      </c>
      <c r="G10" s="63">
        <v>200</v>
      </c>
      <c r="H10" s="63" t="b">
        <v>1</v>
      </c>
      <c r="I10" s="63">
        <v>0.5</v>
      </c>
      <c r="J10" s="63">
        <v>0</v>
      </c>
      <c r="K10" s="63">
        <v>0</v>
      </c>
      <c r="L10" s="63">
        <v>1</v>
      </c>
      <c r="M10" s="8" t="s">
        <v>24</v>
      </c>
      <c r="N10" s="63">
        <v>602.90977659999999</v>
      </c>
      <c r="O10" s="63">
        <v>260</v>
      </c>
      <c r="P10" s="16">
        <v>0.98259963161567432</v>
      </c>
      <c r="Q10" s="18">
        <v>1.0367039099912632</v>
      </c>
      <c r="R10" s="16">
        <v>0.98069645839306241</v>
      </c>
      <c r="S10" s="63">
        <v>4</v>
      </c>
      <c r="T10" s="63">
        <v>4</v>
      </c>
      <c r="U10" s="63">
        <v>1.1199974229770417</v>
      </c>
      <c r="V10" s="63">
        <v>1.1521670091894289</v>
      </c>
      <c r="W10" s="63">
        <v>0.89285919724879448</v>
      </c>
      <c r="X10" s="63">
        <v>1.1209070645897297</v>
      </c>
      <c r="Y10" s="63">
        <v>1.1257649925202999</v>
      </c>
      <c r="Z10" s="63">
        <v>1.1257649925202999</v>
      </c>
      <c r="AA10" s="5">
        <v>8.1152277599472189E-4</v>
      </c>
      <c r="AB10" s="5">
        <v>5.1232447105554746E-3</v>
      </c>
      <c r="AC10" s="5">
        <v>5.1232447105554746E-3</v>
      </c>
      <c r="AD10" s="5">
        <v>-2.4469273327508811E-2</v>
      </c>
      <c r="AE10" s="63" t="s">
        <v>29</v>
      </c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</row>
    <row r="11" spans="1:62" x14ac:dyDescent="0.25">
      <c r="A11" s="63">
        <v>28</v>
      </c>
      <c r="B11" s="63">
        <v>3</v>
      </c>
      <c r="C11" s="63">
        <v>8</v>
      </c>
      <c r="D11" s="63">
        <v>1</v>
      </c>
      <c r="E11" s="63">
        <v>1</v>
      </c>
      <c r="F11" s="63">
        <v>0.4</v>
      </c>
      <c r="G11" s="63">
        <v>200</v>
      </c>
      <c r="H11" s="63" t="b">
        <v>1</v>
      </c>
      <c r="I11" s="63">
        <v>0.5</v>
      </c>
      <c r="J11" s="63">
        <v>0</v>
      </c>
      <c r="K11" s="63">
        <v>0</v>
      </c>
      <c r="L11" s="63">
        <v>2</v>
      </c>
      <c r="M11" s="8" t="s">
        <v>24</v>
      </c>
      <c r="N11" s="63">
        <v>762.78074389999995</v>
      </c>
      <c r="O11" s="63">
        <v>312</v>
      </c>
      <c r="P11" s="63">
        <v>1.0245143804753116</v>
      </c>
      <c r="Q11" s="63">
        <v>1.0483556891619847</v>
      </c>
      <c r="R11" s="63">
        <v>0.92712993036270375</v>
      </c>
      <c r="S11" s="63">
        <v>6</v>
      </c>
      <c r="T11" s="63">
        <v>2</v>
      </c>
      <c r="U11" s="63">
        <v>1.1350225604522404</v>
      </c>
      <c r="V11" s="63">
        <v>1.1345535181696915</v>
      </c>
      <c r="W11" s="63">
        <v>0.88103975625079933</v>
      </c>
      <c r="X11" s="63">
        <v>1.1557937650598789</v>
      </c>
      <c r="Y11" s="63">
        <v>1.1557821578141401</v>
      </c>
      <c r="Z11" s="63">
        <v>1.17049712142578</v>
      </c>
      <c r="AA11" s="5">
        <v>1.8377194558656385E-2</v>
      </c>
      <c r="AB11" s="5">
        <v>1.8367336353934505E-2</v>
      </c>
      <c r="AC11" s="5">
        <v>3.0707980906698573E-2</v>
      </c>
      <c r="AD11" s="5">
        <v>-4.8580046424864208E-2</v>
      </c>
      <c r="AE11" s="63" t="s">
        <v>29</v>
      </c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</row>
    <row r="12" spans="1:62" hidden="1" x14ac:dyDescent="0.25">
      <c r="A12" s="63">
        <v>30</v>
      </c>
      <c r="B12" s="63">
        <v>3</v>
      </c>
      <c r="C12" s="63">
        <v>8</v>
      </c>
      <c r="D12" s="63">
        <v>1</v>
      </c>
      <c r="E12" s="63">
        <v>1</v>
      </c>
      <c r="F12" s="63">
        <v>0.4</v>
      </c>
      <c r="G12" s="63">
        <v>200</v>
      </c>
      <c r="H12" s="63" t="b">
        <v>1</v>
      </c>
      <c r="I12" s="63">
        <v>0.5</v>
      </c>
      <c r="J12" s="63">
        <v>0</v>
      </c>
      <c r="K12" s="63">
        <v>0</v>
      </c>
      <c r="L12" s="63">
        <v>2</v>
      </c>
      <c r="M12" s="8" t="s">
        <v>25</v>
      </c>
      <c r="N12" s="63">
        <v>131.21515059999999</v>
      </c>
      <c r="O12" s="63">
        <v>44</v>
      </c>
      <c r="P12" s="63">
        <v>0.9813329840607885</v>
      </c>
      <c r="Q12" s="63">
        <v>1.0455356935051858</v>
      </c>
      <c r="R12" s="63">
        <v>0.97313132243402567</v>
      </c>
      <c r="S12" s="63">
        <v>4</v>
      </c>
      <c r="T12" s="63">
        <v>4</v>
      </c>
      <c r="U12" s="63">
        <v>1.1200676653848278</v>
      </c>
      <c r="V12" s="63">
        <v>1.1519896775597742</v>
      </c>
      <c r="W12" s="63">
        <v>0.89280320368539923</v>
      </c>
      <c r="X12" s="63">
        <v>1.1557937650598789</v>
      </c>
      <c r="Y12" s="63">
        <v>1.16582467863464</v>
      </c>
      <c r="Z12" s="63">
        <v>1.17049712142578</v>
      </c>
      <c r="AA12" s="5">
        <v>3.2913203160492843E-3</v>
      </c>
      <c r="AB12" s="5">
        <v>1.1867136910387543E-2</v>
      </c>
      <c r="AC12" s="5">
        <v>1.5811609893975564E-2</v>
      </c>
      <c r="AD12" s="5">
        <v>-3.0357129003457217E-2</v>
      </c>
      <c r="AE12" s="63" t="s">
        <v>29</v>
      </c>
      <c r="AF12" s="63" t="s">
        <v>26</v>
      </c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</row>
    <row r="13" spans="1:62" hidden="1" x14ac:dyDescent="0.25">
      <c r="A13" s="63">
        <v>32</v>
      </c>
      <c r="B13" s="63">
        <v>3</v>
      </c>
      <c r="C13" s="63">
        <v>8</v>
      </c>
      <c r="D13" s="63">
        <v>1</v>
      </c>
      <c r="E13" s="63">
        <v>1</v>
      </c>
      <c r="F13" s="63">
        <v>0.4</v>
      </c>
      <c r="G13" s="63">
        <v>200</v>
      </c>
      <c r="H13" s="63" t="b">
        <v>1</v>
      </c>
      <c r="I13" s="63">
        <v>0.5</v>
      </c>
      <c r="J13" s="63">
        <v>0</v>
      </c>
      <c r="K13" s="63">
        <v>0</v>
      </c>
      <c r="L13" s="63">
        <v>2</v>
      </c>
      <c r="M13" s="8" t="s">
        <v>26</v>
      </c>
      <c r="N13" s="63">
        <v>17.089386999999999</v>
      </c>
      <c r="O13" s="63">
        <v>7</v>
      </c>
      <c r="P13" s="63">
        <v>1</v>
      </c>
      <c r="Q13" s="63">
        <v>1</v>
      </c>
      <c r="R13" s="63">
        <v>1</v>
      </c>
      <c r="S13" s="63">
        <v>5</v>
      </c>
      <c r="T13" s="63">
        <v>3</v>
      </c>
      <c r="U13" s="63">
        <v>1.1251383583034547</v>
      </c>
      <c r="V13" s="63">
        <v>1.1456349051068686</v>
      </c>
      <c r="W13" s="63">
        <v>0.88877958219098929</v>
      </c>
      <c r="X13" s="63">
        <v>1.1557937650598789</v>
      </c>
      <c r="Y13" s="63">
        <v>1.15579376505988</v>
      </c>
      <c r="Z13" s="63">
        <v>1.15579376505988</v>
      </c>
      <c r="AA13" s="5">
        <v>8.7895092187869617E-3</v>
      </c>
      <c r="AB13" s="5">
        <v>8.7895092187878499E-3</v>
      </c>
      <c r="AC13" s="5">
        <v>8.7895092187878499E-3</v>
      </c>
      <c r="AD13" s="5">
        <v>0</v>
      </c>
      <c r="AE13" s="63" t="s">
        <v>29</v>
      </c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</row>
    <row r="14" spans="1:62" x14ac:dyDescent="0.25">
      <c r="A14" s="63">
        <v>34</v>
      </c>
      <c r="B14" s="63">
        <v>3</v>
      </c>
      <c r="C14" s="63">
        <v>10</v>
      </c>
      <c r="D14" s="63">
        <v>1</v>
      </c>
      <c r="E14" s="63">
        <v>1</v>
      </c>
      <c r="F14" s="63">
        <v>0.4</v>
      </c>
      <c r="G14" s="63">
        <v>200</v>
      </c>
      <c r="H14" s="63" t="b">
        <v>1</v>
      </c>
      <c r="I14" s="63">
        <v>0.5</v>
      </c>
      <c r="J14" s="63">
        <v>0</v>
      </c>
      <c r="K14" s="63">
        <v>0</v>
      </c>
      <c r="L14" s="63">
        <v>1</v>
      </c>
      <c r="M14" s="8" t="s">
        <v>24</v>
      </c>
      <c r="N14" s="63">
        <v>1335.3384364000001</v>
      </c>
      <c r="O14" s="63">
        <v>340</v>
      </c>
      <c r="P14" s="16">
        <v>0.98212647889552718</v>
      </c>
      <c r="Q14" s="18">
        <v>1.0373972717920479</v>
      </c>
      <c r="R14" s="16">
        <v>0.98047624931242472</v>
      </c>
      <c r="S14" s="63">
        <v>5</v>
      </c>
      <c r="T14" s="63">
        <v>5</v>
      </c>
      <c r="U14" s="63">
        <v>1.0998346570667761</v>
      </c>
      <c r="V14" s="63">
        <v>1.1250355126305649</v>
      </c>
      <c r="W14" s="63">
        <v>0.9092275766859067</v>
      </c>
      <c r="X14" s="63">
        <v>1.100871292419056</v>
      </c>
      <c r="Y14" s="63">
        <v>1.10509947289537</v>
      </c>
      <c r="Z14" s="63">
        <v>1.10509947289537</v>
      </c>
      <c r="AA14" s="5">
        <v>9.4164990895717615E-4</v>
      </c>
      <c r="AB14" s="5">
        <v>4.7641103427550346E-3</v>
      </c>
      <c r="AC14" s="5">
        <v>4.7641103427550346E-3</v>
      </c>
      <c r="AD14" s="5">
        <v>-2.4931514528031995E-2</v>
      </c>
      <c r="AE14" s="63" t="s">
        <v>29</v>
      </c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</row>
    <row r="15" spans="1:62" x14ac:dyDescent="0.25">
      <c r="A15" s="63">
        <v>36</v>
      </c>
      <c r="B15" s="63">
        <v>3</v>
      </c>
      <c r="C15" s="63">
        <v>10</v>
      </c>
      <c r="D15" s="63">
        <v>1</v>
      </c>
      <c r="E15" s="63">
        <v>1</v>
      </c>
      <c r="F15" s="63">
        <v>0.4</v>
      </c>
      <c r="G15" s="63">
        <v>200</v>
      </c>
      <c r="H15" s="63" t="b">
        <v>1</v>
      </c>
      <c r="I15" s="63">
        <v>0.5</v>
      </c>
      <c r="J15" s="63">
        <v>0</v>
      </c>
      <c r="K15" s="63">
        <v>0</v>
      </c>
      <c r="L15" s="63">
        <v>2</v>
      </c>
      <c r="M15" s="8" t="s">
        <v>24</v>
      </c>
      <c r="N15" s="63">
        <v>1557.8272068000001</v>
      </c>
      <c r="O15" s="63">
        <v>397</v>
      </c>
      <c r="P15" s="63">
        <v>1.0332139829475699</v>
      </c>
      <c r="Q15" s="63">
        <v>1.0473017641433922</v>
      </c>
      <c r="R15" s="63">
        <v>0.91948425290903768</v>
      </c>
      <c r="S15" s="63">
        <v>8</v>
      </c>
      <c r="T15" s="63">
        <v>2</v>
      </c>
      <c r="U15" s="63">
        <v>1.1223177147770174</v>
      </c>
      <c r="V15" s="63">
        <v>1.1087363491425637</v>
      </c>
      <c r="W15" s="63">
        <v>0.89101329047334921</v>
      </c>
      <c r="X15" s="63">
        <v>1.1287592846236287</v>
      </c>
      <c r="Y15" s="63">
        <v>1.12939747533585</v>
      </c>
      <c r="Z15" s="63">
        <v>1.14077389725127</v>
      </c>
      <c r="AA15" s="5">
        <v>1.7738888843551348E-2</v>
      </c>
      <c r="AB15" s="5">
        <v>1.8293936939377642E-2</v>
      </c>
      <c r="AC15" s="5">
        <v>2.808404731726577E-2</v>
      </c>
      <c r="AD15" s="5">
        <v>-5.3677164727308137E-2</v>
      </c>
      <c r="AE15" s="63" t="s">
        <v>29</v>
      </c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</row>
    <row r="16" spans="1:62" hidden="1" x14ac:dyDescent="0.25">
      <c r="A16" s="63">
        <v>38</v>
      </c>
      <c r="B16" s="63">
        <v>3</v>
      </c>
      <c r="C16" s="63">
        <v>10</v>
      </c>
      <c r="D16" s="63">
        <v>1</v>
      </c>
      <c r="E16" s="63">
        <v>1</v>
      </c>
      <c r="F16" s="63">
        <v>0.4</v>
      </c>
      <c r="G16" s="63">
        <v>200</v>
      </c>
      <c r="H16" s="63" t="b">
        <v>1</v>
      </c>
      <c r="I16" s="63">
        <v>0.5</v>
      </c>
      <c r="J16" s="63">
        <v>0</v>
      </c>
      <c r="K16" s="63">
        <v>0</v>
      </c>
      <c r="L16" s="63">
        <v>2</v>
      </c>
      <c r="M16" s="8" t="s">
        <v>25</v>
      </c>
      <c r="N16" s="63">
        <v>222.02147489999999</v>
      </c>
      <c r="O16" s="63">
        <v>44</v>
      </c>
      <c r="P16" s="63">
        <v>0.98133022445765294</v>
      </c>
      <c r="Q16" s="63">
        <v>1.0451881660162141</v>
      </c>
      <c r="R16" s="63">
        <v>0.97348160952613294</v>
      </c>
      <c r="S16" s="63">
        <v>5</v>
      </c>
      <c r="T16" s="63">
        <v>5</v>
      </c>
      <c r="U16" s="63">
        <v>1.0998986019500239</v>
      </c>
      <c r="V16" s="63">
        <v>1.1248859398185227</v>
      </c>
      <c r="W16" s="63">
        <v>0.90917471685761542</v>
      </c>
      <c r="X16" s="63">
        <v>1.1287592846236287</v>
      </c>
      <c r="Y16" s="63">
        <v>1.13749206383627</v>
      </c>
      <c r="Z16" s="63">
        <v>1.14077389725127</v>
      </c>
      <c r="AA16" s="5">
        <v>3.4315064849256283E-3</v>
      </c>
      <c r="AB16" s="5">
        <v>1.1082384148890068E-2</v>
      </c>
      <c r="AC16" s="5">
        <v>1.3927350083158263E-2</v>
      </c>
      <c r="AD16" s="5">
        <v>-3.012544401080941E-2</v>
      </c>
      <c r="AE16" s="63" t="s">
        <v>29</v>
      </c>
      <c r="AF16" s="63" t="s">
        <v>26</v>
      </c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</row>
    <row r="17" spans="1:62" hidden="1" x14ac:dyDescent="0.25">
      <c r="A17" s="63">
        <v>40</v>
      </c>
      <c r="B17" s="63">
        <v>3</v>
      </c>
      <c r="C17" s="63">
        <v>10</v>
      </c>
      <c r="D17" s="63">
        <v>1</v>
      </c>
      <c r="E17" s="63">
        <v>1</v>
      </c>
      <c r="F17" s="63">
        <v>0.4</v>
      </c>
      <c r="G17" s="63">
        <v>200</v>
      </c>
      <c r="H17" s="63" t="b">
        <v>1</v>
      </c>
      <c r="I17" s="63">
        <v>0.5</v>
      </c>
      <c r="J17" s="63">
        <v>0</v>
      </c>
      <c r="K17" s="63">
        <v>0</v>
      </c>
      <c r="L17" s="63">
        <v>2</v>
      </c>
      <c r="M17" s="8" t="s">
        <v>26</v>
      </c>
      <c r="N17" s="63">
        <v>36.740983999999997</v>
      </c>
      <c r="O17" s="63">
        <v>9</v>
      </c>
      <c r="P17" s="63">
        <v>1</v>
      </c>
      <c r="Q17" s="63">
        <v>1</v>
      </c>
      <c r="R17" s="63">
        <v>1</v>
      </c>
      <c r="S17" s="63">
        <v>7</v>
      </c>
      <c r="T17" s="63">
        <v>3</v>
      </c>
      <c r="U17" s="63">
        <v>1.1116312389988205</v>
      </c>
      <c r="V17" s="63">
        <v>1.1179915131522551</v>
      </c>
      <c r="W17" s="63">
        <v>0.89957889353724885</v>
      </c>
      <c r="X17" s="63">
        <v>1.1287592846236287</v>
      </c>
      <c r="Y17" s="63">
        <v>1.1287592846236301</v>
      </c>
      <c r="Z17" s="63">
        <v>1.1287592846236301</v>
      </c>
      <c r="AA17" s="5">
        <v>9.5394754382587266E-3</v>
      </c>
      <c r="AB17" s="5">
        <v>9.5394754382599478E-3</v>
      </c>
      <c r="AC17" s="5">
        <v>9.5394754382599478E-3</v>
      </c>
      <c r="AD17" s="5">
        <v>0</v>
      </c>
      <c r="AE17" s="63" t="s">
        <v>29</v>
      </c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10">
        <v>-1.387927489285179E-3</v>
      </c>
      <c r="AV17" s="10">
        <v>-1.1925138483470654E-4</v>
      </c>
      <c r="AW17" s="10">
        <v>1.5071788741198855E-3</v>
      </c>
      <c r="AX17" s="63"/>
      <c r="AY17" s="63"/>
      <c r="AZ17" s="63">
        <v>5.0244696840895386E-6</v>
      </c>
      <c r="BA17" s="63">
        <v>-3.1640763205276201E-4</v>
      </c>
      <c r="BB17" s="63">
        <v>-4.5961077350664681E-6</v>
      </c>
      <c r="BC17" s="63"/>
      <c r="BD17" s="63"/>
      <c r="BE17" s="63"/>
      <c r="BF17" s="63"/>
      <c r="BG17" s="63"/>
      <c r="BH17" s="63"/>
      <c r="BI17" s="63"/>
      <c r="BJ17" s="63"/>
    </row>
    <row r="20" spans="1:62" x14ac:dyDescent="0.25">
      <c r="B20" s="2" t="s">
        <v>81</v>
      </c>
    </row>
    <row r="21" spans="1:62" x14ac:dyDescent="0.25">
      <c r="D21" s="7" t="s">
        <v>0</v>
      </c>
      <c r="E21" s="6" t="s">
        <v>1</v>
      </c>
      <c r="F21" s="6" t="s">
        <v>2</v>
      </c>
      <c r="G21" s="6" t="s">
        <v>82</v>
      </c>
      <c r="H21" s="6" t="s">
        <v>14</v>
      </c>
      <c r="I21" s="6" t="s">
        <v>13</v>
      </c>
      <c r="J21" s="6" t="s">
        <v>14</v>
      </c>
    </row>
    <row r="22" spans="1:62" x14ac:dyDescent="0.25">
      <c r="D22" s="63">
        <v>2</v>
      </c>
      <c r="E22" s="63">
        <v>3</v>
      </c>
      <c r="F22" s="63">
        <v>4</v>
      </c>
      <c r="G22" s="63">
        <v>69.510016800000002</v>
      </c>
      <c r="H22" s="63">
        <v>114</v>
      </c>
      <c r="I22">
        <f>AVERAGE(G22:G23)</f>
        <v>74.55585585</v>
      </c>
      <c r="J22">
        <f>AVERAGE(H22:H23)</f>
        <v>122</v>
      </c>
    </row>
    <row r="23" spans="1:62" x14ac:dyDescent="0.25">
      <c r="D23" s="63">
        <v>4</v>
      </c>
      <c r="E23" s="63">
        <v>3</v>
      </c>
      <c r="F23" s="63">
        <v>4</v>
      </c>
      <c r="G23" s="63">
        <v>79.601694899999998</v>
      </c>
      <c r="H23" s="63">
        <v>130</v>
      </c>
    </row>
    <row r="24" spans="1:62" x14ac:dyDescent="0.25">
      <c r="D24" s="63">
        <v>18</v>
      </c>
      <c r="E24" s="63">
        <v>3</v>
      </c>
      <c r="F24" s="63">
        <v>6</v>
      </c>
      <c r="G24" s="63">
        <v>293.84327139999999</v>
      </c>
      <c r="H24" s="63">
        <v>180</v>
      </c>
      <c r="I24">
        <f>AVERAGE(G24:G25)</f>
        <v>292.73482005</v>
      </c>
      <c r="J24">
        <f>AVERAGE(H24:H25)</f>
        <v>204.5</v>
      </c>
    </row>
    <row r="25" spans="1:62" x14ac:dyDescent="0.25">
      <c r="D25" s="63">
        <v>20</v>
      </c>
      <c r="E25" s="63">
        <v>3</v>
      </c>
      <c r="F25" s="63">
        <v>6</v>
      </c>
      <c r="G25" s="63">
        <v>291.6263687</v>
      </c>
      <c r="H25" s="63">
        <v>229</v>
      </c>
    </row>
    <row r="26" spans="1:62" x14ac:dyDescent="0.25">
      <c r="D26" s="63">
        <v>26</v>
      </c>
      <c r="E26" s="63">
        <v>3</v>
      </c>
      <c r="F26" s="63">
        <v>8</v>
      </c>
      <c r="G26" s="63">
        <v>602.90977659999999</v>
      </c>
      <c r="H26" s="63">
        <v>260</v>
      </c>
      <c r="I26">
        <f>AVERAGE(G26:G27)</f>
        <v>682.84526024999991</v>
      </c>
      <c r="J26">
        <f>AVERAGE(H26:H27)</f>
        <v>286</v>
      </c>
    </row>
    <row r="27" spans="1:62" x14ac:dyDescent="0.25">
      <c r="D27" s="63">
        <v>28</v>
      </c>
      <c r="E27" s="63">
        <v>3</v>
      </c>
      <c r="F27" s="63">
        <v>8</v>
      </c>
      <c r="G27" s="63">
        <v>762.78074389999995</v>
      </c>
      <c r="H27" s="63">
        <v>312</v>
      </c>
    </row>
    <row r="28" spans="1:62" x14ac:dyDescent="0.25">
      <c r="D28" s="63">
        <v>34</v>
      </c>
      <c r="E28" s="63">
        <v>3</v>
      </c>
      <c r="F28" s="63">
        <v>10</v>
      </c>
      <c r="G28" s="63">
        <v>1335.3384364000001</v>
      </c>
      <c r="H28" s="63">
        <v>340</v>
      </c>
      <c r="I28">
        <f>AVERAGE(G28:G29)</f>
        <v>1446.5828216</v>
      </c>
      <c r="J28">
        <f>AVERAGE(H28:H29)</f>
        <v>368.5</v>
      </c>
    </row>
    <row r="29" spans="1:62" x14ac:dyDescent="0.25">
      <c r="D29" s="63">
        <v>36</v>
      </c>
      <c r="E29" s="63">
        <v>3</v>
      </c>
      <c r="F29" s="63">
        <v>10</v>
      </c>
      <c r="G29" s="63">
        <v>1557.8272068000001</v>
      </c>
      <c r="H29" s="63">
        <v>397</v>
      </c>
    </row>
  </sheetData>
  <autoFilter ref="A1:BJ17" xr:uid="{70C54EE4-B3FE-41F9-AFCA-EBEDF8F48109}">
    <filterColumn colId="12">
      <filters>
        <filter val="SIM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7791-2296-47B7-BB01-B27816F0FBD9}">
  <dimension ref="A1:AG110"/>
  <sheetViews>
    <sheetView topLeftCell="A25" zoomScale="85" zoomScaleNormal="85" workbookViewId="0">
      <selection activeCell="F97" sqref="F97"/>
    </sheetView>
  </sheetViews>
  <sheetFormatPr defaultRowHeight="15" x14ac:dyDescent="0.25"/>
  <cols>
    <col min="16" max="18" width="9.7109375" bestFit="1" customWidth="1"/>
  </cols>
  <sheetData>
    <row r="1" spans="1:33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31</v>
      </c>
      <c r="Z1" s="6" t="s">
        <v>32</v>
      </c>
      <c r="AA1" s="6" t="s">
        <v>43</v>
      </c>
      <c r="AB1" s="6" t="s">
        <v>44</v>
      </c>
      <c r="AC1" s="6" t="s">
        <v>45</v>
      </c>
      <c r="AD1" s="7" t="s">
        <v>27</v>
      </c>
      <c r="AE1" s="6" t="s">
        <v>28</v>
      </c>
      <c r="AF1" s="7"/>
      <c r="AG1" s="7"/>
    </row>
    <row r="2" spans="1:33" s="28" customFormat="1" x14ac:dyDescent="0.25">
      <c r="A2" s="25">
        <v>1</v>
      </c>
      <c r="B2" s="25">
        <v>3</v>
      </c>
      <c r="C2" s="25">
        <v>4</v>
      </c>
      <c r="D2" s="25">
        <v>1</v>
      </c>
      <c r="E2" s="25"/>
      <c r="F2" s="25">
        <v>0</v>
      </c>
      <c r="G2" s="25"/>
      <c r="H2" s="25"/>
      <c r="I2" s="25"/>
      <c r="J2" s="25"/>
      <c r="K2" s="25"/>
      <c r="L2" s="25">
        <v>1</v>
      </c>
      <c r="M2" s="26" t="s">
        <v>24</v>
      </c>
      <c r="N2" s="25">
        <v>3.9661881000000001</v>
      </c>
      <c r="O2" s="25">
        <v>96</v>
      </c>
      <c r="P2" s="29">
        <v>1.0441409759176394</v>
      </c>
      <c r="Q2" s="29">
        <v>0.91171801251205098</v>
      </c>
      <c r="R2" s="29">
        <v>1.0441410115703096</v>
      </c>
      <c r="S2" s="25">
        <v>2</v>
      </c>
      <c r="T2" s="25">
        <v>2</v>
      </c>
      <c r="U2" s="29">
        <v>1.3569933498121467</v>
      </c>
      <c r="V2" s="29">
        <v>1.6811491233875437</v>
      </c>
      <c r="W2" s="29">
        <v>0.73692328716160138</v>
      </c>
      <c r="X2" s="29">
        <v>1.3623668752438394</v>
      </c>
      <c r="Y2" s="29">
        <v>1.35699335026448</v>
      </c>
      <c r="Z2" s="29">
        <v>1.35699335026448</v>
      </c>
      <c r="AA2" s="27">
        <v>3.9442572550296706E-3</v>
      </c>
      <c r="AB2" s="27">
        <v>3.3333491522569147E-10</v>
      </c>
      <c r="AC2" s="27">
        <v>3.3333491522569147E-10</v>
      </c>
      <c r="AD2" s="27">
        <v>5.8854658325299347E-2</v>
      </c>
      <c r="AE2" s="25" t="s">
        <v>30</v>
      </c>
      <c r="AF2" s="25"/>
      <c r="AG2" s="25"/>
    </row>
    <row r="3" spans="1:33" s="28" customFormat="1" x14ac:dyDescent="0.25">
      <c r="A3" s="25">
        <v>17</v>
      </c>
      <c r="B3" s="25">
        <v>3</v>
      </c>
      <c r="C3" s="25">
        <v>6</v>
      </c>
      <c r="D3" s="25">
        <v>1</v>
      </c>
      <c r="E3" s="25"/>
      <c r="F3" s="25">
        <v>0</v>
      </c>
      <c r="G3" s="25"/>
      <c r="H3" s="25"/>
      <c r="I3" s="25"/>
      <c r="J3" s="25"/>
      <c r="K3" s="25"/>
      <c r="L3" s="25">
        <v>1</v>
      </c>
      <c r="M3" s="26" t="s">
        <v>24</v>
      </c>
      <c r="N3" s="25">
        <v>272.70095429999998</v>
      </c>
      <c r="O3" s="25">
        <v>186</v>
      </c>
      <c r="P3" s="29">
        <v>1.0347391190465682</v>
      </c>
      <c r="Q3" s="29">
        <v>0.93052182871718025</v>
      </c>
      <c r="R3" s="29">
        <v>1.0347390522362516</v>
      </c>
      <c r="S3" s="25">
        <v>3</v>
      </c>
      <c r="T3" s="25">
        <v>3</v>
      </c>
      <c r="U3" s="29">
        <v>1.2833596683382567</v>
      </c>
      <c r="V3" s="29">
        <v>1.5480079215972466</v>
      </c>
      <c r="W3" s="29">
        <v>0.77920478932834036</v>
      </c>
      <c r="X3" s="29">
        <v>1.2874792740137868</v>
      </c>
      <c r="Y3" s="29">
        <v>1.28335966833826</v>
      </c>
      <c r="Z3" s="29">
        <v>1.28335966833826</v>
      </c>
      <c r="AA3" s="27">
        <v>3.1997452375968072E-3</v>
      </c>
      <c r="AB3" s="27">
        <v>2.55351295663786E-15</v>
      </c>
      <c r="AC3" s="27">
        <v>2.55351295663786E-15</v>
      </c>
      <c r="AD3" s="27">
        <v>4.6318780855213203E-2</v>
      </c>
      <c r="AE3" s="25" t="s">
        <v>29</v>
      </c>
      <c r="AF3" s="25"/>
      <c r="AG3" s="25"/>
    </row>
    <row r="4" spans="1:33" s="28" customFormat="1" x14ac:dyDescent="0.25">
      <c r="A4" s="25">
        <v>25</v>
      </c>
      <c r="B4" s="25">
        <v>3</v>
      </c>
      <c r="C4" s="25">
        <v>8</v>
      </c>
      <c r="D4" s="25">
        <v>1</v>
      </c>
      <c r="E4" s="25"/>
      <c r="F4" s="25">
        <v>0</v>
      </c>
      <c r="G4" s="25"/>
      <c r="H4" s="25"/>
      <c r="I4" s="25"/>
      <c r="J4" s="25"/>
      <c r="K4" s="25"/>
      <c r="L4" s="25">
        <v>1</v>
      </c>
      <c r="M4" s="26" t="s">
        <v>24</v>
      </c>
      <c r="N4" s="25">
        <v>629.62622680000004</v>
      </c>
      <c r="O4" s="25">
        <v>274</v>
      </c>
      <c r="P4" s="29">
        <v>1.0284414310535077</v>
      </c>
      <c r="Q4" s="29">
        <v>0.94311696315971494</v>
      </c>
      <c r="R4" s="29">
        <v>1.0284416057867776</v>
      </c>
      <c r="S4" s="25">
        <v>4</v>
      </c>
      <c r="T4" s="25">
        <v>4</v>
      </c>
      <c r="U4" s="29">
        <v>1.2351262092592563</v>
      </c>
      <c r="V4" s="29">
        <v>1.4583879668618351</v>
      </c>
      <c r="W4" s="29">
        <v>0.80963385968445378</v>
      </c>
      <c r="X4" s="29">
        <v>1.2384117022493344</v>
      </c>
      <c r="Y4" s="29">
        <v>1.2351262092592601</v>
      </c>
      <c r="Z4" s="29">
        <v>1.2351262092592601</v>
      </c>
      <c r="AA4" s="27">
        <v>2.6529892959753498E-3</v>
      </c>
      <c r="AB4" s="27">
        <v>3.1086244689504383E-15</v>
      </c>
      <c r="AC4" s="27">
        <v>3.1086244689504383E-15</v>
      </c>
      <c r="AD4" s="27">
        <v>3.7922024560190115E-2</v>
      </c>
      <c r="AE4" s="25" t="s">
        <v>29</v>
      </c>
      <c r="AF4" s="25"/>
      <c r="AG4" s="25"/>
    </row>
    <row r="5" spans="1:33" s="28" customFormat="1" x14ac:dyDescent="0.25">
      <c r="A5" s="25">
        <v>33</v>
      </c>
      <c r="B5" s="25">
        <v>3</v>
      </c>
      <c r="C5" s="25">
        <v>10</v>
      </c>
      <c r="D5" s="25">
        <v>1</v>
      </c>
      <c r="E5" s="25"/>
      <c r="F5" s="25">
        <v>0</v>
      </c>
      <c r="G5" s="25"/>
      <c r="H5" s="25"/>
      <c r="I5" s="25"/>
      <c r="J5" s="25"/>
      <c r="K5" s="25"/>
      <c r="L5" s="25">
        <v>1</v>
      </c>
      <c r="M5" s="26" t="s">
        <v>24</v>
      </c>
      <c r="N5" s="25">
        <v>1388.9929371999999</v>
      </c>
      <c r="O5" s="25">
        <v>350</v>
      </c>
      <c r="P5" s="29">
        <v>1.0239819582911458</v>
      </c>
      <c r="Q5" s="29">
        <v>0.95203613368726003</v>
      </c>
      <c r="R5" s="29">
        <v>1.0239819080215939</v>
      </c>
      <c r="S5" s="25">
        <v>5</v>
      </c>
      <c r="T5" s="25">
        <v>5</v>
      </c>
      <c r="U5" s="29">
        <v>1.2010117212152256</v>
      </c>
      <c r="V5" s="29">
        <v>1.3939291095139044</v>
      </c>
      <c r="W5" s="29">
        <v>0.83263134100653491</v>
      </c>
      <c r="X5" s="29">
        <v>1.2037184195203658</v>
      </c>
      <c r="Y5" s="29">
        <v>1.20101172121523</v>
      </c>
      <c r="Z5" s="29">
        <v>1.20101172121523</v>
      </c>
      <c r="AA5" s="27">
        <v>2.2486141785706959E-3</v>
      </c>
      <c r="AB5" s="27">
        <v>3.6637359812630166E-15</v>
      </c>
      <c r="AC5" s="27">
        <v>3.6637359812630166E-15</v>
      </c>
      <c r="AD5" s="27">
        <v>3.1975910875159906E-2</v>
      </c>
      <c r="AE5" s="25" t="s">
        <v>29</v>
      </c>
      <c r="AF5" s="25"/>
      <c r="AG5" s="25"/>
    </row>
    <row r="6" spans="1:33" s="41" customFormat="1" x14ac:dyDescent="0.25">
      <c r="A6" s="36">
        <v>61</v>
      </c>
      <c r="B6" s="36">
        <v>3</v>
      </c>
      <c r="C6" s="36">
        <v>4</v>
      </c>
      <c r="D6" s="36">
        <v>1</v>
      </c>
      <c r="E6" s="36">
        <v>2</v>
      </c>
      <c r="F6" s="36">
        <v>0.4</v>
      </c>
      <c r="G6" s="36">
        <v>200</v>
      </c>
      <c r="H6" s="36" t="b">
        <v>1</v>
      </c>
      <c r="I6" s="36">
        <v>0.5</v>
      </c>
      <c r="J6" s="36">
        <v>0</v>
      </c>
      <c r="K6" s="36">
        <v>0</v>
      </c>
      <c r="L6" s="36">
        <v>1</v>
      </c>
      <c r="M6" s="37" t="s">
        <v>24</v>
      </c>
      <c r="N6" s="36">
        <v>564.67764460000001</v>
      </c>
      <c r="O6" s="36">
        <v>90</v>
      </c>
      <c r="P6" s="38">
        <v>1.0009493290019351</v>
      </c>
      <c r="Q6" s="38">
        <v>0.999480380949609</v>
      </c>
      <c r="R6" s="38">
        <v>0.99957029004845599</v>
      </c>
      <c r="S6" s="36">
        <v>2</v>
      </c>
      <c r="T6" s="36">
        <v>2</v>
      </c>
      <c r="U6" s="38">
        <v>1.2260570820123706</v>
      </c>
      <c r="V6" s="38">
        <v>1.3070691957093115</v>
      </c>
      <c r="W6" s="38">
        <v>0.81562271012591425</v>
      </c>
      <c r="X6" s="38">
        <v>1.2260579703389505</v>
      </c>
      <c r="Y6" s="38">
        <v>1.23137852692688</v>
      </c>
      <c r="Z6" s="38">
        <v>1.23137852692688</v>
      </c>
      <c r="AA6" s="39">
        <v>7.2453880761713663E-7</v>
      </c>
      <c r="AB6" s="39">
        <v>4.3215346038151248E-3</v>
      </c>
      <c r="AC6" s="39">
        <v>4.3215346038151248E-3</v>
      </c>
      <c r="AD6" s="39">
        <v>6.3288600129004135E-4</v>
      </c>
      <c r="AE6" s="40" t="s">
        <v>30</v>
      </c>
      <c r="AF6" s="36"/>
      <c r="AG6" s="36"/>
    </row>
    <row r="7" spans="1:33" s="41" customFormat="1" x14ac:dyDescent="0.25">
      <c r="A7" s="36">
        <v>65</v>
      </c>
      <c r="B7" s="36">
        <v>3</v>
      </c>
      <c r="C7" s="36">
        <v>6</v>
      </c>
      <c r="D7" s="36">
        <v>1</v>
      </c>
      <c r="E7" s="36">
        <v>2</v>
      </c>
      <c r="F7" s="36">
        <v>0.4</v>
      </c>
      <c r="G7" s="36">
        <v>200</v>
      </c>
      <c r="H7" s="36" t="b">
        <v>1</v>
      </c>
      <c r="I7" s="36">
        <v>0.5</v>
      </c>
      <c r="J7" s="36">
        <v>0</v>
      </c>
      <c r="K7" s="36">
        <v>0</v>
      </c>
      <c r="L7" s="36">
        <v>1</v>
      </c>
      <c r="M7" s="37" t="s">
        <v>24</v>
      </c>
      <c r="N7" s="36">
        <v>1644.188253</v>
      </c>
      <c r="O7" s="36">
        <v>180</v>
      </c>
      <c r="P7" s="38">
        <v>0.9976062521430985</v>
      </c>
      <c r="Q7" s="38">
        <v>1.0062902818425234</v>
      </c>
      <c r="R7" s="38">
        <v>0.99610346601437805</v>
      </c>
      <c r="S7" s="36">
        <v>3</v>
      </c>
      <c r="T7" s="36">
        <v>3</v>
      </c>
      <c r="U7" s="38">
        <v>1.1744078891282643</v>
      </c>
      <c r="V7" s="38">
        <v>1.2390791267912562</v>
      </c>
      <c r="W7" s="38">
        <v>0.85149291762870971</v>
      </c>
      <c r="X7" s="38">
        <v>1.1744414154691676</v>
      </c>
      <c r="Y7" s="38">
        <v>1.17899593380562</v>
      </c>
      <c r="Z7" s="38">
        <v>1.17899593380562</v>
      </c>
      <c r="AA7" s="39">
        <v>2.8546626899994543E-5</v>
      </c>
      <c r="AB7" s="39">
        <v>3.8914847335784764E-3</v>
      </c>
      <c r="AC7" s="39">
        <v>3.8914847335784764E-3</v>
      </c>
      <c r="AD7" s="39">
        <v>-4.193521228348966E-3</v>
      </c>
      <c r="AE7" s="40" t="s">
        <v>33</v>
      </c>
      <c r="AF7" s="36"/>
      <c r="AG7" s="36"/>
    </row>
    <row r="8" spans="1:33" s="41" customFormat="1" x14ac:dyDescent="0.25">
      <c r="A8" s="36">
        <v>69</v>
      </c>
      <c r="B8" s="36">
        <v>3</v>
      </c>
      <c r="C8" s="36">
        <v>8</v>
      </c>
      <c r="D8" s="36">
        <v>1</v>
      </c>
      <c r="E8" s="36">
        <v>2</v>
      </c>
      <c r="F8" s="36">
        <v>0.4</v>
      </c>
      <c r="G8" s="36">
        <v>200</v>
      </c>
      <c r="H8" s="36" t="b">
        <v>1</v>
      </c>
      <c r="I8" s="36">
        <v>0.5</v>
      </c>
      <c r="J8" s="36">
        <v>0</v>
      </c>
      <c r="K8" s="36">
        <v>0</v>
      </c>
      <c r="L8" s="36">
        <v>1</v>
      </c>
      <c r="M8" s="37" t="s">
        <v>24</v>
      </c>
      <c r="N8" s="36">
        <v>4106.6275249999999</v>
      </c>
      <c r="O8" s="36">
        <v>244</v>
      </c>
      <c r="P8" s="38">
        <v>0.99425019927466485</v>
      </c>
      <c r="Q8" s="38">
        <v>1.0129204313896034</v>
      </c>
      <c r="R8" s="38">
        <v>0.99282936933573174</v>
      </c>
      <c r="S8" s="36">
        <v>4</v>
      </c>
      <c r="T8" s="36">
        <v>4</v>
      </c>
      <c r="U8" s="38">
        <v>1.1406723214878287</v>
      </c>
      <c r="V8" s="38">
        <v>1.1925278731093683</v>
      </c>
      <c r="W8" s="38">
        <v>0.87667595782078445</v>
      </c>
      <c r="X8" s="38">
        <v>1.1408269236694606</v>
      </c>
      <c r="Y8" s="38">
        <v>1.1450172203264699</v>
      </c>
      <c r="Z8" s="38">
        <v>1.1450172203264699</v>
      </c>
      <c r="AA8" s="39">
        <v>1.3551764814123679E-4</v>
      </c>
      <c r="AB8" s="39">
        <v>3.7946144053644382E-3</v>
      </c>
      <c r="AC8" s="39">
        <v>3.7946144053644382E-3</v>
      </c>
      <c r="AD8" s="39">
        <v>-8.6136209264022767E-3</v>
      </c>
      <c r="AE8" s="40" t="s">
        <v>33</v>
      </c>
      <c r="AF8" s="36"/>
      <c r="AG8" s="36"/>
    </row>
    <row r="9" spans="1:33" s="41" customFormat="1" x14ac:dyDescent="0.25">
      <c r="A9" s="36">
        <v>73</v>
      </c>
      <c r="B9" s="36">
        <v>3</v>
      </c>
      <c r="C9" s="36">
        <v>10</v>
      </c>
      <c r="D9" s="36">
        <v>1</v>
      </c>
      <c r="E9" s="36">
        <v>2</v>
      </c>
      <c r="F9" s="36">
        <v>0.4</v>
      </c>
      <c r="G9" s="36">
        <v>200</v>
      </c>
      <c r="H9" s="36" t="b">
        <v>1</v>
      </c>
      <c r="I9" s="36">
        <v>0.5</v>
      </c>
      <c r="J9" s="36">
        <v>0</v>
      </c>
      <c r="K9" s="36">
        <v>0</v>
      </c>
      <c r="L9" s="36">
        <v>1</v>
      </c>
      <c r="M9" s="36" t="s">
        <v>24</v>
      </c>
      <c r="N9" s="36">
        <v>9802.3554299999996</v>
      </c>
      <c r="O9" s="36">
        <v>343</v>
      </c>
      <c r="P9" s="38">
        <v>0.99172874099999997</v>
      </c>
      <c r="Q9" s="38">
        <v>1.0178025230000001</v>
      </c>
      <c r="R9" s="38">
        <v>0.99046873499999999</v>
      </c>
      <c r="S9" s="36">
        <v>5</v>
      </c>
      <c r="T9" s="36">
        <v>5</v>
      </c>
      <c r="U9" s="38">
        <v>1.117191957</v>
      </c>
      <c r="V9" s="38">
        <v>1.159432212</v>
      </c>
      <c r="W9" s="38">
        <v>0.89510132399999998</v>
      </c>
      <c r="X9" s="38">
        <v>1.11751194</v>
      </c>
      <c r="Y9" s="38">
        <v>1.12140794359357</v>
      </c>
      <c r="Z9" s="38">
        <v>1.12140794359357</v>
      </c>
      <c r="AA9" s="39">
        <v>2.8633519566689802E-4</v>
      </c>
      <c r="AB9" s="39">
        <v>3.7595476451324217E-3</v>
      </c>
      <c r="AC9" s="39">
        <v>3.7595476451324217E-3</v>
      </c>
      <c r="AD9" s="39">
        <v>-1.1868349000000037E-2</v>
      </c>
      <c r="AE9" s="40" t="s">
        <v>33</v>
      </c>
      <c r="AF9" s="36"/>
      <c r="AG9" s="36"/>
    </row>
    <row r="10" spans="1:33" s="35" customFormat="1" x14ac:dyDescent="0.25">
      <c r="A10" s="30">
        <v>77</v>
      </c>
      <c r="B10" s="30">
        <v>3</v>
      </c>
      <c r="C10" s="30">
        <v>4</v>
      </c>
      <c r="D10" s="30">
        <v>1</v>
      </c>
      <c r="E10" s="30">
        <v>2</v>
      </c>
      <c r="F10" s="30">
        <v>0.4</v>
      </c>
      <c r="G10" s="30">
        <v>0</v>
      </c>
      <c r="H10" s="30" t="b">
        <v>1</v>
      </c>
      <c r="I10" s="30">
        <v>0.5</v>
      </c>
      <c r="J10" s="30">
        <v>0</v>
      </c>
      <c r="K10" s="30">
        <v>0</v>
      </c>
      <c r="L10" s="30">
        <v>1</v>
      </c>
      <c r="M10" s="31" t="s">
        <v>24</v>
      </c>
      <c r="N10" s="30">
        <v>677.10612700000001</v>
      </c>
      <c r="O10" s="30">
        <v>108</v>
      </c>
      <c r="P10" s="32">
        <v>1.0053159739385069</v>
      </c>
      <c r="Q10" s="33">
        <v>0.98987210927613134</v>
      </c>
      <c r="R10" s="33">
        <v>1.0048119167853613</v>
      </c>
      <c r="S10" s="30">
        <v>2</v>
      </c>
      <c r="T10" s="30">
        <v>2</v>
      </c>
      <c r="U10" s="33">
        <v>1.224975477959539</v>
      </c>
      <c r="V10" s="33">
        <v>1.3105437560911866</v>
      </c>
      <c r="W10" s="42">
        <v>0.8163428721575029</v>
      </c>
      <c r="X10" s="33">
        <v>1.2250500570300455</v>
      </c>
      <c r="Y10" s="33">
        <v>1.2293114599626001</v>
      </c>
      <c r="Z10" s="33">
        <v>1.2293114599626001</v>
      </c>
      <c r="AA10" s="34">
        <v>6.0878386216600688E-5</v>
      </c>
      <c r="AB10" s="34">
        <v>3.5271630862312442E-3</v>
      </c>
      <c r="AC10" s="34">
        <v>3.5271630862312442E-3</v>
      </c>
      <c r="AD10" s="34">
        <v>6.751927149245625E-3</v>
      </c>
      <c r="AE10" s="30" t="s">
        <v>30</v>
      </c>
      <c r="AF10" s="30" t="b">
        <v>1</v>
      </c>
      <c r="AG10" s="30" t="b">
        <v>1</v>
      </c>
    </row>
    <row r="11" spans="1:33" s="35" customFormat="1" x14ac:dyDescent="0.25">
      <c r="A11" s="30">
        <v>81</v>
      </c>
      <c r="B11" s="30">
        <v>3</v>
      </c>
      <c r="C11" s="30">
        <v>6</v>
      </c>
      <c r="D11" s="30">
        <v>1</v>
      </c>
      <c r="E11" s="30">
        <v>2</v>
      </c>
      <c r="F11" s="30">
        <v>0.4</v>
      </c>
      <c r="G11" s="30">
        <v>0</v>
      </c>
      <c r="H11" s="30" t="b">
        <v>1</v>
      </c>
      <c r="I11" s="30">
        <v>0.5</v>
      </c>
      <c r="J11" s="30">
        <v>0</v>
      </c>
      <c r="K11" s="30">
        <v>0</v>
      </c>
      <c r="L11" s="30">
        <v>1</v>
      </c>
      <c r="M11" s="31" t="s">
        <v>24</v>
      </c>
      <c r="N11" s="30">
        <v>1563.8460520000001</v>
      </c>
      <c r="O11" s="30">
        <v>186</v>
      </c>
      <c r="P11" s="33">
        <v>1.004443061510339</v>
      </c>
      <c r="Q11" s="33">
        <v>0.99119788803084863</v>
      </c>
      <c r="R11" s="33">
        <v>1.0043590504588125</v>
      </c>
      <c r="S11" s="30">
        <v>3</v>
      </c>
      <c r="T11" s="30">
        <v>3</v>
      </c>
      <c r="U11" s="33">
        <v>1.1799363429323946</v>
      </c>
      <c r="V11" s="33">
        <v>1.264579268285265</v>
      </c>
      <c r="W11" s="33">
        <v>0.84750334709988318</v>
      </c>
      <c r="X11" s="33">
        <v>1.1800024075992215</v>
      </c>
      <c r="Y11" s="33">
        <v>1.18299703175787</v>
      </c>
      <c r="Z11" s="33">
        <v>1.18299703175787</v>
      </c>
      <c r="AA11" s="34">
        <v>5.5986891553283513E-5</v>
      </c>
      <c r="AB11" s="34">
        <v>2.5872328867363459E-3</v>
      </c>
      <c r="AC11" s="34">
        <v>2.5872328867363459E-3</v>
      </c>
      <c r="AD11" s="34">
        <v>5.8680746461009514E-3</v>
      </c>
      <c r="AE11" s="30"/>
      <c r="AF11" s="30"/>
      <c r="AG11" s="30"/>
    </row>
    <row r="12" spans="1:33" s="35" customFormat="1" x14ac:dyDescent="0.25">
      <c r="A12" s="30">
        <v>85</v>
      </c>
      <c r="B12" s="30">
        <v>3</v>
      </c>
      <c r="C12" s="30">
        <v>8</v>
      </c>
      <c r="D12" s="30">
        <v>1</v>
      </c>
      <c r="E12" s="30">
        <v>2</v>
      </c>
      <c r="F12" s="30">
        <v>0.4</v>
      </c>
      <c r="G12" s="30">
        <v>0</v>
      </c>
      <c r="H12" s="30" t="b">
        <v>1</v>
      </c>
      <c r="I12" s="30">
        <v>0.5</v>
      </c>
      <c r="J12" s="30">
        <v>0</v>
      </c>
      <c r="K12" s="30">
        <v>0</v>
      </c>
      <c r="L12" s="30">
        <v>1</v>
      </c>
      <c r="M12" s="31" t="s">
        <v>24</v>
      </c>
      <c r="N12" s="30">
        <v>3983.3981450000001</v>
      </c>
      <c r="O12" s="30">
        <v>258</v>
      </c>
      <c r="P12" s="33">
        <v>1.0037674787212132</v>
      </c>
      <c r="Q12" s="33">
        <v>0.99247217924878073</v>
      </c>
      <c r="R12" s="33">
        <v>1.0037603420300061</v>
      </c>
      <c r="S12" s="30">
        <v>4</v>
      </c>
      <c r="T12" s="30">
        <v>4</v>
      </c>
      <c r="U12" s="33">
        <v>1.1421001665742354</v>
      </c>
      <c r="V12" s="33">
        <v>1.2115872006152444</v>
      </c>
      <c r="W12" s="33">
        <v>0.8755799440950357</v>
      </c>
      <c r="X12" s="33">
        <v>1.1421566270510315</v>
      </c>
      <c r="Y12" s="33">
        <v>1.14446322287558</v>
      </c>
      <c r="Z12" s="33">
        <v>1.14446322287558</v>
      </c>
      <c r="AA12" s="34">
        <v>4.9433217352956582E-5</v>
      </c>
      <c r="AB12" s="34">
        <v>2.0647725974165532E-3</v>
      </c>
      <c r="AC12" s="34">
        <v>2.0647725974165532E-3</v>
      </c>
      <c r="AD12" s="34">
        <v>5.0185471674795146E-3</v>
      </c>
      <c r="AE12" s="30"/>
      <c r="AF12" s="30"/>
      <c r="AG12" s="30"/>
    </row>
    <row r="13" spans="1:33" s="35" customFormat="1" x14ac:dyDescent="0.25">
      <c r="A13" s="30">
        <v>89</v>
      </c>
      <c r="B13" s="30">
        <v>3</v>
      </c>
      <c r="C13" s="30">
        <v>10</v>
      </c>
      <c r="D13" s="30">
        <v>1</v>
      </c>
      <c r="E13" s="30">
        <v>2</v>
      </c>
      <c r="F13" s="30">
        <v>0.4</v>
      </c>
      <c r="G13" s="30">
        <v>0</v>
      </c>
      <c r="H13" s="30" t="b">
        <v>1</v>
      </c>
      <c r="I13" s="30">
        <v>0.5</v>
      </c>
      <c r="J13" s="30">
        <v>0</v>
      </c>
      <c r="K13" s="30">
        <v>0</v>
      </c>
      <c r="L13" s="30">
        <v>1</v>
      </c>
      <c r="M13" s="31" t="s">
        <v>24</v>
      </c>
      <c r="N13" s="30">
        <v>8906.6721199999993</v>
      </c>
      <c r="O13" s="30">
        <v>345</v>
      </c>
      <c r="P13" s="33">
        <v>1.0018189890948648</v>
      </c>
      <c r="Q13" s="33">
        <v>0.99628909013758393</v>
      </c>
      <c r="R13" s="33">
        <v>1.0018919207675512</v>
      </c>
      <c r="S13" s="30">
        <v>5</v>
      </c>
      <c r="T13" s="30">
        <v>5</v>
      </c>
      <c r="U13" s="33">
        <v>1.1191767496663063</v>
      </c>
      <c r="V13" s="33">
        <v>1.1827370401317936</v>
      </c>
      <c r="W13" s="33">
        <v>0.89351391574044037</v>
      </c>
      <c r="X13" s="33">
        <v>1.1191921037915433</v>
      </c>
      <c r="Y13" s="33">
        <v>1.12129933598589</v>
      </c>
      <c r="Z13" s="33">
        <v>1.12129933598589</v>
      </c>
      <c r="AA13" s="34">
        <v>1.3718936351492239E-5</v>
      </c>
      <c r="AB13" s="34">
        <v>1.8929702814078908E-3</v>
      </c>
      <c r="AC13" s="34">
        <v>1.8929702814078908E-3</v>
      </c>
      <c r="AD13" s="34">
        <v>2.4739399082773414E-3</v>
      </c>
      <c r="AE13" s="30"/>
      <c r="AF13" s="30"/>
      <c r="AG13" s="30"/>
    </row>
    <row r="14" spans="1:33" s="28" customFormat="1" x14ac:dyDescent="0.25">
      <c r="A14" s="25">
        <v>3</v>
      </c>
      <c r="B14" s="25">
        <v>3</v>
      </c>
      <c r="C14" s="25">
        <v>4</v>
      </c>
      <c r="D14" s="25">
        <v>1</v>
      </c>
      <c r="E14" s="25"/>
      <c r="F14" s="25">
        <v>0</v>
      </c>
      <c r="G14" s="25">
        <v>200</v>
      </c>
      <c r="H14" s="25" t="b">
        <v>1</v>
      </c>
      <c r="I14" s="25">
        <v>0.5</v>
      </c>
      <c r="J14" s="25">
        <v>0</v>
      </c>
      <c r="K14" s="25">
        <v>0</v>
      </c>
      <c r="L14" s="25">
        <v>2</v>
      </c>
      <c r="M14" s="26" t="s">
        <v>24</v>
      </c>
      <c r="N14" s="25">
        <v>2.3025188999999999</v>
      </c>
      <c r="O14" s="25">
        <v>123</v>
      </c>
      <c r="P14" s="29">
        <v>1.0876579427391655</v>
      </c>
      <c r="Q14" s="29">
        <v>0.93327867426112576</v>
      </c>
      <c r="R14" s="29">
        <v>0.97906338299970885</v>
      </c>
      <c r="S14" s="25">
        <v>3</v>
      </c>
      <c r="T14" s="25">
        <v>1</v>
      </c>
      <c r="U14" s="29">
        <v>1.3775509838794839</v>
      </c>
      <c r="V14" s="29">
        <v>1.6655838065327486</v>
      </c>
      <c r="W14" s="29">
        <v>0.725925945175388</v>
      </c>
      <c r="X14" s="29">
        <v>1.6860848775505888</v>
      </c>
      <c r="Y14" s="29">
        <v>1.66558380653275</v>
      </c>
      <c r="Z14" s="29">
        <v>1.6811491244816901</v>
      </c>
      <c r="AA14" s="27">
        <v>1.2158979236930545E-2</v>
      </c>
      <c r="AB14" s="27">
        <v>7.7715611723760958E-16</v>
      </c>
      <c r="AC14" s="27">
        <v>9.2587372067545193E-3</v>
      </c>
      <c r="AD14" s="27">
        <v>5.8438628492776958E-2</v>
      </c>
      <c r="AE14" s="25" t="s">
        <v>30</v>
      </c>
      <c r="AF14" s="25"/>
      <c r="AG14" s="25"/>
    </row>
    <row r="15" spans="1:33" s="28" customFormat="1" x14ac:dyDescent="0.25">
      <c r="A15" s="25">
        <v>19</v>
      </c>
      <c r="B15" s="25">
        <v>3</v>
      </c>
      <c r="C15" s="25">
        <v>6</v>
      </c>
      <c r="D15" s="25">
        <v>1</v>
      </c>
      <c r="E15" s="25"/>
      <c r="F15" s="25">
        <v>0</v>
      </c>
      <c r="G15" s="25">
        <v>200</v>
      </c>
      <c r="H15" s="25" t="b">
        <v>1</v>
      </c>
      <c r="I15" s="25">
        <v>0.5</v>
      </c>
      <c r="J15" s="25">
        <v>0</v>
      </c>
      <c r="K15" s="25">
        <v>0</v>
      </c>
      <c r="L15" s="25">
        <v>2</v>
      </c>
      <c r="M15" s="26" t="s">
        <v>24</v>
      </c>
      <c r="N15" s="25">
        <v>332.98240750000002</v>
      </c>
      <c r="O15" s="25">
        <v>229</v>
      </c>
      <c r="P15" s="29">
        <v>1.0624804135568182</v>
      </c>
      <c r="Q15" s="29">
        <v>0.94553587132476169</v>
      </c>
      <c r="R15" s="29">
        <v>0.9919837151184201</v>
      </c>
      <c r="S15" s="25">
        <v>4</v>
      </c>
      <c r="T15" s="25">
        <v>2</v>
      </c>
      <c r="U15" s="29">
        <v>1.2938042543143737</v>
      </c>
      <c r="V15" s="29">
        <v>1.5416188456265951</v>
      </c>
      <c r="W15" s="29">
        <v>0.77291444719350566</v>
      </c>
      <c r="X15" s="29">
        <v>1.5530132065836286</v>
      </c>
      <c r="Y15" s="29">
        <v>1.5416188456266</v>
      </c>
      <c r="Z15" s="29">
        <v>1.5480079215698599</v>
      </c>
      <c r="AA15" s="27">
        <v>7.3369375796225045E-3</v>
      </c>
      <c r="AB15" s="27">
        <v>3.219646771412954E-15</v>
      </c>
      <c r="AC15" s="27">
        <v>4.1272889203212149E-3</v>
      </c>
      <c r="AD15" s="27">
        <v>4.1653609037878812E-2</v>
      </c>
      <c r="AE15" s="25" t="s">
        <v>29</v>
      </c>
      <c r="AF15" s="25"/>
      <c r="AG15" s="25"/>
    </row>
    <row r="16" spans="1:33" s="28" customFormat="1" x14ac:dyDescent="0.25">
      <c r="A16" s="25">
        <v>27</v>
      </c>
      <c r="B16" s="25">
        <v>3</v>
      </c>
      <c r="C16" s="25">
        <v>8</v>
      </c>
      <c r="D16" s="25">
        <v>1</v>
      </c>
      <c r="E16" s="25"/>
      <c r="F16" s="25">
        <v>0</v>
      </c>
      <c r="G16" s="25">
        <v>200</v>
      </c>
      <c r="H16" s="25" t="b">
        <v>1</v>
      </c>
      <c r="I16" s="25">
        <v>0.5</v>
      </c>
      <c r="J16" s="25">
        <v>0</v>
      </c>
      <c r="K16" s="25">
        <v>0</v>
      </c>
      <c r="L16" s="25">
        <v>2</v>
      </c>
      <c r="M16" s="26" t="s">
        <v>24</v>
      </c>
      <c r="N16" s="25">
        <v>780.1216809</v>
      </c>
      <c r="O16" s="25">
        <v>330</v>
      </c>
      <c r="P16" s="29">
        <v>1.0476727104236625</v>
      </c>
      <c r="Q16" s="29">
        <v>0.9541050876815107</v>
      </c>
      <c r="R16" s="29">
        <v>0.99822220189482658</v>
      </c>
      <c r="S16" s="25">
        <v>5</v>
      </c>
      <c r="T16" s="25">
        <v>3</v>
      </c>
      <c r="U16" s="29">
        <v>1.2411625742940147</v>
      </c>
      <c r="V16" s="29">
        <v>1.4552506389796578</v>
      </c>
      <c r="W16" s="29">
        <v>0.80569622441992317</v>
      </c>
      <c r="X16" s="29">
        <v>1.462954831890231</v>
      </c>
      <c r="Y16" s="29">
        <v>1.45525063897966</v>
      </c>
      <c r="Z16" s="29">
        <v>1.45838796687304</v>
      </c>
      <c r="AA16" s="27">
        <v>5.2661864485720189E-3</v>
      </c>
      <c r="AB16" s="27">
        <v>1.5543122344752192E-15</v>
      </c>
      <c r="AC16" s="27">
        <v>2.151229963936796E-3</v>
      </c>
      <c r="AD16" s="27">
        <v>3.1781806949108406E-2</v>
      </c>
      <c r="AE16" s="25" t="s">
        <v>29</v>
      </c>
      <c r="AF16" s="25"/>
      <c r="AG16" s="25"/>
    </row>
    <row r="17" spans="1:33" s="28" customFormat="1" x14ac:dyDescent="0.25">
      <c r="A17" s="25">
        <v>35</v>
      </c>
      <c r="B17" s="25">
        <v>3</v>
      </c>
      <c r="C17" s="25">
        <v>10</v>
      </c>
      <c r="D17" s="25">
        <v>1</v>
      </c>
      <c r="E17" s="25"/>
      <c r="F17" s="25">
        <v>0</v>
      </c>
      <c r="G17" s="25">
        <v>200</v>
      </c>
      <c r="H17" s="25" t="b">
        <v>1</v>
      </c>
      <c r="I17" s="25">
        <v>0.5</v>
      </c>
      <c r="J17" s="25">
        <v>0</v>
      </c>
      <c r="K17" s="25">
        <v>0</v>
      </c>
      <c r="L17" s="25">
        <v>2</v>
      </c>
      <c r="M17" s="26" t="s">
        <v>24</v>
      </c>
      <c r="N17" s="25">
        <v>1662.2958533999999</v>
      </c>
      <c r="O17" s="25">
        <v>428</v>
      </c>
      <c r="P17" s="29">
        <v>1.0381109807286837</v>
      </c>
      <c r="Q17" s="29">
        <v>0.9603995017746485</v>
      </c>
      <c r="R17" s="29">
        <v>1.001489517496668</v>
      </c>
      <c r="S17" s="25">
        <v>6</v>
      </c>
      <c r="T17" s="25">
        <v>4</v>
      </c>
      <c r="U17" s="29">
        <v>1.2048163565191148</v>
      </c>
      <c r="V17" s="29">
        <v>1.3921903090238086</v>
      </c>
      <c r="W17" s="29">
        <v>0.83000201199885904</v>
      </c>
      <c r="X17" s="29">
        <v>1.3980009073555983</v>
      </c>
      <c r="Y17" s="29">
        <v>1.3921903090238099</v>
      </c>
      <c r="Z17" s="29">
        <v>1.39392910949269</v>
      </c>
      <c r="AA17" s="27">
        <v>4.1563623465601385E-3</v>
      </c>
      <c r="AB17" s="27">
        <v>9.9920072216264089E-16</v>
      </c>
      <c r="AC17" s="27">
        <v>1.2474095397249085E-3</v>
      </c>
      <c r="AD17" s="27">
        <v>2.6400332150234407E-2</v>
      </c>
      <c r="AE17" s="25" t="s">
        <v>29</v>
      </c>
      <c r="AF17" s="25"/>
      <c r="AG17" s="25"/>
    </row>
    <row r="18" spans="1:33" s="41" customFormat="1" x14ac:dyDescent="0.25">
      <c r="A18" s="36">
        <v>62</v>
      </c>
      <c r="B18" s="36">
        <v>3</v>
      </c>
      <c r="C18" s="36">
        <v>4</v>
      </c>
      <c r="D18" s="36">
        <v>1</v>
      </c>
      <c r="E18" s="36">
        <v>2</v>
      </c>
      <c r="F18" s="36">
        <v>0.4</v>
      </c>
      <c r="G18" s="36">
        <v>200</v>
      </c>
      <c r="H18" s="36" t="b">
        <v>1</v>
      </c>
      <c r="I18" s="36">
        <v>0.5</v>
      </c>
      <c r="J18" s="36">
        <v>0</v>
      </c>
      <c r="K18" s="36">
        <v>0</v>
      </c>
      <c r="L18" s="36">
        <v>2</v>
      </c>
      <c r="M18" s="37" t="s">
        <v>24</v>
      </c>
      <c r="N18" s="36">
        <v>835.53441889999999</v>
      </c>
      <c r="O18" s="36">
        <v>136</v>
      </c>
      <c r="P18" s="38">
        <v>1.0366983207130624</v>
      </c>
      <c r="Q18" s="38">
        <v>1.0290615157548699</v>
      </c>
      <c r="R18" s="38">
        <v>0.93424016353206774</v>
      </c>
      <c r="S18" s="36">
        <v>3</v>
      </c>
      <c r="T18" s="36">
        <v>1</v>
      </c>
      <c r="U18" s="38">
        <v>1.2373139220014528</v>
      </c>
      <c r="V18" s="38">
        <v>1.2745479085190918</v>
      </c>
      <c r="W18" s="38">
        <v>0.80820233428103772</v>
      </c>
      <c r="X18" s="38">
        <v>1.3070506702270994</v>
      </c>
      <c r="Y18" s="38">
        <v>1.2944893885948601</v>
      </c>
      <c r="Z18" s="38">
        <v>1.3312930339305</v>
      </c>
      <c r="AA18" s="39">
        <v>2.4867254536016015E-2</v>
      </c>
      <c r="AB18" s="39">
        <v>1.5404900381156716E-2</v>
      </c>
      <c r="AC18" s="39">
        <v>4.2624068454616859E-2</v>
      </c>
      <c r="AD18" s="39">
        <v>-4.3839890978621544E-2</v>
      </c>
      <c r="AE18" s="40" t="s">
        <v>30</v>
      </c>
      <c r="AF18" s="36"/>
      <c r="AG18" s="36"/>
    </row>
    <row r="19" spans="1:33" s="41" customFormat="1" x14ac:dyDescent="0.25">
      <c r="A19" s="36">
        <v>66</v>
      </c>
      <c r="B19" s="36">
        <v>3</v>
      </c>
      <c r="C19" s="36">
        <v>6</v>
      </c>
      <c r="D19" s="36">
        <v>1</v>
      </c>
      <c r="E19" s="36">
        <v>2</v>
      </c>
      <c r="F19" s="36">
        <v>0.4</v>
      </c>
      <c r="G19" s="36">
        <v>200</v>
      </c>
      <c r="H19" s="36" t="b">
        <v>1</v>
      </c>
      <c r="I19" s="36">
        <v>0.5</v>
      </c>
      <c r="J19" s="36">
        <v>0</v>
      </c>
      <c r="K19" s="36">
        <v>0</v>
      </c>
      <c r="L19" s="36">
        <v>2</v>
      </c>
      <c r="M19" s="37" t="s">
        <v>24</v>
      </c>
      <c r="N19" s="36">
        <v>1942.369027</v>
      </c>
      <c r="O19" s="36">
        <v>210</v>
      </c>
      <c r="P19" s="38">
        <v>1.0563285332325518</v>
      </c>
      <c r="Q19" s="38">
        <v>1.028665938986784</v>
      </c>
      <c r="R19" s="38">
        <v>0.91500552778066435</v>
      </c>
      <c r="S19" s="36">
        <v>5</v>
      </c>
      <c r="T19" s="36">
        <v>1</v>
      </c>
      <c r="U19" s="38">
        <v>1.2019988129137187</v>
      </c>
      <c r="V19" s="38">
        <v>1.2090934576517693</v>
      </c>
      <c r="W19" s="38">
        <v>0.831947577032908</v>
      </c>
      <c r="X19" s="38">
        <v>1.239627093900866</v>
      </c>
      <c r="Y19" s="38">
        <v>1.23595562540097</v>
      </c>
      <c r="Z19" s="38">
        <v>1.2569492329915799</v>
      </c>
      <c r="AA19" s="39">
        <v>2.4631307591876817E-2</v>
      </c>
      <c r="AB19" s="39">
        <v>2.1733925714756963E-2</v>
      </c>
      <c r="AC19" s="39">
        <v>3.8072957987262734E-2</v>
      </c>
      <c r="AD19" s="39">
        <v>-5.6662981479557173E-2</v>
      </c>
      <c r="AE19" s="40" t="s">
        <v>33</v>
      </c>
      <c r="AF19" s="36"/>
      <c r="AG19" s="36"/>
    </row>
    <row r="20" spans="1:33" s="41" customFormat="1" x14ac:dyDescent="0.25">
      <c r="A20" s="36">
        <v>70</v>
      </c>
      <c r="B20" s="36">
        <v>3</v>
      </c>
      <c r="C20" s="36">
        <v>8</v>
      </c>
      <c r="D20" s="36">
        <v>1</v>
      </c>
      <c r="E20" s="36">
        <v>2</v>
      </c>
      <c r="F20" s="36">
        <v>0.4</v>
      </c>
      <c r="G20" s="36">
        <v>200</v>
      </c>
      <c r="H20" s="36" t="b">
        <v>1</v>
      </c>
      <c r="I20" s="36">
        <v>0.5</v>
      </c>
      <c r="J20" s="36">
        <v>0</v>
      </c>
      <c r="K20" s="36">
        <v>0</v>
      </c>
      <c r="L20" s="36">
        <v>2</v>
      </c>
      <c r="M20" s="37" t="s">
        <v>24</v>
      </c>
      <c r="N20" s="36">
        <v>4723.0846449999999</v>
      </c>
      <c r="O20" s="36">
        <v>279</v>
      </c>
      <c r="P20" s="38">
        <v>1.0673750365434602</v>
      </c>
      <c r="Q20" s="38">
        <v>1.0296662550459137</v>
      </c>
      <c r="R20" s="38">
        <v>0.90295870841062609</v>
      </c>
      <c r="S20" s="36">
        <v>7</v>
      </c>
      <c r="T20" s="36">
        <v>1</v>
      </c>
      <c r="U20" s="38">
        <v>1.1812118422651183</v>
      </c>
      <c r="V20" s="38">
        <v>1.1689826441467701</v>
      </c>
      <c r="W20" s="38">
        <v>0.8465881937674935</v>
      </c>
      <c r="X20" s="38">
        <v>1.1936086595612618</v>
      </c>
      <c r="Y20" s="38">
        <v>1.19200503664319</v>
      </c>
      <c r="Z20" s="38">
        <v>1.2074190803062099</v>
      </c>
      <c r="AA20" s="39">
        <v>2.0631565645262251E-2</v>
      </c>
      <c r="AB20" s="39">
        <v>1.9314006055925148E-2</v>
      </c>
      <c r="AC20" s="39">
        <v>3.1833550410427569E-2</v>
      </c>
      <c r="AD20" s="39">
        <v>-6.4694194392915946E-2</v>
      </c>
      <c r="AE20" s="40" t="s">
        <v>33</v>
      </c>
      <c r="AF20" s="36"/>
      <c r="AG20" s="36"/>
    </row>
    <row r="21" spans="1:33" s="41" customFormat="1" x14ac:dyDescent="0.25">
      <c r="A21" s="36">
        <v>74</v>
      </c>
      <c r="B21" s="36">
        <v>3</v>
      </c>
      <c r="C21" s="36">
        <v>10</v>
      </c>
      <c r="D21" s="36">
        <v>1</v>
      </c>
      <c r="E21" s="36">
        <v>2</v>
      </c>
      <c r="F21" s="36">
        <v>0.4</v>
      </c>
      <c r="G21" s="36">
        <v>200</v>
      </c>
      <c r="H21" s="36" t="b">
        <v>1</v>
      </c>
      <c r="I21" s="36">
        <v>0.5</v>
      </c>
      <c r="J21" s="36">
        <v>0</v>
      </c>
      <c r="K21" s="36">
        <v>0</v>
      </c>
      <c r="L21" s="36">
        <v>2</v>
      </c>
      <c r="M21" s="36" t="s">
        <v>24</v>
      </c>
      <c r="N21" s="36">
        <v>14381.0455</v>
      </c>
      <c r="O21" s="36">
        <v>396</v>
      </c>
      <c r="P21" s="38">
        <v>1.074335416</v>
      </c>
      <c r="Q21" s="38">
        <v>1.0308825049999999</v>
      </c>
      <c r="R21" s="38">
        <v>0.89478207899999995</v>
      </c>
      <c r="S21" s="36">
        <v>9</v>
      </c>
      <c r="T21" s="36">
        <v>1</v>
      </c>
      <c r="U21" s="38">
        <v>1.1675335689999999</v>
      </c>
      <c r="V21" s="38">
        <v>1.1420779130000001</v>
      </c>
      <c r="W21" s="38">
        <v>0.85650642200000005</v>
      </c>
      <c r="X21" s="38">
        <v>1.1609555119999999</v>
      </c>
      <c r="Y21" s="38">
        <v>1.16089440136828</v>
      </c>
      <c r="Z21" s="38">
        <v>1.17256315212601</v>
      </c>
      <c r="AA21" s="39">
        <v>1.6260398270971699E-2</v>
      </c>
      <c r="AB21" s="39">
        <v>1.620861324346301E-2</v>
      </c>
      <c r="AC21" s="39">
        <v>2.5998803621567257E-2</v>
      </c>
      <c r="AD21" s="39">
        <v>-7.0145280666666657E-2</v>
      </c>
      <c r="AE21" s="40" t="s">
        <v>33</v>
      </c>
      <c r="AF21" s="36"/>
      <c r="AG21" s="36"/>
    </row>
    <row r="22" spans="1:33" s="35" customFormat="1" x14ac:dyDescent="0.25">
      <c r="A22" s="30">
        <v>78</v>
      </c>
      <c r="B22" s="30">
        <v>3</v>
      </c>
      <c r="C22" s="30">
        <v>4</v>
      </c>
      <c r="D22" s="30">
        <v>1</v>
      </c>
      <c r="E22" s="30">
        <v>2</v>
      </c>
      <c r="F22" s="30">
        <v>0.4</v>
      </c>
      <c r="G22" s="30">
        <v>0</v>
      </c>
      <c r="H22" s="30" t="b">
        <v>1</v>
      </c>
      <c r="I22" s="30">
        <v>0.5</v>
      </c>
      <c r="J22" s="30">
        <v>0</v>
      </c>
      <c r="K22" s="30">
        <v>0</v>
      </c>
      <c r="L22" s="30">
        <v>2</v>
      </c>
      <c r="M22" s="31" t="s">
        <v>24</v>
      </c>
      <c r="N22" s="30">
        <v>842.91083600000002</v>
      </c>
      <c r="O22" s="30">
        <v>137</v>
      </c>
      <c r="P22" s="32">
        <v>1.0397159068410033</v>
      </c>
      <c r="Q22" s="33">
        <v>1.0093836228080515</v>
      </c>
      <c r="R22" s="33">
        <v>0.95090047035094505</v>
      </c>
      <c r="S22" s="30">
        <v>3</v>
      </c>
      <c r="T22" s="30">
        <v>1</v>
      </c>
      <c r="U22" s="33">
        <v>1.2410011272769688</v>
      </c>
      <c r="V22" s="33">
        <v>1.2945147637300523</v>
      </c>
      <c r="W22" s="42">
        <v>0.80580104080503245</v>
      </c>
      <c r="X22" s="33">
        <v>1.3098555049047063</v>
      </c>
      <c r="Y22" s="33">
        <v>1.3081213149314099</v>
      </c>
      <c r="Z22" s="33">
        <v>1.33058932403325</v>
      </c>
      <c r="AA22" s="34">
        <v>1.1711781274507893E-2</v>
      </c>
      <c r="AB22" s="34">
        <v>1.0401597348844605E-2</v>
      </c>
      <c r="AC22" s="34">
        <v>2.7111716328708679E-2</v>
      </c>
      <c r="AD22" s="34">
        <v>-3.2733019766036597E-2</v>
      </c>
      <c r="AE22" s="30" t="s">
        <v>30</v>
      </c>
      <c r="AF22" s="30" t="b">
        <v>1</v>
      </c>
      <c r="AG22" s="30" t="b">
        <v>1</v>
      </c>
    </row>
    <row r="23" spans="1:33" s="35" customFormat="1" x14ac:dyDescent="0.25">
      <c r="A23" s="30">
        <v>82</v>
      </c>
      <c r="B23" s="30">
        <v>3</v>
      </c>
      <c r="C23" s="30">
        <v>6</v>
      </c>
      <c r="D23" s="30">
        <v>1</v>
      </c>
      <c r="E23" s="30">
        <v>2</v>
      </c>
      <c r="F23" s="30">
        <v>0.4</v>
      </c>
      <c r="G23" s="30">
        <v>0</v>
      </c>
      <c r="H23" s="30" t="b">
        <v>1</v>
      </c>
      <c r="I23" s="30">
        <v>0.5</v>
      </c>
      <c r="J23" s="30">
        <v>0</v>
      </c>
      <c r="K23" s="30">
        <v>0</v>
      </c>
      <c r="L23" s="30">
        <v>2</v>
      </c>
      <c r="M23" s="31" t="s">
        <v>24</v>
      </c>
      <c r="N23" s="30">
        <v>1790.450656</v>
      </c>
      <c r="O23" s="30">
        <v>211</v>
      </c>
      <c r="P23" s="33">
        <v>1.0641604790253354</v>
      </c>
      <c r="Q23" s="33">
        <v>0.99627641488341856</v>
      </c>
      <c r="R23" s="33">
        <v>0.93956310609124605</v>
      </c>
      <c r="S23" s="30">
        <v>5</v>
      </c>
      <c r="T23" s="30">
        <v>1</v>
      </c>
      <c r="U23" s="33">
        <v>1.2058423337082451</v>
      </c>
      <c r="V23" s="33">
        <v>1.2341915736344262</v>
      </c>
      <c r="W23" s="33">
        <v>0.82929581425854226</v>
      </c>
      <c r="X23" s="33">
        <v>1.2640827217319424</v>
      </c>
      <c r="Y23" s="33">
        <v>1.2474604428710301</v>
      </c>
      <c r="Z23" s="33">
        <v>1.27778739334041</v>
      </c>
      <c r="AA23" s="34">
        <v>2.3646512671703701E-2</v>
      </c>
      <c r="AB23" s="34">
        <v>1.0636705406117386E-2</v>
      </c>
      <c r="AC23" s="34">
        <v>3.4118210848844699E-2</v>
      </c>
      <c r="AD23" s="34">
        <v>-4.2773652683556929E-2</v>
      </c>
      <c r="AE23" s="30"/>
      <c r="AF23" s="30"/>
      <c r="AG23" s="30"/>
    </row>
    <row r="24" spans="1:33" s="35" customFormat="1" x14ac:dyDescent="0.25">
      <c r="A24" s="30">
        <v>86</v>
      </c>
      <c r="B24" s="30">
        <v>3</v>
      </c>
      <c r="C24" s="30">
        <v>8</v>
      </c>
      <c r="D24" s="30">
        <v>1</v>
      </c>
      <c r="E24" s="30">
        <v>2</v>
      </c>
      <c r="F24" s="30">
        <v>0.4</v>
      </c>
      <c r="G24" s="30">
        <v>0</v>
      </c>
      <c r="H24" s="30" t="b">
        <v>1</v>
      </c>
      <c r="I24" s="30">
        <v>0.5</v>
      </c>
      <c r="J24" s="30">
        <v>0</v>
      </c>
      <c r="K24" s="30">
        <v>0</v>
      </c>
      <c r="L24" s="30">
        <v>2</v>
      </c>
      <c r="M24" s="31" t="s">
        <v>24</v>
      </c>
      <c r="N24" s="30">
        <v>4858.7806330000003</v>
      </c>
      <c r="O24" s="30">
        <v>313</v>
      </c>
      <c r="P24" s="33">
        <v>1.0795799619797699</v>
      </c>
      <c r="Q24" s="33">
        <v>0.98845989613816321</v>
      </c>
      <c r="R24" s="33">
        <v>0.93196014188206699</v>
      </c>
      <c r="S24" s="30">
        <v>7</v>
      </c>
      <c r="T24" s="30">
        <v>1</v>
      </c>
      <c r="U24" s="33">
        <v>1.1844987777944231</v>
      </c>
      <c r="V24" s="33">
        <v>1.1951522220561035</v>
      </c>
      <c r="W24" s="33">
        <v>0.84423894625035734</v>
      </c>
      <c r="X24" s="33">
        <v>1.2113216103591218</v>
      </c>
      <c r="Y24" s="33">
        <v>1.21733123430363</v>
      </c>
      <c r="Z24" s="33">
        <v>1.2205606317512501</v>
      </c>
      <c r="AA24" s="34">
        <v>1.3348551008038667E-2</v>
      </c>
      <c r="AB24" s="34">
        <v>1.8219373349287249E-2</v>
      </c>
      <c r="AC24" s="34">
        <v>2.0816999200351738E-2</v>
      </c>
      <c r="AD24" s="34">
        <v>-5.3053307986513233E-2</v>
      </c>
      <c r="AE24" s="30"/>
      <c r="AF24" s="30"/>
      <c r="AG24" s="30"/>
    </row>
    <row r="25" spans="1:33" s="35" customFormat="1" x14ac:dyDescent="0.25">
      <c r="A25" s="30">
        <v>90</v>
      </c>
      <c r="B25" s="30">
        <v>3</v>
      </c>
      <c r="C25" s="30">
        <v>10</v>
      </c>
      <c r="D25" s="30">
        <v>1</v>
      </c>
      <c r="E25" s="30">
        <v>2</v>
      </c>
      <c r="F25" s="30">
        <v>0.4</v>
      </c>
      <c r="G25" s="30">
        <v>0</v>
      </c>
      <c r="H25" s="30" t="b">
        <v>1</v>
      </c>
      <c r="I25" s="30">
        <v>0.5</v>
      </c>
      <c r="J25" s="30">
        <v>0</v>
      </c>
      <c r="K25" s="30">
        <v>0</v>
      </c>
      <c r="L25" s="30">
        <v>2</v>
      </c>
      <c r="M25" s="31" t="s">
        <v>24</v>
      </c>
      <c r="N25" s="30">
        <v>11557.606702999999</v>
      </c>
      <c r="O25" s="30">
        <v>441</v>
      </c>
      <c r="P25" s="33">
        <v>1.0604249923581719</v>
      </c>
      <c r="Q25" s="33">
        <v>0.9884741036613135</v>
      </c>
      <c r="R25" s="33">
        <v>0.9511009039805145</v>
      </c>
      <c r="S25" s="30">
        <v>8</v>
      </c>
      <c r="T25" s="30">
        <v>2</v>
      </c>
      <c r="U25" s="33">
        <v>1.142325725417336</v>
      </c>
      <c r="V25" s="33">
        <v>1.1679355166144245</v>
      </c>
      <c r="W25" s="33">
        <v>0.8754070557543131</v>
      </c>
      <c r="X25" s="33">
        <v>1.1825869857517588</v>
      </c>
      <c r="Y25" s="33">
        <v>1.1764321826106501</v>
      </c>
      <c r="Z25" s="33">
        <v>1.19033051174204</v>
      </c>
      <c r="AA25" s="34">
        <v>1.2389337371255138E-2</v>
      </c>
      <c r="AB25" s="34">
        <v>7.2224018705187021E-3</v>
      </c>
      <c r="AC25" s="34">
        <v>1.8814098190964246E-2</v>
      </c>
      <c r="AD25" s="34">
        <v>-4.02833282387813E-2</v>
      </c>
      <c r="AE25" s="30"/>
      <c r="AF25" s="30"/>
      <c r="AG25" s="30"/>
    </row>
    <row r="58" spans="1:33" x14ac:dyDescent="0.25">
      <c r="A58" s="7" t="s">
        <v>0</v>
      </c>
      <c r="B58" s="6" t="s">
        <v>1</v>
      </c>
      <c r="C58" s="6" t="s">
        <v>2</v>
      </c>
      <c r="D58" s="6" t="s">
        <v>3</v>
      </c>
      <c r="E58" s="6" t="s">
        <v>4</v>
      </c>
      <c r="F58" s="6" t="s">
        <v>5</v>
      </c>
      <c r="G58" s="6" t="s">
        <v>6</v>
      </c>
      <c r="H58" s="6" t="s">
        <v>7</v>
      </c>
      <c r="I58" s="6" t="s">
        <v>8</v>
      </c>
      <c r="J58" s="6" t="s">
        <v>9</v>
      </c>
      <c r="K58" s="6" t="s">
        <v>10</v>
      </c>
      <c r="L58" s="6" t="s">
        <v>11</v>
      </c>
      <c r="M58" s="6" t="s">
        <v>12</v>
      </c>
      <c r="N58" s="6" t="s">
        <v>13</v>
      </c>
      <c r="O58" s="6" t="s">
        <v>14</v>
      </c>
      <c r="P58" s="6" t="s">
        <v>15</v>
      </c>
      <c r="Q58" s="6" t="s">
        <v>16</v>
      </c>
      <c r="R58" s="6" t="s">
        <v>17</v>
      </c>
      <c r="S58" s="6" t="s">
        <v>18</v>
      </c>
      <c r="T58" s="6" t="s">
        <v>19</v>
      </c>
      <c r="U58" s="6" t="s">
        <v>20</v>
      </c>
      <c r="V58" s="6" t="s">
        <v>21</v>
      </c>
      <c r="W58" s="6" t="s">
        <v>22</v>
      </c>
      <c r="X58" s="6" t="s">
        <v>23</v>
      </c>
      <c r="Y58" s="6" t="s">
        <v>31</v>
      </c>
      <c r="Z58" s="6" t="s">
        <v>32</v>
      </c>
      <c r="AA58" s="6" t="s">
        <v>43</v>
      </c>
      <c r="AB58" s="6" t="s">
        <v>44</v>
      </c>
      <c r="AC58" s="6" t="s">
        <v>45</v>
      </c>
      <c r="AD58" s="7" t="s">
        <v>27</v>
      </c>
      <c r="AE58" s="6" t="s">
        <v>28</v>
      </c>
      <c r="AF58" s="7"/>
      <c r="AG58" s="7"/>
    </row>
    <row r="59" spans="1:33" x14ac:dyDescent="0.25">
      <c r="A59" s="25">
        <v>1</v>
      </c>
      <c r="B59" s="25">
        <v>3</v>
      </c>
      <c r="C59" s="25">
        <v>4</v>
      </c>
      <c r="D59" s="25">
        <v>1</v>
      </c>
      <c r="E59" s="25"/>
      <c r="F59" s="25">
        <v>0</v>
      </c>
      <c r="G59" s="25"/>
      <c r="H59" s="25"/>
      <c r="I59" s="25"/>
      <c r="J59" s="25"/>
      <c r="K59" s="25"/>
      <c r="L59" s="25">
        <v>1</v>
      </c>
      <c r="M59" s="26" t="s">
        <v>24</v>
      </c>
      <c r="N59" s="25">
        <v>3.9661881000000001</v>
      </c>
      <c r="O59" s="25">
        <v>96</v>
      </c>
      <c r="P59" s="45">
        <v>1.0441409759176394</v>
      </c>
      <c r="Q59" s="29">
        <v>0.91171801251205098</v>
      </c>
      <c r="R59" s="29">
        <v>1.0441410115703096</v>
      </c>
      <c r="S59" s="25">
        <v>2</v>
      </c>
      <c r="T59" s="25">
        <v>2</v>
      </c>
      <c r="U59" s="29">
        <v>1.3569933498121467</v>
      </c>
      <c r="V59" s="29">
        <v>1.6811491233875437</v>
      </c>
      <c r="W59" s="29">
        <v>0.73692328716160138</v>
      </c>
      <c r="X59" s="29">
        <v>1.3623668752438394</v>
      </c>
      <c r="Y59" s="29">
        <v>1.35699335026448</v>
      </c>
      <c r="Z59" s="29">
        <v>1.35699335026448</v>
      </c>
      <c r="AA59" s="27">
        <v>3.9442572550296706E-3</v>
      </c>
      <c r="AB59" s="27">
        <v>3.3333491522569147E-10</v>
      </c>
      <c r="AC59" s="27">
        <v>3.3333491522569147E-10</v>
      </c>
      <c r="AD59" s="27">
        <v>5.8854658325299347E-2</v>
      </c>
      <c r="AE59" s="25" t="s">
        <v>30</v>
      </c>
      <c r="AF59" s="25"/>
      <c r="AG59" s="25"/>
    </row>
    <row r="60" spans="1:33" x14ac:dyDescent="0.25">
      <c r="A60" s="25">
        <v>17</v>
      </c>
      <c r="B60" s="25">
        <v>3</v>
      </c>
      <c r="C60" s="25">
        <v>6</v>
      </c>
      <c r="D60" s="25">
        <v>1</v>
      </c>
      <c r="E60" s="25"/>
      <c r="F60" s="25">
        <v>0</v>
      </c>
      <c r="G60" s="25"/>
      <c r="H60" s="25"/>
      <c r="I60" s="25"/>
      <c r="J60" s="25"/>
      <c r="K60" s="25"/>
      <c r="L60" s="25">
        <v>1</v>
      </c>
      <c r="M60" s="26" t="s">
        <v>24</v>
      </c>
      <c r="N60" s="25">
        <v>272.70095429999998</v>
      </c>
      <c r="O60" s="25">
        <v>186</v>
      </c>
      <c r="P60" s="29">
        <v>1.0347391190465682</v>
      </c>
      <c r="Q60" s="29">
        <v>0.93052182871718025</v>
      </c>
      <c r="R60" s="29">
        <v>1.0347390522362516</v>
      </c>
      <c r="S60" s="25">
        <v>3</v>
      </c>
      <c r="T60" s="25">
        <v>3</v>
      </c>
      <c r="U60" s="29">
        <v>1.2833596683382567</v>
      </c>
      <c r="V60" s="29">
        <v>1.5480079215972466</v>
      </c>
      <c r="W60" s="29">
        <v>0.77920478932834036</v>
      </c>
      <c r="X60" s="29">
        <v>1.2874792740137868</v>
      </c>
      <c r="Y60" s="29">
        <v>1.28335966833826</v>
      </c>
      <c r="Z60" s="29">
        <v>1.28335966833826</v>
      </c>
      <c r="AA60" s="27">
        <v>3.1997452375968072E-3</v>
      </c>
      <c r="AB60" s="27">
        <v>2.55351295663786E-15</v>
      </c>
      <c r="AC60" s="27">
        <v>2.55351295663786E-15</v>
      </c>
      <c r="AD60" s="27">
        <v>4.6318780855213203E-2</v>
      </c>
      <c r="AE60" s="25" t="s">
        <v>29</v>
      </c>
      <c r="AF60" s="25"/>
      <c r="AG60" s="25"/>
    </row>
    <row r="61" spans="1:33" x14ac:dyDescent="0.25">
      <c r="A61" s="25">
        <v>25</v>
      </c>
      <c r="B61" s="25">
        <v>3</v>
      </c>
      <c r="C61" s="25">
        <v>8</v>
      </c>
      <c r="D61" s="25">
        <v>1</v>
      </c>
      <c r="E61" s="25"/>
      <c r="F61" s="25">
        <v>0</v>
      </c>
      <c r="G61" s="25"/>
      <c r="H61" s="25"/>
      <c r="I61" s="25"/>
      <c r="J61" s="25"/>
      <c r="K61" s="25"/>
      <c r="L61" s="25">
        <v>1</v>
      </c>
      <c r="M61" s="26" t="s">
        <v>24</v>
      </c>
      <c r="N61" s="25">
        <v>629.62622680000004</v>
      </c>
      <c r="O61" s="25">
        <v>274</v>
      </c>
      <c r="P61" s="29">
        <v>1.0284414310535077</v>
      </c>
      <c r="Q61" s="29">
        <v>0.94311696315971494</v>
      </c>
      <c r="R61" s="29">
        <v>1.0284416057867776</v>
      </c>
      <c r="S61" s="25">
        <v>4</v>
      </c>
      <c r="T61" s="25">
        <v>4</v>
      </c>
      <c r="U61" s="29">
        <v>1.2351262092592563</v>
      </c>
      <c r="V61" s="29">
        <v>1.4583879668618351</v>
      </c>
      <c r="W61" s="29">
        <v>0.80963385968445378</v>
      </c>
      <c r="X61" s="29">
        <v>1.2384117022493344</v>
      </c>
      <c r="Y61" s="29">
        <v>1.2351262092592601</v>
      </c>
      <c r="Z61" s="29">
        <v>1.2351262092592601</v>
      </c>
      <c r="AA61" s="27">
        <v>2.6529892959753498E-3</v>
      </c>
      <c r="AB61" s="27">
        <v>3.1086244689504383E-15</v>
      </c>
      <c r="AC61" s="27">
        <v>3.1086244689504383E-15</v>
      </c>
      <c r="AD61" s="27">
        <v>3.7922024560190115E-2</v>
      </c>
      <c r="AE61" s="25" t="s">
        <v>29</v>
      </c>
      <c r="AF61" s="25"/>
      <c r="AG61" s="25"/>
    </row>
    <row r="62" spans="1:33" x14ac:dyDescent="0.25">
      <c r="A62" s="25">
        <v>33</v>
      </c>
      <c r="B62" s="25">
        <v>3</v>
      </c>
      <c r="C62" s="25">
        <v>10</v>
      </c>
      <c r="D62" s="25">
        <v>1</v>
      </c>
      <c r="E62" s="25"/>
      <c r="F62" s="25">
        <v>0</v>
      </c>
      <c r="G62" s="25"/>
      <c r="H62" s="25"/>
      <c r="I62" s="25"/>
      <c r="J62" s="25"/>
      <c r="K62" s="25"/>
      <c r="L62" s="25">
        <v>1</v>
      </c>
      <c r="M62" s="26" t="s">
        <v>24</v>
      </c>
      <c r="N62" s="25">
        <v>1388.9929371999999</v>
      </c>
      <c r="O62" s="25">
        <v>350</v>
      </c>
      <c r="P62" s="29">
        <v>1.0239819582911458</v>
      </c>
      <c r="Q62" s="29">
        <v>0.95203613368726003</v>
      </c>
      <c r="R62" s="29">
        <v>1.0239819080215939</v>
      </c>
      <c r="S62" s="25">
        <v>5</v>
      </c>
      <c r="T62" s="25">
        <v>5</v>
      </c>
      <c r="U62" s="29">
        <v>1.2010117212152256</v>
      </c>
      <c r="V62" s="29">
        <v>1.3939291095139044</v>
      </c>
      <c r="W62" s="29">
        <v>0.83263134100653491</v>
      </c>
      <c r="X62" s="29">
        <v>1.2037184195203658</v>
      </c>
      <c r="Y62" s="29">
        <v>1.20101172121523</v>
      </c>
      <c r="Z62" s="29">
        <v>1.20101172121523</v>
      </c>
      <c r="AA62" s="27">
        <v>2.2486141785706959E-3</v>
      </c>
      <c r="AB62" s="27">
        <v>3.6637359812630166E-15</v>
      </c>
      <c r="AC62" s="27">
        <v>3.6637359812630166E-15</v>
      </c>
      <c r="AD62" s="27">
        <v>3.1975910875159906E-2</v>
      </c>
      <c r="AE62" s="25" t="s">
        <v>29</v>
      </c>
      <c r="AF62" s="25"/>
      <c r="AG62" s="25"/>
    </row>
    <row r="63" spans="1:33" x14ac:dyDescent="0.25">
      <c r="A63" s="25">
        <v>3</v>
      </c>
      <c r="B63" s="25">
        <v>3</v>
      </c>
      <c r="C63" s="25">
        <v>4</v>
      </c>
      <c r="D63" s="25">
        <v>1</v>
      </c>
      <c r="E63" s="25"/>
      <c r="F63" s="25">
        <v>0</v>
      </c>
      <c r="G63" s="25"/>
      <c r="H63" s="25"/>
      <c r="I63" s="25"/>
      <c r="J63" s="25"/>
      <c r="K63" s="25"/>
      <c r="L63" s="25">
        <v>2</v>
      </c>
      <c r="M63" s="26" t="s">
        <v>24</v>
      </c>
      <c r="N63" s="25">
        <v>2.3025188999999999</v>
      </c>
      <c r="O63" s="25">
        <v>123</v>
      </c>
      <c r="P63" s="45">
        <v>1.0876579427391655</v>
      </c>
      <c r="Q63" s="29">
        <v>0.93327867426112576</v>
      </c>
      <c r="R63" s="29">
        <v>0.97906338299970885</v>
      </c>
      <c r="S63" s="25">
        <v>3</v>
      </c>
      <c r="T63" s="25">
        <v>1</v>
      </c>
      <c r="U63" s="29">
        <v>1.3775509838794839</v>
      </c>
      <c r="V63" s="29">
        <v>1.6655838065327486</v>
      </c>
      <c r="W63" s="29">
        <v>0.725925945175388</v>
      </c>
      <c r="X63" s="29">
        <v>1.6860848775505888</v>
      </c>
      <c r="Y63" s="29">
        <v>1.66558380653275</v>
      </c>
      <c r="Z63" s="29">
        <v>1.6811491244816901</v>
      </c>
      <c r="AA63" s="27">
        <v>1.2158979236930545E-2</v>
      </c>
      <c r="AB63" s="27">
        <v>7.7715611723760958E-16</v>
      </c>
      <c r="AC63" s="27">
        <v>9.2587372067545193E-3</v>
      </c>
      <c r="AD63" s="27">
        <v>5.8438628492776958E-2</v>
      </c>
      <c r="AE63" s="25" t="s">
        <v>30</v>
      </c>
      <c r="AF63" s="36"/>
      <c r="AG63" s="36"/>
    </row>
    <row r="64" spans="1:33" x14ac:dyDescent="0.25">
      <c r="A64" s="25">
        <v>19</v>
      </c>
      <c r="B64" s="25">
        <v>3</v>
      </c>
      <c r="C64" s="25">
        <v>6</v>
      </c>
      <c r="D64" s="25">
        <v>1</v>
      </c>
      <c r="E64" s="25"/>
      <c r="F64" s="25">
        <v>0</v>
      </c>
      <c r="G64" s="25"/>
      <c r="H64" s="25"/>
      <c r="I64" s="25"/>
      <c r="J64" s="25"/>
      <c r="K64" s="25"/>
      <c r="L64" s="25">
        <v>2</v>
      </c>
      <c r="M64" s="26" t="s">
        <v>24</v>
      </c>
      <c r="N64" s="25">
        <v>332.98240750000002</v>
      </c>
      <c r="O64" s="25">
        <v>229</v>
      </c>
      <c r="P64" s="29">
        <v>1.0624804135568182</v>
      </c>
      <c r="Q64" s="29">
        <v>0.94553587132476169</v>
      </c>
      <c r="R64" s="29">
        <v>0.9919837151184201</v>
      </c>
      <c r="S64" s="25">
        <v>4</v>
      </c>
      <c r="T64" s="25">
        <v>2</v>
      </c>
      <c r="U64" s="29">
        <v>1.2938042543143737</v>
      </c>
      <c r="V64" s="29">
        <v>1.5416188456265951</v>
      </c>
      <c r="W64" s="29">
        <v>0.77291444719350566</v>
      </c>
      <c r="X64" s="29">
        <v>1.5530132065836286</v>
      </c>
      <c r="Y64" s="29">
        <v>1.5416188456266</v>
      </c>
      <c r="Z64" s="29">
        <v>1.5480079215698599</v>
      </c>
      <c r="AA64" s="27">
        <v>7.3369375796225045E-3</v>
      </c>
      <c r="AB64" s="27">
        <v>3.219646771412954E-15</v>
      </c>
      <c r="AC64" s="27">
        <v>4.1272889203212149E-3</v>
      </c>
      <c r="AD64" s="27">
        <v>4.1653609037878812E-2</v>
      </c>
      <c r="AE64" s="25" t="s">
        <v>29</v>
      </c>
      <c r="AF64" s="36"/>
      <c r="AG64" s="36"/>
    </row>
    <row r="65" spans="1:33" x14ac:dyDescent="0.25">
      <c r="A65" s="25">
        <v>27</v>
      </c>
      <c r="B65" s="25">
        <v>3</v>
      </c>
      <c r="C65" s="25">
        <v>8</v>
      </c>
      <c r="D65" s="25">
        <v>1</v>
      </c>
      <c r="E65" s="25"/>
      <c r="F65" s="25">
        <v>0</v>
      </c>
      <c r="G65" s="25"/>
      <c r="H65" s="25"/>
      <c r="I65" s="25"/>
      <c r="J65" s="25"/>
      <c r="K65" s="25"/>
      <c r="L65" s="25">
        <v>2</v>
      </c>
      <c r="M65" s="26" t="s">
        <v>24</v>
      </c>
      <c r="N65" s="25">
        <v>780.1216809</v>
      </c>
      <c r="O65" s="25">
        <v>330</v>
      </c>
      <c r="P65" s="29">
        <v>1.0476727104236625</v>
      </c>
      <c r="Q65" s="29">
        <v>0.9541050876815107</v>
      </c>
      <c r="R65" s="29">
        <v>0.99822220189482658</v>
      </c>
      <c r="S65" s="25">
        <v>5</v>
      </c>
      <c r="T65" s="25">
        <v>3</v>
      </c>
      <c r="U65" s="29">
        <v>1.2411625742940147</v>
      </c>
      <c r="V65" s="29">
        <v>1.4552506389796578</v>
      </c>
      <c r="W65" s="29">
        <v>0.80569622441992317</v>
      </c>
      <c r="X65" s="29">
        <v>1.462954831890231</v>
      </c>
      <c r="Y65" s="29">
        <v>1.45525063897966</v>
      </c>
      <c r="Z65" s="29">
        <v>1.45838796687304</v>
      </c>
      <c r="AA65" s="27">
        <v>5.2661864485720189E-3</v>
      </c>
      <c r="AB65" s="27">
        <v>1.5543122344752192E-15</v>
      </c>
      <c r="AC65" s="27">
        <v>2.151229963936796E-3</v>
      </c>
      <c r="AD65" s="27">
        <v>3.1781806949108406E-2</v>
      </c>
      <c r="AE65" s="25" t="s">
        <v>29</v>
      </c>
      <c r="AF65" s="36"/>
      <c r="AG65" s="36"/>
    </row>
    <row r="66" spans="1:33" x14ac:dyDescent="0.25">
      <c r="A66" s="25">
        <v>35</v>
      </c>
      <c r="B66" s="25">
        <v>3</v>
      </c>
      <c r="C66" s="25">
        <v>10</v>
      </c>
      <c r="D66" s="25">
        <v>1</v>
      </c>
      <c r="E66" s="25"/>
      <c r="F66" s="25">
        <v>0</v>
      </c>
      <c r="G66" s="25"/>
      <c r="H66" s="25"/>
      <c r="I66" s="25"/>
      <c r="J66" s="25"/>
      <c r="K66" s="25"/>
      <c r="L66" s="25">
        <v>2</v>
      </c>
      <c r="M66" s="26" t="s">
        <v>24</v>
      </c>
      <c r="N66" s="25">
        <v>1662.2958533999999</v>
      </c>
      <c r="O66" s="25">
        <v>428</v>
      </c>
      <c r="P66" s="29">
        <v>1.0381109807286837</v>
      </c>
      <c r="Q66" s="29">
        <v>0.9603995017746485</v>
      </c>
      <c r="R66" s="29">
        <v>1.001489517496668</v>
      </c>
      <c r="S66" s="25">
        <v>6</v>
      </c>
      <c r="T66" s="25">
        <v>4</v>
      </c>
      <c r="U66" s="29">
        <v>1.2048163565191148</v>
      </c>
      <c r="V66" s="29">
        <v>1.3921903090238086</v>
      </c>
      <c r="W66" s="29">
        <v>0.83000201199885904</v>
      </c>
      <c r="X66" s="29">
        <v>1.3980009073555983</v>
      </c>
      <c r="Y66" s="29">
        <v>1.3921903090238099</v>
      </c>
      <c r="Z66" s="29">
        <v>1.39392910949269</v>
      </c>
      <c r="AA66" s="27">
        <v>4.1563623465601385E-3</v>
      </c>
      <c r="AB66" s="27">
        <v>9.9920072216264089E-16</v>
      </c>
      <c r="AC66" s="27">
        <v>1.2474095397249085E-3</v>
      </c>
      <c r="AD66" s="27">
        <v>2.6400332150234407E-2</v>
      </c>
      <c r="AE66" s="25" t="s">
        <v>29</v>
      </c>
      <c r="AF66" s="36"/>
      <c r="AG66" s="36"/>
    </row>
    <row r="67" spans="1:33" x14ac:dyDescent="0.25">
      <c r="A67" s="30">
        <v>77</v>
      </c>
      <c r="B67" s="30">
        <v>3</v>
      </c>
      <c r="C67" s="30">
        <v>4</v>
      </c>
      <c r="D67" s="30">
        <v>1</v>
      </c>
      <c r="E67" s="30">
        <v>2</v>
      </c>
      <c r="F67" s="30">
        <v>0.4</v>
      </c>
      <c r="G67" s="30">
        <v>0</v>
      </c>
      <c r="H67" s="30" t="b">
        <v>1</v>
      </c>
      <c r="I67" s="30">
        <v>0.5</v>
      </c>
      <c r="J67" s="30">
        <v>0</v>
      </c>
      <c r="K67" s="30">
        <v>0</v>
      </c>
      <c r="L67" s="30">
        <v>1</v>
      </c>
      <c r="M67" s="31" t="s">
        <v>24</v>
      </c>
      <c r="N67" s="30">
        <v>677.10612700000001</v>
      </c>
      <c r="O67" s="30">
        <v>108</v>
      </c>
      <c r="P67" s="32">
        <v>1.0053159739385069</v>
      </c>
      <c r="Q67" s="33">
        <v>0.98987210927613134</v>
      </c>
      <c r="R67" s="33">
        <v>1.0048119167853613</v>
      </c>
      <c r="S67" s="30">
        <v>2</v>
      </c>
      <c r="T67" s="30">
        <v>2</v>
      </c>
      <c r="U67" s="33">
        <v>1.224975477959539</v>
      </c>
      <c r="V67" s="33">
        <v>1.3105437560911866</v>
      </c>
      <c r="W67" s="42">
        <v>0.8163428721575029</v>
      </c>
      <c r="X67" s="33">
        <v>1.2250500570300455</v>
      </c>
      <c r="Y67" s="33">
        <v>1.2293114599626001</v>
      </c>
      <c r="Z67" s="33">
        <v>1.2293114599626001</v>
      </c>
      <c r="AA67" s="34">
        <v>6.0878386216600688E-5</v>
      </c>
      <c r="AB67" s="34">
        <v>3.5271630862312442E-3</v>
      </c>
      <c r="AC67" s="34">
        <v>3.5271630862312442E-3</v>
      </c>
      <c r="AD67" s="34">
        <v>6.751927149245625E-3</v>
      </c>
      <c r="AE67" s="30" t="s">
        <v>30</v>
      </c>
      <c r="AF67" s="30" t="b">
        <v>1</v>
      </c>
      <c r="AG67" s="30" t="b">
        <v>1</v>
      </c>
    </row>
    <row r="68" spans="1:33" x14ac:dyDescent="0.25">
      <c r="A68" s="30">
        <v>81</v>
      </c>
      <c r="B68" s="30">
        <v>3</v>
      </c>
      <c r="C68" s="30">
        <v>6</v>
      </c>
      <c r="D68" s="30">
        <v>1</v>
      </c>
      <c r="E68" s="30">
        <v>2</v>
      </c>
      <c r="F68" s="30">
        <v>0.4</v>
      </c>
      <c r="G68" s="30">
        <v>0</v>
      </c>
      <c r="H68" s="30" t="b">
        <v>1</v>
      </c>
      <c r="I68" s="30">
        <v>0.5</v>
      </c>
      <c r="J68" s="30">
        <v>0</v>
      </c>
      <c r="K68" s="30">
        <v>0</v>
      </c>
      <c r="L68" s="30">
        <v>1</v>
      </c>
      <c r="M68" s="31" t="s">
        <v>24</v>
      </c>
      <c r="N68" s="30">
        <v>1563.8460520000001</v>
      </c>
      <c r="O68" s="30">
        <v>186</v>
      </c>
      <c r="P68" s="33">
        <v>1.004443061510339</v>
      </c>
      <c r="Q68" s="33">
        <v>0.99119788803084863</v>
      </c>
      <c r="R68" s="33">
        <v>1.0043590504588125</v>
      </c>
      <c r="S68" s="30">
        <v>3</v>
      </c>
      <c r="T68" s="30">
        <v>3</v>
      </c>
      <c r="U68" s="33">
        <v>1.1799363429323946</v>
      </c>
      <c r="V68" s="33">
        <v>1.264579268285265</v>
      </c>
      <c r="W68" s="33">
        <v>0.84750334709988318</v>
      </c>
      <c r="X68" s="33">
        <v>1.1800024075992215</v>
      </c>
      <c r="Y68" s="33">
        <v>1.18299703175787</v>
      </c>
      <c r="Z68" s="33">
        <v>1.18299703175787</v>
      </c>
      <c r="AA68" s="34">
        <v>5.5986891553283513E-5</v>
      </c>
      <c r="AB68" s="34">
        <v>2.5872328867363459E-3</v>
      </c>
      <c r="AC68" s="34">
        <v>2.5872328867363459E-3</v>
      </c>
      <c r="AD68" s="34">
        <v>5.8680746461009514E-3</v>
      </c>
      <c r="AE68" s="30"/>
      <c r="AF68" s="30"/>
      <c r="AG68" s="30"/>
    </row>
    <row r="69" spans="1:33" x14ac:dyDescent="0.25">
      <c r="A69" s="30">
        <v>85</v>
      </c>
      <c r="B69" s="30">
        <v>3</v>
      </c>
      <c r="C69" s="30">
        <v>8</v>
      </c>
      <c r="D69" s="30">
        <v>1</v>
      </c>
      <c r="E69" s="30">
        <v>2</v>
      </c>
      <c r="F69" s="30">
        <v>0.4</v>
      </c>
      <c r="G69" s="30">
        <v>0</v>
      </c>
      <c r="H69" s="30" t="b">
        <v>1</v>
      </c>
      <c r="I69" s="30">
        <v>0.5</v>
      </c>
      <c r="J69" s="30">
        <v>0</v>
      </c>
      <c r="K69" s="30">
        <v>0</v>
      </c>
      <c r="L69" s="30">
        <v>1</v>
      </c>
      <c r="M69" s="31" t="s">
        <v>24</v>
      </c>
      <c r="N69" s="30">
        <v>3983.3981450000001</v>
      </c>
      <c r="O69" s="30">
        <v>258</v>
      </c>
      <c r="P69" s="33">
        <v>1.0037674787212132</v>
      </c>
      <c r="Q69" s="33">
        <v>0.99247217924878073</v>
      </c>
      <c r="R69" s="33">
        <v>1.0037603420300061</v>
      </c>
      <c r="S69" s="30">
        <v>4</v>
      </c>
      <c r="T69" s="30">
        <v>4</v>
      </c>
      <c r="U69" s="33">
        <v>1.1421001665742354</v>
      </c>
      <c r="V69" s="33">
        <v>1.2115872006152444</v>
      </c>
      <c r="W69" s="33">
        <v>0.8755799440950357</v>
      </c>
      <c r="X69" s="33">
        <v>1.1421566270510315</v>
      </c>
      <c r="Y69" s="33">
        <v>1.14446322287558</v>
      </c>
      <c r="Z69" s="33">
        <v>1.14446322287558</v>
      </c>
      <c r="AA69" s="34">
        <v>4.9433217352956582E-5</v>
      </c>
      <c r="AB69" s="34">
        <v>2.0647725974165532E-3</v>
      </c>
      <c r="AC69" s="34">
        <v>2.0647725974165532E-3</v>
      </c>
      <c r="AD69" s="34">
        <v>5.0185471674795146E-3</v>
      </c>
      <c r="AE69" s="30"/>
      <c r="AF69" s="30"/>
      <c r="AG69" s="30"/>
    </row>
    <row r="70" spans="1:33" x14ac:dyDescent="0.25">
      <c r="A70" s="30">
        <v>89</v>
      </c>
      <c r="B70" s="30">
        <v>3</v>
      </c>
      <c r="C70" s="30">
        <v>10</v>
      </c>
      <c r="D70" s="30">
        <v>1</v>
      </c>
      <c r="E70" s="30">
        <v>2</v>
      </c>
      <c r="F70" s="30">
        <v>0.4</v>
      </c>
      <c r="G70" s="30">
        <v>0</v>
      </c>
      <c r="H70" s="30" t="b">
        <v>1</v>
      </c>
      <c r="I70" s="30">
        <v>0.5</v>
      </c>
      <c r="J70" s="30">
        <v>0</v>
      </c>
      <c r="K70" s="30">
        <v>0</v>
      </c>
      <c r="L70" s="30">
        <v>1</v>
      </c>
      <c r="M70" s="31" t="s">
        <v>24</v>
      </c>
      <c r="N70" s="30">
        <v>8906.6721199999993</v>
      </c>
      <c r="O70" s="30">
        <v>345</v>
      </c>
      <c r="P70" s="33">
        <v>1.0018189890948648</v>
      </c>
      <c r="Q70" s="33">
        <v>0.99628909013758393</v>
      </c>
      <c r="R70" s="33">
        <v>1.0018919207675512</v>
      </c>
      <c r="S70" s="30">
        <v>5</v>
      </c>
      <c r="T70" s="30">
        <v>5</v>
      </c>
      <c r="U70" s="33">
        <v>1.1191767496663063</v>
      </c>
      <c r="V70" s="33">
        <v>1.1827370401317936</v>
      </c>
      <c r="W70" s="33">
        <v>0.89351391574044037</v>
      </c>
      <c r="X70" s="33">
        <v>1.1191921037915433</v>
      </c>
      <c r="Y70" s="33">
        <v>1.12129933598589</v>
      </c>
      <c r="Z70" s="33">
        <v>1.12129933598589</v>
      </c>
      <c r="AA70" s="34">
        <v>1.3718936351492239E-5</v>
      </c>
      <c r="AB70" s="34">
        <v>1.8929702814078908E-3</v>
      </c>
      <c r="AC70" s="34">
        <v>1.8929702814078908E-3</v>
      </c>
      <c r="AD70" s="34">
        <v>2.4739399082773414E-3</v>
      </c>
      <c r="AE70" s="30"/>
      <c r="AF70" s="30"/>
      <c r="AG70" s="30"/>
    </row>
    <row r="71" spans="1:33" x14ac:dyDescent="0.25">
      <c r="A71" s="30">
        <v>78</v>
      </c>
      <c r="B71" s="30">
        <v>3</v>
      </c>
      <c r="C71" s="30">
        <v>4</v>
      </c>
      <c r="D71" s="30">
        <v>1</v>
      </c>
      <c r="E71" s="30">
        <v>2</v>
      </c>
      <c r="F71" s="30">
        <v>0.4</v>
      </c>
      <c r="G71" s="30">
        <v>0</v>
      </c>
      <c r="H71" s="30" t="b">
        <v>1</v>
      </c>
      <c r="I71" s="30">
        <v>0.5</v>
      </c>
      <c r="J71" s="30">
        <v>0</v>
      </c>
      <c r="K71" s="30">
        <v>0</v>
      </c>
      <c r="L71" s="30">
        <v>2</v>
      </c>
      <c r="M71" s="31" t="s">
        <v>24</v>
      </c>
      <c r="N71" s="30">
        <v>842.91083600000002</v>
      </c>
      <c r="O71" s="30">
        <v>137</v>
      </c>
      <c r="P71" s="43">
        <v>1.0397159068410033</v>
      </c>
      <c r="Q71" s="33">
        <v>1.0093836228080515</v>
      </c>
      <c r="R71" s="33">
        <v>0.95090047035094505</v>
      </c>
      <c r="S71" s="30">
        <v>3</v>
      </c>
      <c r="T71" s="30">
        <v>1</v>
      </c>
      <c r="U71" s="33">
        <v>1.2410011272769688</v>
      </c>
      <c r="V71" s="33">
        <v>1.2945147637300523</v>
      </c>
      <c r="W71" s="42">
        <v>0.80580104080503245</v>
      </c>
      <c r="X71" s="33">
        <v>1.3098555049047063</v>
      </c>
      <c r="Y71" s="33">
        <v>1.3081213149314099</v>
      </c>
      <c r="Z71" s="33">
        <v>1.33058932403325</v>
      </c>
      <c r="AA71" s="34">
        <v>1.1711781274507893E-2</v>
      </c>
      <c r="AB71" s="34">
        <v>1.0401597348844605E-2</v>
      </c>
      <c r="AC71" s="34">
        <v>2.7111716328708679E-2</v>
      </c>
      <c r="AD71" s="34">
        <v>-3.2733019766036597E-2</v>
      </c>
      <c r="AE71" s="30" t="s">
        <v>30</v>
      </c>
      <c r="AF71" s="25"/>
      <c r="AG71" s="25"/>
    </row>
    <row r="72" spans="1:33" x14ac:dyDescent="0.25">
      <c r="A72" s="30">
        <v>82</v>
      </c>
      <c r="B72" s="30">
        <v>3</v>
      </c>
      <c r="C72" s="30">
        <v>6</v>
      </c>
      <c r="D72" s="30">
        <v>1</v>
      </c>
      <c r="E72" s="30">
        <v>2</v>
      </c>
      <c r="F72" s="30">
        <v>0.4</v>
      </c>
      <c r="G72" s="30">
        <v>0</v>
      </c>
      <c r="H72" s="30" t="b">
        <v>1</v>
      </c>
      <c r="I72" s="30">
        <v>0.5</v>
      </c>
      <c r="J72" s="30">
        <v>0</v>
      </c>
      <c r="K72" s="30">
        <v>0</v>
      </c>
      <c r="L72" s="30">
        <v>2</v>
      </c>
      <c r="M72" s="31" t="s">
        <v>24</v>
      </c>
      <c r="N72" s="30">
        <v>1790.450656</v>
      </c>
      <c r="O72" s="30">
        <v>211</v>
      </c>
      <c r="P72" s="33">
        <v>1.0641604790253354</v>
      </c>
      <c r="Q72" s="33">
        <v>0.99627641488341856</v>
      </c>
      <c r="R72" s="33">
        <v>0.93956310609124605</v>
      </c>
      <c r="S72" s="30">
        <v>5</v>
      </c>
      <c r="T72" s="30">
        <v>1</v>
      </c>
      <c r="U72" s="33">
        <v>1.2058423337082451</v>
      </c>
      <c r="V72" s="33">
        <v>1.2341915736344262</v>
      </c>
      <c r="W72" s="33">
        <v>0.82929581425854226</v>
      </c>
      <c r="X72" s="33">
        <v>1.2640827217319424</v>
      </c>
      <c r="Y72" s="33">
        <v>1.2474604428710301</v>
      </c>
      <c r="Z72" s="33">
        <v>1.27778739334041</v>
      </c>
      <c r="AA72" s="34">
        <v>2.3646512671703701E-2</v>
      </c>
      <c r="AB72" s="34">
        <v>1.0636705406117386E-2</v>
      </c>
      <c r="AC72" s="34">
        <v>3.4118210848844699E-2</v>
      </c>
      <c r="AD72" s="34">
        <v>-4.2773652683556929E-2</v>
      </c>
      <c r="AE72" s="30"/>
      <c r="AF72" s="25"/>
      <c r="AG72" s="25"/>
    </row>
    <row r="73" spans="1:33" x14ac:dyDescent="0.25">
      <c r="A73" s="30">
        <v>86</v>
      </c>
      <c r="B73" s="30">
        <v>3</v>
      </c>
      <c r="C73" s="30">
        <v>8</v>
      </c>
      <c r="D73" s="30">
        <v>1</v>
      </c>
      <c r="E73" s="30">
        <v>2</v>
      </c>
      <c r="F73" s="30">
        <v>0.4</v>
      </c>
      <c r="G73" s="30">
        <v>0</v>
      </c>
      <c r="H73" s="30" t="b">
        <v>1</v>
      </c>
      <c r="I73" s="30">
        <v>0.5</v>
      </c>
      <c r="J73" s="30">
        <v>0</v>
      </c>
      <c r="K73" s="30">
        <v>0</v>
      </c>
      <c r="L73" s="30">
        <v>2</v>
      </c>
      <c r="M73" s="31" t="s">
        <v>24</v>
      </c>
      <c r="N73" s="30">
        <v>4858.7806330000003</v>
      </c>
      <c r="O73" s="30">
        <v>313</v>
      </c>
      <c r="P73" s="33">
        <v>1.0795799619797699</v>
      </c>
      <c r="Q73" s="33">
        <v>0.98845989613816321</v>
      </c>
      <c r="R73" s="33">
        <v>0.93196014188206699</v>
      </c>
      <c r="S73" s="30">
        <v>7</v>
      </c>
      <c r="T73" s="30">
        <v>1</v>
      </c>
      <c r="U73" s="33">
        <v>1.1844987777944231</v>
      </c>
      <c r="V73" s="33">
        <v>1.1951522220561035</v>
      </c>
      <c r="W73" s="33">
        <v>0.84423894625035734</v>
      </c>
      <c r="X73" s="33">
        <v>1.2113216103591218</v>
      </c>
      <c r="Y73" s="33">
        <v>1.21733123430363</v>
      </c>
      <c r="Z73" s="33">
        <v>1.2205606317512501</v>
      </c>
      <c r="AA73" s="34">
        <v>1.3348551008038667E-2</v>
      </c>
      <c r="AB73" s="34">
        <v>1.8219373349287249E-2</v>
      </c>
      <c r="AC73" s="34">
        <v>2.0816999200351738E-2</v>
      </c>
      <c r="AD73" s="34">
        <v>-5.3053307986513233E-2</v>
      </c>
      <c r="AE73" s="30"/>
      <c r="AF73" s="25"/>
      <c r="AG73" s="25"/>
    </row>
    <row r="74" spans="1:33" x14ac:dyDescent="0.25">
      <c r="A74" s="30">
        <v>90</v>
      </c>
      <c r="B74" s="30">
        <v>3</v>
      </c>
      <c r="C74" s="30">
        <v>10</v>
      </c>
      <c r="D74" s="30">
        <v>1</v>
      </c>
      <c r="E74" s="30">
        <v>2</v>
      </c>
      <c r="F74" s="30">
        <v>0.4</v>
      </c>
      <c r="G74" s="30">
        <v>0</v>
      </c>
      <c r="H74" s="30" t="b">
        <v>1</v>
      </c>
      <c r="I74" s="30">
        <v>0.5</v>
      </c>
      <c r="J74" s="30">
        <v>0</v>
      </c>
      <c r="K74" s="30">
        <v>0</v>
      </c>
      <c r="L74" s="30">
        <v>2</v>
      </c>
      <c r="M74" s="31" t="s">
        <v>24</v>
      </c>
      <c r="N74" s="30">
        <v>11557.606702999999</v>
      </c>
      <c r="O74" s="30">
        <v>441</v>
      </c>
      <c r="P74" s="33">
        <v>1.0604249923581719</v>
      </c>
      <c r="Q74" s="33">
        <v>0.9884741036613135</v>
      </c>
      <c r="R74" s="33">
        <v>0.9511009039805145</v>
      </c>
      <c r="S74" s="30">
        <v>8</v>
      </c>
      <c r="T74" s="30">
        <v>2</v>
      </c>
      <c r="U74" s="33">
        <v>1.142325725417336</v>
      </c>
      <c r="V74" s="33">
        <v>1.1679355166144245</v>
      </c>
      <c r="W74" s="33">
        <v>0.8754070557543131</v>
      </c>
      <c r="X74" s="33">
        <v>1.1825869857517588</v>
      </c>
      <c r="Y74" s="33">
        <v>1.1764321826106501</v>
      </c>
      <c r="Z74" s="33">
        <v>1.19033051174204</v>
      </c>
      <c r="AA74" s="34">
        <v>1.2389337371255138E-2</v>
      </c>
      <c r="AB74" s="34">
        <v>7.2224018705187021E-3</v>
      </c>
      <c r="AC74" s="34">
        <v>1.8814098190964246E-2</v>
      </c>
      <c r="AD74" s="34">
        <v>-4.02833282387813E-2</v>
      </c>
      <c r="AE74" s="30"/>
      <c r="AF74" s="25"/>
      <c r="AG74" s="25"/>
    </row>
    <row r="75" spans="1:33" x14ac:dyDescent="0.25">
      <c r="A75" s="36">
        <v>61</v>
      </c>
      <c r="B75" s="36">
        <v>3</v>
      </c>
      <c r="C75" s="36">
        <v>4</v>
      </c>
      <c r="D75" s="36">
        <v>1</v>
      </c>
      <c r="E75" s="36">
        <v>2</v>
      </c>
      <c r="F75" s="36">
        <v>0.4</v>
      </c>
      <c r="G75" s="36">
        <v>200</v>
      </c>
      <c r="H75" s="36" t="b">
        <v>1</v>
      </c>
      <c r="I75" s="36">
        <v>0.5</v>
      </c>
      <c r="J75" s="36">
        <v>0</v>
      </c>
      <c r="K75" s="36">
        <v>0</v>
      </c>
      <c r="L75" s="36">
        <v>1</v>
      </c>
      <c r="M75" s="37" t="s">
        <v>24</v>
      </c>
      <c r="N75" s="36">
        <v>564.67764460000001</v>
      </c>
      <c r="O75" s="36">
        <v>90</v>
      </c>
      <c r="P75" s="46">
        <v>1.0009493290019351</v>
      </c>
      <c r="Q75" s="38">
        <v>0.999480380949609</v>
      </c>
      <c r="R75" s="38">
        <v>0.99957029004845599</v>
      </c>
      <c r="S75" s="36">
        <v>2</v>
      </c>
      <c r="T75" s="36">
        <v>2</v>
      </c>
      <c r="U75" s="38">
        <v>1.2260570820123706</v>
      </c>
      <c r="V75" s="38">
        <v>1.3070691957093115</v>
      </c>
      <c r="W75" s="38">
        <v>0.81562271012591425</v>
      </c>
      <c r="X75" s="38">
        <v>1.2260579703389505</v>
      </c>
      <c r="Y75" s="38">
        <v>1.23137852692688</v>
      </c>
      <c r="Z75" s="38">
        <v>1.23137852692688</v>
      </c>
      <c r="AA75" s="39">
        <v>7.2453880761713663E-7</v>
      </c>
      <c r="AB75" s="39">
        <v>4.3215346038151248E-3</v>
      </c>
      <c r="AC75" s="39">
        <v>4.3215346038151248E-3</v>
      </c>
      <c r="AD75" s="39">
        <v>6.3288600129004135E-4</v>
      </c>
      <c r="AE75" s="40" t="s">
        <v>30</v>
      </c>
      <c r="AF75" s="36"/>
      <c r="AG75" s="36"/>
    </row>
    <row r="76" spans="1:33" x14ac:dyDescent="0.25">
      <c r="A76" s="36">
        <v>65</v>
      </c>
      <c r="B76" s="36">
        <v>3</v>
      </c>
      <c r="C76" s="36">
        <v>6</v>
      </c>
      <c r="D76" s="36">
        <v>1</v>
      </c>
      <c r="E76" s="36">
        <v>2</v>
      </c>
      <c r="F76" s="36">
        <v>0.4</v>
      </c>
      <c r="G76" s="36">
        <v>200</v>
      </c>
      <c r="H76" s="36" t="b">
        <v>1</v>
      </c>
      <c r="I76" s="36">
        <v>0.5</v>
      </c>
      <c r="J76" s="36">
        <v>0</v>
      </c>
      <c r="K76" s="36">
        <v>0</v>
      </c>
      <c r="L76" s="36">
        <v>1</v>
      </c>
      <c r="M76" s="37" t="s">
        <v>24</v>
      </c>
      <c r="N76" s="36">
        <v>1644.188253</v>
      </c>
      <c r="O76" s="36">
        <v>180</v>
      </c>
      <c r="P76" s="38">
        <v>0.9976062521430985</v>
      </c>
      <c r="Q76" s="38">
        <v>1.0062902818425234</v>
      </c>
      <c r="R76" s="38">
        <v>0.99610346601437805</v>
      </c>
      <c r="S76" s="36">
        <v>3</v>
      </c>
      <c r="T76" s="36">
        <v>3</v>
      </c>
      <c r="U76" s="38">
        <v>1.1744078891282643</v>
      </c>
      <c r="V76" s="38">
        <v>1.2390791267912562</v>
      </c>
      <c r="W76" s="38">
        <v>0.85149291762870971</v>
      </c>
      <c r="X76" s="38">
        <v>1.1744414154691676</v>
      </c>
      <c r="Y76" s="38">
        <v>1.17899593380562</v>
      </c>
      <c r="Z76" s="38">
        <v>1.17899593380562</v>
      </c>
      <c r="AA76" s="39">
        <v>2.8546626899994543E-5</v>
      </c>
      <c r="AB76" s="39">
        <v>3.8914847335784764E-3</v>
      </c>
      <c r="AC76" s="39">
        <v>3.8914847335784764E-3</v>
      </c>
      <c r="AD76" s="39">
        <v>-4.193521228348966E-3</v>
      </c>
      <c r="AE76" s="40" t="s">
        <v>33</v>
      </c>
      <c r="AF76" s="36"/>
      <c r="AG76" s="36"/>
    </row>
    <row r="77" spans="1:33" x14ac:dyDescent="0.25">
      <c r="A77" s="36">
        <v>69</v>
      </c>
      <c r="B77" s="36">
        <v>3</v>
      </c>
      <c r="C77" s="36">
        <v>8</v>
      </c>
      <c r="D77" s="36">
        <v>1</v>
      </c>
      <c r="E77" s="36">
        <v>2</v>
      </c>
      <c r="F77" s="36">
        <v>0.4</v>
      </c>
      <c r="G77" s="36">
        <v>200</v>
      </c>
      <c r="H77" s="36" t="b">
        <v>1</v>
      </c>
      <c r="I77" s="36">
        <v>0.5</v>
      </c>
      <c r="J77" s="36">
        <v>0</v>
      </c>
      <c r="K77" s="36">
        <v>0</v>
      </c>
      <c r="L77" s="36">
        <v>1</v>
      </c>
      <c r="M77" s="37" t="s">
        <v>24</v>
      </c>
      <c r="N77" s="36">
        <v>4106.6275249999999</v>
      </c>
      <c r="O77" s="36">
        <v>244</v>
      </c>
      <c r="P77" s="38">
        <v>0.99425019927466485</v>
      </c>
      <c r="Q77" s="38">
        <v>1.0129204313896034</v>
      </c>
      <c r="R77" s="38">
        <v>0.99282936933573174</v>
      </c>
      <c r="S77" s="36">
        <v>4</v>
      </c>
      <c r="T77" s="36">
        <v>4</v>
      </c>
      <c r="U77" s="38">
        <v>1.1406723214878287</v>
      </c>
      <c r="V77" s="38">
        <v>1.1925278731093683</v>
      </c>
      <c r="W77" s="38">
        <v>0.87667595782078445</v>
      </c>
      <c r="X77" s="38">
        <v>1.1408269236694606</v>
      </c>
      <c r="Y77" s="38">
        <v>1.1450172203264699</v>
      </c>
      <c r="Z77" s="38">
        <v>1.1450172203264699</v>
      </c>
      <c r="AA77" s="39">
        <v>1.3551764814123679E-4</v>
      </c>
      <c r="AB77" s="39">
        <v>3.7946144053644382E-3</v>
      </c>
      <c r="AC77" s="39">
        <v>3.7946144053644382E-3</v>
      </c>
      <c r="AD77" s="39">
        <v>-8.6136209264022767E-3</v>
      </c>
      <c r="AE77" s="40" t="s">
        <v>33</v>
      </c>
      <c r="AF77" s="36"/>
      <c r="AG77" s="36"/>
    </row>
    <row r="78" spans="1:33" x14ac:dyDescent="0.25">
      <c r="A78" s="36">
        <v>73</v>
      </c>
      <c r="B78" s="36">
        <v>3</v>
      </c>
      <c r="C78" s="36">
        <v>10</v>
      </c>
      <c r="D78" s="36">
        <v>1</v>
      </c>
      <c r="E78" s="36">
        <v>2</v>
      </c>
      <c r="F78" s="36">
        <v>0.4</v>
      </c>
      <c r="G78" s="36">
        <v>200</v>
      </c>
      <c r="H78" s="36" t="b">
        <v>1</v>
      </c>
      <c r="I78" s="36">
        <v>0.5</v>
      </c>
      <c r="J78" s="36">
        <v>0</v>
      </c>
      <c r="K78" s="36">
        <v>0</v>
      </c>
      <c r="L78" s="36">
        <v>1</v>
      </c>
      <c r="M78" s="36" t="s">
        <v>24</v>
      </c>
      <c r="N78" s="36">
        <v>9802.3554299999996</v>
      </c>
      <c r="O78" s="36">
        <v>343</v>
      </c>
      <c r="P78" s="38">
        <v>0.99172874099999997</v>
      </c>
      <c r="Q78" s="38">
        <v>1.0178025230000001</v>
      </c>
      <c r="R78" s="38">
        <v>0.99046873499999999</v>
      </c>
      <c r="S78" s="36">
        <v>5</v>
      </c>
      <c r="T78" s="36">
        <v>5</v>
      </c>
      <c r="U78" s="38">
        <v>1.117191957</v>
      </c>
      <c r="V78" s="38">
        <v>1.159432212</v>
      </c>
      <c r="W78" s="38">
        <v>0.89510132399999998</v>
      </c>
      <c r="X78" s="38">
        <v>1.11751194</v>
      </c>
      <c r="Y78" s="38">
        <v>1.12140794359357</v>
      </c>
      <c r="Z78" s="38">
        <v>1.12140794359357</v>
      </c>
      <c r="AA78" s="39">
        <v>2.8633519566689802E-4</v>
      </c>
      <c r="AB78" s="39">
        <v>3.7595476451324217E-3</v>
      </c>
      <c r="AC78" s="39">
        <v>3.7595476451324217E-3</v>
      </c>
      <c r="AD78" s="39">
        <v>-1.1868349000000037E-2</v>
      </c>
      <c r="AE78" s="40" t="s">
        <v>33</v>
      </c>
      <c r="AF78" s="36"/>
      <c r="AG78" s="36"/>
    </row>
    <row r="79" spans="1:33" x14ac:dyDescent="0.25">
      <c r="A79" s="36">
        <v>62</v>
      </c>
      <c r="B79" s="36">
        <v>3</v>
      </c>
      <c r="C79" s="36">
        <v>4</v>
      </c>
      <c r="D79" s="36">
        <v>1</v>
      </c>
      <c r="E79" s="36">
        <v>2</v>
      </c>
      <c r="F79" s="36">
        <v>0.4</v>
      </c>
      <c r="G79" s="36">
        <v>200</v>
      </c>
      <c r="H79" s="36" t="b">
        <v>1</v>
      </c>
      <c r="I79" s="36">
        <v>0.5</v>
      </c>
      <c r="J79" s="36">
        <v>0</v>
      </c>
      <c r="K79" s="36">
        <v>0</v>
      </c>
      <c r="L79" s="36">
        <v>2</v>
      </c>
      <c r="M79" s="37" t="s">
        <v>24</v>
      </c>
      <c r="N79" s="36">
        <v>835.53441889999999</v>
      </c>
      <c r="O79" s="36">
        <v>136</v>
      </c>
      <c r="P79" s="44">
        <v>1.0366983207130624</v>
      </c>
      <c r="Q79" s="38">
        <v>1.0290615157548699</v>
      </c>
      <c r="R79" s="38">
        <v>0.93424016353206774</v>
      </c>
      <c r="S79" s="36">
        <v>3</v>
      </c>
      <c r="T79" s="36">
        <v>1</v>
      </c>
      <c r="U79" s="38">
        <v>1.2373139220014528</v>
      </c>
      <c r="V79" s="38">
        <v>1.2745479085190918</v>
      </c>
      <c r="W79" s="38">
        <v>0.80820233428103772</v>
      </c>
      <c r="X79" s="38">
        <v>1.3070506702270994</v>
      </c>
      <c r="Y79" s="38">
        <v>1.2944893885948601</v>
      </c>
      <c r="Z79" s="38">
        <v>1.3312930339305</v>
      </c>
      <c r="AA79" s="39">
        <v>2.4867254536016015E-2</v>
      </c>
      <c r="AB79" s="39">
        <v>1.5404900381156716E-2</v>
      </c>
      <c r="AC79" s="39">
        <v>4.2624068454616859E-2</v>
      </c>
      <c r="AD79" s="39">
        <v>-4.3839890978621544E-2</v>
      </c>
      <c r="AE79" s="40" t="s">
        <v>30</v>
      </c>
      <c r="AF79" s="30" t="b">
        <v>1</v>
      </c>
      <c r="AG79" s="30" t="b">
        <v>1</v>
      </c>
    </row>
    <row r="80" spans="1:33" x14ac:dyDescent="0.25">
      <c r="A80" s="36">
        <v>66</v>
      </c>
      <c r="B80" s="36">
        <v>3</v>
      </c>
      <c r="C80" s="36">
        <v>6</v>
      </c>
      <c r="D80" s="36">
        <v>1</v>
      </c>
      <c r="E80" s="36">
        <v>2</v>
      </c>
      <c r="F80" s="36">
        <v>0.4</v>
      </c>
      <c r="G80" s="36">
        <v>200</v>
      </c>
      <c r="H80" s="36" t="b">
        <v>1</v>
      </c>
      <c r="I80" s="36">
        <v>0.5</v>
      </c>
      <c r="J80" s="36">
        <v>0</v>
      </c>
      <c r="K80" s="36">
        <v>0</v>
      </c>
      <c r="L80" s="36">
        <v>2</v>
      </c>
      <c r="M80" s="37" t="s">
        <v>24</v>
      </c>
      <c r="N80" s="36">
        <v>1942.369027</v>
      </c>
      <c r="O80" s="36">
        <v>210</v>
      </c>
      <c r="P80" s="38">
        <v>1.0563285332325518</v>
      </c>
      <c r="Q80" s="38">
        <v>1.028665938986784</v>
      </c>
      <c r="R80" s="38">
        <v>0.91500552778066435</v>
      </c>
      <c r="S80" s="36">
        <v>5</v>
      </c>
      <c r="T80" s="36">
        <v>1</v>
      </c>
      <c r="U80" s="38">
        <v>1.2019988129137187</v>
      </c>
      <c r="V80" s="38">
        <v>1.2090934576517693</v>
      </c>
      <c r="W80" s="38">
        <v>0.831947577032908</v>
      </c>
      <c r="X80" s="38">
        <v>1.239627093900866</v>
      </c>
      <c r="Y80" s="38">
        <v>1.23595562540097</v>
      </c>
      <c r="Z80" s="38">
        <v>1.2569492329915799</v>
      </c>
      <c r="AA80" s="39">
        <v>2.4631307591876817E-2</v>
      </c>
      <c r="AB80" s="39">
        <v>2.1733925714756963E-2</v>
      </c>
      <c r="AC80" s="39">
        <v>3.8072957987262734E-2</v>
      </c>
      <c r="AD80" s="39">
        <v>-5.6662981479557173E-2</v>
      </c>
      <c r="AE80" s="40" t="s">
        <v>33</v>
      </c>
      <c r="AF80" s="30"/>
      <c r="AG80" s="30"/>
    </row>
    <row r="81" spans="1:33" x14ac:dyDescent="0.25">
      <c r="A81" s="36">
        <v>70</v>
      </c>
      <c r="B81" s="36">
        <v>3</v>
      </c>
      <c r="C81" s="36">
        <v>8</v>
      </c>
      <c r="D81" s="36">
        <v>1</v>
      </c>
      <c r="E81" s="36">
        <v>2</v>
      </c>
      <c r="F81" s="36">
        <v>0.4</v>
      </c>
      <c r="G81" s="36">
        <v>200</v>
      </c>
      <c r="H81" s="36" t="b">
        <v>1</v>
      </c>
      <c r="I81" s="36">
        <v>0.5</v>
      </c>
      <c r="J81" s="36">
        <v>0</v>
      </c>
      <c r="K81" s="36">
        <v>0</v>
      </c>
      <c r="L81" s="36">
        <v>2</v>
      </c>
      <c r="M81" s="37" t="s">
        <v>24</v>
      </c>
      <c r="N81" s="36">
        <v>4723.0846449999999</v>
      </c>
      <c r="O81" s="36">
        <v>279</v>
      </c>
      <c r="P81" s="38">
        <v>1.0673750365434602</v>
      </c>
      <c r="Q81" s="38">
        <v>1.0296662550459137</v>
      </c>
      <c r="R81" s="38">
        <v>0.90295870841062609</v>
      </c>
      <c r="S81" s="36">
        <v>7</v>
      </c>
      <c r="T81" s="36">
        <v>1</v>
      </c>
      <c r="U81" s="38">
        <v>1.1812118422651183</v>
      </c>
      <c r="V81" s="38">
        <v>1.1689826441467701</v>
      </c>
      <c r="W81" s="38">
        <v>0.8465881937674935</v>
      </c>
      <c r="X81" s="38">
        <v>1.1936086595612618</v>
      </c>
      <c r="Y81" s="38">
        <v>1.19200503664319</v>
      </c>
      <c r="Z81" s="38">
        <v>1.2074190803062099</v>
      </c>
      <c r="AA81" s="39">
        <v>2.0631565645262251E-2</v>
      </c>
      <c r="AB81" s="39">
        <v>1.9314006055925148E-2</v>
      </c>
      <c r="AC81" s="39">
        <v>3.1833550410427569E-2</v>
      </c>
      <c r="AD81" s="39">
        <v>-6.4694194392915946E-2</v>
      </c>
      <c r="AE81" s="40" t="s">
        <v>33</v>
      </c>
      <c r="AF81" s="30"/>
      <c r="AG81" s="30"/>
    </row>
    <row r="82" spans="1:33" x14ac:dyDescent="0.25">
      <c r="A82" s="36">
        <v>74</v>
      </c>
      <c r="B82" s="36">
        <v>3</v>
      </c>
      <c r="C82" s="36">
        <v>10</v>
      </c>
      <c r="D82" s="36">
        <v>1</v>
      </c>
      <c r="E82" s="36">
        <v>2</v>
      </c>
      <c r="F82" s="36">
        <v>0.4</v>
      </c>
      <c r="G82" s="36">
        <v>200</v>
      </c>
      <c r="H82" s="36" t="b">
        <v>1</v>
      </c>
      <c r="I82" s="36">
        <v>0.5</v>
      </c>
      <c r="J82" s="36">
        <v>0</v>
      </c>
      <c r="K82" s="36">
        <v>0</v>
      </c>
      <c r="L82" s="36">
        <v>2</v>
      </c>
      <c r="M82" s="36" t="s">
        <v>24</v>
      </c>
      <c r="N82" s="36">
        <v>14381.0455</v>
      </c>
      <c r="O82" s="36">
        <v>396</v>
      </c>
      <c r="P82" s="38">
        <v>1.074335416</v>
      </c>
      <c r="Q82" s="38">
        <v>1.0308825049999999</v>
      </c>
      <c r="R82" s="38">
        <v>0.89478207899999995</v>
      </c>
      <c r="S82" s="36">
        <v>9</v>
      </c>
      <c r="T82" s="36">
        <v>1</v>
      </c>
      <c r="U82" s="38">
        <v>1.1675335689999999</v>
      </c>
      <c r="V82" s="38">
        <v>1.1420779130000001</v>
      </c>
      <c r="W82" s="38">
        <v>0.85650642200000005</v>
      </c>
      <c r="X82" s="38">
        <v>1.1609555119999999</v>
      </c>
      <c r="Y82" s="38">
        <v>1.16089440136828</v>
      </c>
      <c r="Z82" s="38">
        <v>1.17256315212601</v>
      </c>
      <c r="AA82" s="39">
        <v>1.6260398270971699E-2</v>
      </c>
      <c r="AB82" s="39">
        <v>1.620861324346301E-2</v>
      </c>
      <c r="AC82" s="39">
        <v>2.5998803621567257E-2</v>
      </c>
      <c r="AD82" s="39">
        <v>-7.0145280666666657E-2</v>
      </c>
      <c r="AE82" s="40" t="s">
        <v>33</v>
      </c>
      <c r="AF82" s="30"/>
      <c r="AG82" s="30"/>
    </row>
    <row r="84" spans="1:33" x14ac:dyDescent="0.25">
      <c r="A84" s="47" t="s">
        <v>46</v>
      </c>
      <c r="B84" s="47" t="s">
        <v>47</v>
      </c>
      <c r="C84" s="47" t="s">
        <v>59</v>
      </c>
      <c r="D84" s="47" t="s">
        <v>48</v>
      </c>
      <c r="E84" s="47" t="s">
        <v>49</v>
      </c>
      <c r="F84" s="47" t="s">
        <v>50</v>
      </c>
      <c r="G84" s="47" t="s">
        <v>51</v>
      </c>
      <c r="H84" s="47" t="s">
        <v>52</v>
      </c>
      <c r="I84" s="47" t="s">
        <v>53</v>
      </c>
      <c r="J84" s="47" t="s">
        <v>54</v>
      </c>
      <c r="K84" s="47" t="s">
        <v>55</v>
      </c>
      <c r="L84" s="47" t="s">
        <v>56</v>
      </c>
      <c r="M84" s="47" t="s">
        <v>57</v>
      </c>
      <c r="N84" s="47" t="s">
        <v>58</v>
      </c>
      <c r="R84" t="s">
        <v>64</v>
      </c>
    </row>
    <row r="85" spans="1:33" x14ac:dyDescent="0.25">
      <c r="A85" s="13">
        <f>IF(L59=1,1,0)</f>
        <v>1</v>
      </c>
      <c r="B85" s="13">
        <f>F59</f>
        <v>0</v>
      </c>
      <c r="C85" s="13">
        <f>C59</f>
        <v>4</v>
      </c>
      <c r="D85" s="16">
        <f t="shared" ref="D85:J85" si="0">P59</f>
        <v>1.0441409759176394</v>
      </c>
      <c r="E85" s="16">
        <f t="shared" si="0"/>
        <v>0.91171801251205098</v>
      </c>
      <c r="F85" s="16">
        <f t="shared" si="0"/>
        <v>1.0441410115703096</v>
      </c>
      <c r="G85" s="51">
        <f t="shared" si="0"/>
        <v>2</v>
      </c>
      <c r="H85" s="51">
        <f t="shared" si="0"/>
        <v>2</v>
      </c>
      <c r="I85" s="16">
        <f t="shared" si="0"/>
        <v>1.3569933498121467</v>
      </c>
      <c r="J85" s="16">
        <f t="shared" si="0"/>
        <v>1.6811491233875437</v>
      </c>
      <c r="K85" s="48">
        <f>AA59</f>
        <v>3.9442572550296706E-3</v>
      </c>
      <c r="L85" s="48">
        <f t="shared" ref="L85:N92" si="1">AB59</f>
        <v>3.3333491522569147E-10</v>
      </c>
      <c r="M85" s="48">
        <f t="shared" si="1"/>
        <v>3.3333491522569147E-10</v>
      </c>
      <c r="N85" s="48">
        <f>AD59</f>
        <v>5.8854658325299347E-2</v>
      </c>
      <c r="R85" t="s">
        <v>63</v>
      </c>
      <c r="S85" s="36">
        <v>4</v>
      </c>
      <c r="T85" s="36">
        <v>6</v>
      </c>
      <c r="U85" s="36">
        <v>8</v>
      </c>
      <c r="V85" s="36">
        <v>10</v>
      </c>
    </row>
    <row r="86" spans="1:33" x14ac:dyDescent="0.25">
      <c r="A86" s="13">
        <f t="shared" ref="A86:A92" si="2">IF(L60=1,1,0)</f>
        <v>1</v>
      </c>
      <c r="B86" s="13">
        <f t="shared" ref="B86:B92" si="3">F60</f>
        <v>0</v>
      </c>
      <c r="C86" s="13">
        <f t="shared" ref="C86:C92" si="4">C60</f>
        <v>6</v>
      </c>
      <c r="D86" s="16">
        <f t="shared" ref="D86:D92" si="5">P60</f>
        <v>1.0347391190465682</v>
      </c>
      <c r="E86" s="16">
        <f t="shared" ref="E86:E92" si="6">Q60</f>
        <v>0.93052182871718025</v>
      </c>
      <c r="F86" s="16">
        <f t="shared" ref="F86:F92" si="7">R60</f>
        <v>1.0347390522362516</v>
      </c>
      <c r="G86" s="51">
        <f t="shared" ref="G86:G92" si="8">S60</f>
        <v>3</v>
      </c>
      <c r="H86" s="51">
        <f t="shared" ref="H86:H92" si="9">T60</f>
        <v>3</v>
      </c>
      <c r="I86" s="16">
        <f t="shared" ref="I86:J92" si="10">U60</f>
        <v>1.2833596683382567</v>
      </c>
      <c r="J86" s="16">
        <f t="shared" si="10"/>
        <v>1.5480079215972466</v>
      </c>
      <c r="K86" s="48">
        <f t="shared" ref="K86:K92" si="11">AA60</f>
        <v>3.1997452375968072E-3</v>
      </c>
      <c r="L86" s="48">
        <f t="shared" si="1"/>
        <v>2.55351295663786E-15</v>
      </c>
      <c r="M86" s="48">
        <f t="shared" si="1"/>
        <v>2.55351295663786E-15</v>
      </c>
      <c r="N86" s="48">
        <f t="shared" si="1"/>
        <v>4.6318780855213203E-2</v>
      </c>
      <c r="R86">
        <v>1</v>
      </c>
      <c r="S86" s="45">
        <v>1.0441409759176394</v>
      </c>
      <c r="T86" s="29">
        <v>1.0347391190465682</v>
      </c>
      <c r="U86" s="29">
        <v>1.0284414310535077</v>
      </c>
      <c r="V86" s="29">
        <v>1.0239819582911458</v>
      </c>
    </row>
    <row r="87" spans="1:33" x14ac:dyDescent="0.25">
      <c r="A87" s="13">
        <f t="shared" si="2"/>
        <v>1</v>
      </c>
      <c r="B87" s="13">
        <f t="shared" si="3"/>
        <v>0</v>
      </c>
      <c r="C87" s="13">
        <f t="shared" si="4"/>
        <v>8</v>
      </c>
      <c r="D87" s="16">
        <f t="shared" si="5"/>
        <v>1.0284414310535077</v>
      </c>
      <c r="E87" s="16">
        <f t="shared" si="6"/>
        <v>0.94311696315971494</v>
      </c>
      <c r="F87" s="16">
        <f t="shared" si="7"/>
        <v>1.0284416057867776</v>
      </c>
      <c r="G87" s="51">
        <f t="shared" si="8"/>
        <v>4</v>
      </c>
      <c r="H87" s="51">
        <f t="shared" si="9"/>
        <v>4</v>
      </c>
      <c r="I87" s="16">
        <f t="shared" si="10"/>
        <v>1.2351262092592563</v>
      </c>
      <c r="J87" s="16">
        <f t="shared" si="10"/>
        <v>1.4583879668618351</v>
      </c>
      <c r="K87" s="48">
        <f t="shared" si="11"/>
        <v>2.6529892959753498E-3</v>
      </c>
      <c r="L87" s="48">
        <f t="shared" si="1"/>
        <v>3.1086244689504383E-15</v>
      </c>
      <c r="M87" s="48">
        <f t="shared" si="1"/>
        <v>3.1086244689504383E-15</v>
      </c>
      <c r="N87" s="48">
        <f t="shared" si="1"/>
        <v>3.7922024560190115E-2</v>
      </c>
      <c r="R87">
        <v>2</v>
      </c>
      <c r="S87" s="29">
        <v>0.91171801251205098</v>
      </c>
      <c r="T87" s="29">
        <v>0.93052182871718025</v>
      </c>
      <c r="U87" s="29">
        <v>0.94311696315971494</v>
      </c>
      <c r="V87" s="29">
        <v>0.95203613368726003</v>
      </c>
    </row>
    <row r="88" spans="1:33" x14ac:dyDescent="0.25">
      <c r="A88" s="13">
        <f t="shared" si="2"/>
        <v>1</v>
      </c>
      <c r="B88" s="13">
        <f t="shared" si="3"/>
        <v>0</v>
      </c>
      <c r="C88" s="13">
        <f t="shared" si="4"/>
        <v>10</v>
      </c>
      <c r="D88" s="16">
        <f t="shared" si="5"/>
        <v>1.0239819582911458</v>
      </c>
      <c r="E88" s="16">
        <f>Q62</f>
        <v>0.95203613368726003</v>
      </c>
      <c r="F88" s="16">
        <f t="shared" si="7"/>
        <v>1.0239819080215939</v>
      </c>
      <c r="G88" s="51">
        <f t="shared" si="8"/>
        <v>5</v>
      </c>
      <c r="H88" s="51">
        <f t="shared" si="9"/>
        <v>5</v>
      </c>
      <c r="I88" s="16">
        <f t="shared" si="10"/>
        <v>1.2010117212152256</v>
      </c>
      <c r="J88" s="16">
        <f t="shared" si="10"/>
        <v>1.3939291095139044</v>
      </c>
      <c r="K88" s="48">
        <f t="shared" si="11"/>
        <v>2.2486141785706959E-3</v>
      </c>
      <c r="L88" s="48">
        <f t="shared" si="1"/>
        <v>3.6637359812630166E-15</v>
      </c>
      <c r="M88" s="48">
        <f t="shared" si="1"/>
        <v>3.6637359812630166E-15</v>
      </c>
      <c r="N88" s="48">
        <f t="shared" si="1"/>
        <v>3.1975910875159906E-2</v>
      </c>
      <c r="P88" t="s">
        <v>62</v>
      </c>
      <c r="R88">
        <v>3</v>
      </c>
      <c r="S88" s="29">
        <v>1.0441410115703096</v>
      </c>
      <c r="T88" s="29">
        <v>1.0347390522362516</v>
      </c>
      <c r="U88" s="29">
        <v>1.0284416057867776</v>
      </c>
      <c r="V88" s="29">
        <v>1.0239819080215939</v>
      </c>
    </row>
    <row r="89" spans="1:33" x14ac:dyDescent="0.25">
      <c r="A89" s="13">
        <f t="shared" si="2"/>
        <v>0</v>
      </c>
      <c r="B89" s="13">
        <f t="shared" si="3"/>
        <v>0</v>
      </c>
      <c r="C89" s="13">
        <f t="shared" si="4"/>
        <v>4</v>
      </c>
      <c r="D89" s="16">
        <f t="shared" si="5"/>
        <v>1.0876579427391655</v>
      </c>
      <c r="E89" s="16">
        <f t="shared" si="6"/>
        <v>0.93327867426112576</v>
      </c>
      <c r="F89" s="16">
        <f t="shared" si="7"/>
        <v>0.97906338299970885</v>
      </c>
      <c r="G89" s="51">
        <f t="shared" si="8"/>
        <v>3</v>
      </c>
      <c r="H89" s="51">
        <f t="shared" si="9"/>
        <v>1</v>
      </c>
      <c r="I89" s="16">
        <f t="shared" si="10"/>
        <v>1.3775509838794839</v>
      </c>
      <c r="J89" s="16">
        <f t="shared" si="10"/>
        <v>1.6655838065327486</v>
      </c>
      <c r="K89" s="48">
        <f t="shared" si="11"/>
        <v>1.2158979236930545E-2</v>
      </c>
      <c r="L89" s="48">
        <f t="shared" si="1"/>
        <v>7.7715611723760958E-16</v>
      </c>
      <c r="M89" s="48">
        <f t="shared" si="1"/>
        <v>9.2587372067545193E-3</v>
      </c>
      <c r="N89" s="48">
        <f t="shared" si="1"/>
        <v>5.8438628492776958E-2</v>
      </c>
      <c r="R89" t="s">
        <v>63</v>
      </c>
      <c r="S89" s="36">
        <v>4</v>
      </c>
      <c r="T89" s="36">
        <v>6</v>
      </c>
      <c r="U89" s="36">
        <v>8</v>
      </c>
      <c r="V89" s="36">
        <v>10</v>
      </c>
    </row>
    <row r="90" spans="1:33" x14ac:dyDescent="0.25">
      <c r="A90" s="13">
        <f t="shared" si="2"/>
        <v>0</v>
      </c>
      <c r="B90" s="13">
        <f t="shared" si="3"/>
        <v>0</v>
      </c>
      <c r="C90" s="13">
        <f t="shared" si="4"/>
        <v>6</v>
      </c>
      <c r="D90" s="16">
        <f t="shared" si="5"/>
        <v>1.0624804135568182</v>
      </c>
      <c r="E90" s="16">
        <f t="shared" si="6"/>
        <v>0.94553587132476169</v>
      </c>
      <c r="F90" s="16">
        <f t="shared" si="7"/>
        <v>0.9919837151184201</v>
      </c>
      <c r="G90" s="51">
        <f t="shared" si="8"/>
        <v>4</v>
      </c>
      <c r="H90" s="51">
        <f t="shared" si="9"/>
        <v>2</v>
      </c>
      <c r="I90" s="16">
        <f t="shared" si="10"/>
        <v>1.2938042543143737</v>
      </c>
      <c r="J90" s="16">
        <f t="shared" si="10"/>
        <v>1.5416188456265951</v>
      </c>
      <c r="K90" s="48">
        <f t="shared" si="11"/>
        <v>7.3369375796225045E-3</v>
      </c>
      <c r="L90" s="48">
        <f t="shared" si="1"/>
        <v>3.219646771412954E-15</v>
      </c>
      <c r="M90" s="48">
        <f t="shared" si="1"/>
        <v>4.1272889203212149E-3</v>
      </c>
      <c r="N90" s="48">
        <f t="shared" si="1"/>
        <v>4.1653609037878812E-2</v>
      </c>
      <c r="R90">
        <v>1</v>
      </c>
      <c r="S90" s="45">
        <v>1.0876579427391655</v>
      </c>
      <c r="T90" s="29">
        <v>1.0624804135568182</v>
      </c>
      <c r="U90" s="29">
        <v>1.0476727104236625</v>
      </c>
      <c r="V90" s="29">
        <v>1.0381109807286837</v>
      </c>
    </row>
    <row r="91" spans="1:33" x14ac:dyDescent="0.25">
      <c r="A91" s="13">
        <f t="shared" si="2"/>
        <v>0</v>
      </c>
      <c r="B91" s="13">
        <f t="shared" si="3"/>
        <v>0</v>
      </c>
      <c r="C91" s="13">
        <f t="shared" si="4"/>
        <v>8</v>
      </c>
      <c r="D91" s="16">
        <f t="shared" si="5"/>
        <v>1.0476727104236625</v>
      </c>
      <c r="E91" s="16">
        <f t="shared" si="6"/>
        <v>0.9541050876815107</v>
      </c>
      <c r="F91" s="16">
        <f t="shared" si="7"/>
        <v>0.99822220189482658</v>
      </c>
      <c r="G91" s="51">
        <f t="shared" si="8"/>
        <v>5</v>
      </c>
      <c r="H91" s="51">
        <f t="shared" si="9"/>
        <v>3</v>
      </c>
      <c r="I91" s="16">
        <f t="shared" si="10"/>
        <v>1.2411625742940147</v>
      </c>
      <c r="J91" s="16">
        <f t="shared" si="10"/>
        <v>1.4552506389796578</v>
      </c>
      <c r="K91" s="48">
        <f t="shared" si="11"/>
        <v>5.2661864485720189E-3</v>
      </c>
      <c r="L91" s="48">
        <f t="shared" si="1"/>
        <v>1.5543122344752192E-15</v>
      </c>
      <c r="M91" s="48">
        <f t="shared" si="1"/>
        <v>2.151229963936796E-3</v>
      </c>
      <c r="N91" s="48">
        <f t="shared" si="1"/>
        <v>3.1781806949108406E-2</v>
      </c>
      <c r="R91">
        <v>2</v>
      </c>
      <c r="S91" s="29">
        <v>0.93327867426112576</v>
      </c>
      <c r="T91" s="29">
        <v>0.94553587132476169</v>
      </c>
      <c r="U91" s="29">
        <v>0.9541050876815107</v>
      </c>
      <c r="V91" s="29">
        <v>0.9603995017746485</v>
      </c>
    </row>
    <row r="92" spans="1:33" x14ac:dyDescent="0.25">
      <c r="A92" s="13">
        <f t="shared" si="2"/>
        <v>0</v>
      </c>
      <c r="B92" s="13">
        <f t="shared" si="3"/>
        <v>0</v>
      </c>
      <c r="C92" s="13">
        <f t="shared" si="4"/>
        <v>10</v>
      </c>
      <c r="D92" s="16">
        <f t="shared" si="5"/>
        <v>1.0381109807286837</v>
      </c>
      <c r="E92" s="16">
        <f t="shared" si="6"/>
        <v>0.9603995017746485</v>
      </c>
      <c r="F92" s="16">
        <f t="shared" si="7"/>
        <v>1.001489517496668</v>
      </c>
      <c r="G92" s="51">
        <f t="shared" si="8"/>
        <v>6</v>
      </c>
      <c r="H92" s="51">
        <f t="shared" si="9"/>
        <v>4</v>
      </c>
      <c r="I92" s="16">
        <f t="shared" si="10"/>
        <v>1.2048163565191148</v>
      </c>
      <c r="J92" s="16">
        <f t="shared" si="10"/>
        <v>1.3921903090238086</v>
      </c>
      <c r="K92" s="48">
        <f t="shared" si="11"/>
        <v>4.1563623465601385E-3</v>
      </c>
      <c r="L92" s="48">
        <f t="shared" si="1"/>
        <v>9.9920072216264089E-16</v>
      </c>
      <c r="M92" s="48">
        <f t="shared" si="1"/>
        <v>1.2474095397249085E-3</v>
      </c>
      <c r="N92" s="48">
        <f t="shared" si="1"/>
        <v>2.6400332150234407E-2</v>
      </c>
      <c r="R92">
        <v>3</v>
      </c>
      <c r="S92" s="29">
        <v>0.97906338299970885</v>
      </c>
      <c r="T92" s="29">
        <v>0.9919837151184201</v>
      </c>
      <c r="U92" s="29">
        <v>0.99822220189482658</v>
      </c>
      <c r="V92" s="29">
        <v>1.001489517496668</v>
      </c>
    </row>
    <row r="93" spans="1:33" x14ac:dyDescent="0.25">
      <c r="A93" s="47" t="s">
        <v>46</v>
      </c>
      <c r="B93" s="47" t="s">
        <v>47</v>
      </c>
      <c r="C93" s="47" t="s">
        <v>59</v>
      </c>
      <c r="D93" s="47" t="s">
        <v>48</v>
      </c>
      <c r="E93" s="47" t="s">
        <v>49</v>
      </c>
      <c r="F93" s="47" t="s">
        <v>50</v>
      </c>
      <c r="G93" s="47" t="s">
        <v>51</v>
      </c>
      <c r="H93" s="47" t="s">
        <v>52</v>
      </c>
      <c r="I93" s="47" t="s">
        <v>53</v>
      </c>
      <c r="J93" s="47" t="s">
        <v>54</v>
      </c>
      <c r="K93" s="47" t="s">
        <v>55</v>
      </c>
      <c r="L93" s="47" t="s">
        <v>56</v>
      </c>
      <c r="M93" s="47" t="s">
        <v>57</v>
      </c>
      <c r="N93" s="47" t="s">
        <v>58</v>
      </c>
    </row>
    <row r="94" spans="1:33" x14ac:dyDescent="0.25">
      <c r="A94" s="13">
        <f t="shared" ref="A94:A101" si="12">IF(L67=1,1,0)</f>
        <v>1</v>
      </c>
      <c r="B94" s="13">
        <f t="shared" ref="B94:B101" si="13">F67</f>
        <v>0.4</v>
      </c>
      <c r="C94" s="13">
        <f t="shared" ref="C94:C101" si="14">C67</f>
        <v>4</v>
      </c>
      <c r="D94" s="16">
        <f t="shared" ref="D94:J101" si="15">P67</f>
        <v>1.0053159739385069</v>
      </c>
      <c r="E94" s="16">
        <f t="shared" si="15"/>
        <v>0.98987210927613134</v>
      </c>
      <c r="F94" s="16">
        <f t="shared" si="15"/>
        <v>1.0048119167853613</v>
      </c>
      <c r="G94" s="51">
        <f t="shared" si="15"/>
        <v>2</v>
      </c>
      <c r="H94" s="51">
        <f t="shared" si="15"/>
        <v>2</v>
      </c>
      <c r="I94" s="16">
        <f t="shared" si="15"/>
        <v>1.224975477959539</v>
      </c>
      <c r="J94" s="16">
        <f t="shared" si="15"/>
        <v>1.3105437560911866</v>
      </c>
      <c r="K94" s="48">
        <f t="shared" ref="K94:N101" si="16">AA67</f>
        <v>6.0878386216600688E-5</v>
      </c>
      <c r="L94" s="48">
        <f t="shared" si="16"/>
        <v>3.5271630862312442E-3</v>
      </c>
      <c r="M94" s="48">
        <f t="shared" si="16"/>
        <v>3.5271630862312442E-3</v>
      </c>
      <c r="N94" s="48">
        <f t="shared" si="16"/>
        <v>6.751927149245625E-3</v>
      </c>
      <c r="R94" t="s">
        <v>63</v>
      </c>
      <c r="S94" s="36">
        <v>4</v>
      </c>
      <c r="T94" s="36">
        <v>6</v>
      </c>
      <c r="U94" s="36">
        <v>8</v>
      </c>
      <c r="V94" s="36">
        <v>10</v>
      </c>
    </row>
    <row r="95" spans="1:33" x14ac:dyDescent="0.25">
      <c r="A95" s="13">
        <f t="shared" si="12"/>
        <v>1</v>
      </c>
      <c r="B95" s="13">
        <f t="shared" si="13"/>
        <v>0.4</v>
      </c>
      <c r="C95" s="13">
        <f t="shared" si="14"/>
        <v>6</v>
      </c>
      <c r="D95" s="16">
        <f t="shared" si="15"/>
        <v>1.004443061510339</v>
      </c>
      <c r="E95" s="16">
        <f t="shared" si="15"/>
        <v>0.99119788803084863</v>
      </c>
      <c r="F95" s="16">
        <f t="shared" si="15"/>
        <v>1.0043590504588125</v>
      </c>
      <c r="G95" s="51">
        <f t="shared" si="15"/>
        <v>3</v>
      </c>
      <c r="H95" s="51">
        <f t="shared" si="15"/>
        <v>3</v>
      </c>
      <c r="I95" s="16">
        <f t="shared" si="15"/>
        <v>1.1799363429323946</v>
      </c>
      <c r="J95" s="16">
        <f t="shared" si="15"/>
        <v>1.264579268285265</v>
      </c>
      <c r="K95" s="48">
        <f t="shared" si="16"/>
        <v>5.5986891553283513E-5</v>
      </c>
      <c r="L95" s="48">
        <f t="shared" si="16"/>
        <v>2.5872328867363459E-3</v>
      </c>
      <c r="M95" s="48">
        <f t="shared" si="16"/>
        <v>2.5872328867363459E-3</v>
      </c>
      <c r="N95" s="48">
        <f t="shared" si="16"/>
        <v>5.8680746461009514E-3</v>
      </c>
      <c r="R95">
        <v>1</v>
      </c>
      <c r="S95" s="32">
        <v>1.0053159739385069</v>
      </c>
      <c r="T95" s="33">
        <v>1.004443061510339</v>
      </c>
      <c r="U95" s="33">
        <v>1.0037674787212132</v>
      </c>
      <c r="V95" s="33">
        <v>1.0018189890948648</v>
      </c>
    </row>
    <row r="96" spans="1:33" x14ac:dyDescent="0.25">
      <c r="A96" s="13">
        <f t="shared" si="12"/>
        <v>1</v>
      </c>
      <c r="B96" s="13">
        <f t="shared" si="13"/>
        <v>0.4</v>
      </c>
      <c r="C96" s="13">
        <f t="shared" si="14"/>
        <v>8</v>
      </c>
      <c r="D96" s="16">
        <f t="shared" si="15"/>
        <v>1.0037674787212132</v>
      </c>
      <c r="E96" s="16">
        <f t="shared" si="15"/>
        <v>0.99247217924878073</v>
      </c>
      <c r="F96" s="16">
        <f t="shared" si="15"/>
        <v>1.0037603420300061</v>
      </c>
      <c r="G96" s="51">
        <f t="shared" si="15"/>
        <v>4</v>
      </c>
      <c r="H96" s="51">
        <f t="shared" si="15"/>
        <v>4</v>
      </c>
      <c r="I96" s="16">
        <f t="shared" si="15"/>
        <v>1.1421001665742354</v>
      </c>
      <c r="J96" s="16">
        <f t="shared" si="15"/>
        <v>1.2115872006152444</v>
      </c>
      <c r="K96" s="48">
        <f t="shared" si="16"/>
        <v>4.9433217352956582E-5</v>
      </c>
      <c r="L96" s="48">
        <f t="shared" si="16"/>
        <v>2.0647725974165532E-3</v>
      </c>
      <c r="M96" s="48">
        <f t="shared" si="16"/>
        <v>2.0647725974165532E-3</v>
      </c>
      <c r="N96" s="48">
        <f t="shared" si="16"/>
        <v>5.0185471674795146E-3</v>
      </c>
      <c r="P96" t="s">
        <v>60</v>
      </c>
      <c r="R96">
        <v>2</v>
      </c>
      <c r="S96" s="33">
        <v>0.98987210927613134</v>
      </c>
      <c r="T96" s="33">
        <v>0.99119788803084863</v>
      </c>
      <c r="U96" s="33">
        <v>0.99247217924878073</v>
      </c>
      <c r="V96" s="33">
        <v>0.99628909013758393</v>
      </c>
    </row>
    <row r="97" spans="1:22" x14ac:dyDescent="0.25">
      <c r="A97" s="13">
        <f t="shared" si="12"/>
        <v>1</v>
      </c>
      <c r="B97" s="13">
        <f t="shared" si="13"/>
        <v>0.4</v>
      </c>
      <c r="C97" s="13">
        <f t="shared" si="14"/>
        <v>10</v>
      </c>
      <c r="D97" s="16">
        <f t="shared" si="15"/>
        <v>1.0018189890948648</v>
      </c>
      <c r="E97" s="16">
        <f t="shared" si="15"/>
        <v>0.99628909013758393</v>
      </c>
      <c r="F97" s="16">
        <f t="shared" si="15"/>
        <v>1.0018919207675512</v>
      </c>
      <c r="G97" s="51">
        <f t="shared" si="15"/>
        <v>5</v>
      </c>
      <c r="H97" s="51">
        <f t="shared" si="15"/>
        <v>5</v>
      </c>
      <c r="I97" s="16">
        <f t="shared" si="15"/>
        <v>1.1191767496663063</v>
      </c>
      <c r="J97" s="16">
        <f t="shared" si="15"/>
        <v>1.1827370401317936</v>
      </c>
      <c r="K97" s="48">
        <f t="shared" si="16"/>
        <v>1.3718936351492239E-5</v>
      </c>
      <c r="L97" s="48">
        <f t="shared" si="16"/>
        <v>1.8929702814078908E-3</v>
      </c>
      <c r="M97" s="48">
        <f t="shared" si="16"/>
        <v>1.8929702814078908E-3</v>
      </c>
      <c r="N97" s="48">
        <f t="shared" si="16"/>
        <v>2.4739399082773414E-3</v>
      </c>
      <c r="R97">
        <v>3</v>
      </c>
      <c r="S97" s="33">
        <v>1.0048119167853613</v>
      </c>
      <c r="T97" s="33">
        <v>1.0043590504588125</v>
      </c>
      <c r="U97" s="33">
        <v>1.0037603420300061</v>
      </c>
      <c r="V97" s="33">
        <v>1.0018919207675512</v>
      </c>
    </row>
    <row r="98" spans="1:22" x14ac:dyDescent="0.25">
      <c r="A98" s="13">
        <f t="shared" si="12"/>
        <v>0</v>
      </c>
      <c r="B98" s="13">
        <f t="shared" si="13"/>
        <v>0.4</v>
      </c>
      <c r="C98" s="13">
        <f t="shared" si="14"/>
        <v>4</v>
      </c>
      <c r="D98" s="16">
        <f t="shared" si="15"/>
        <v>1.0397159068410033</v>
      </c>
      <c r="E98" s="16">
        <f t="shared" si="15"/>
        <v>1.0093836228080515</v>
      </c>
      <c r="F98" s="16">
        <f t="shared" si="15"/>
        <v>0.95090047035094505</v>
      </c>
      <c r="G98" s="51">
        <f t="shared" si="15"/>
        <v>3</v>
      </c>
      <c r="H98" s="51">
        <f t="shared" si="15"/>
        <v>1</v>
      </c>
      <c r="I98" s="16">
        <f t="shared" si="15"/>
        <v>1.2410011272769688</v>
      </c>
      <c r="J98" s="16">
        <f t="shared" si="15"/>
        <v>1.2945147637300523</v>
      </c>
      <c r="K98" s="48">
        <f t="shared" si="16"/>
        <v>1.1711781274507893E-2</v>
      </c>
      <c r="L98" s="48">
        <f t="shared" si="16"/>
        <v>1.0401597348844605E-2</v>
      </c>
      <c r="M98" s="48">
        <f t="shared" si="16"/>
        <v>2.7111716328708679E-2</v>
      </c>
      <c r="N98" s="48">
        <f t="shared" si="16"/>
        <v>-3.2733019766036597E-2</v>
      </c>
      <c r="S98" s="36">
        <v>4</v>
      </c>
      <c r="T98" s="36">
        <v>6</v>
      </c>
      <c r="U98" s="36">
        <v>8</v>
      </c>
      <c r="V98" s="36">
        <v>10</v>
      </c>
    </row>
    <row r="99" spans="1:22" x14ac:dyDescent="0.25">
      <c r="A99" s="13">
        <f t="shared" si="12"/>
        <v>0</v>
      </c>
      <c r="B99" s="13">
        <f t="shared" si="13"/>
        <v>0.4</v>
      </c>
      <c r="C99" s="13">
        <f t="shared" si="14"/>
        <v>6</v>
      </c>
      <c r="D99" s="16">
        <f t="shared" si="15"/>
        <v>1.0641604790253354</v>
      </c>
      <c r="E99" s="16">
        <f t="shared" si="15"/>
        <v>0.99627641488341856</v>
      </c>
      <c r="F99" s="16">
        <f t="shared" si="15"/>
        <v>0.93956310609124605</v>
      </c>
      <c r="G99" s="51">
        <f t="shared" si="15"/>
        <v>5</v>
      </c>
      <c r="H99" s="51">
        <f t="shared" si="15"/>
        <v>1</v>
      </c>
      <c r="I99" s="16">
        <f t="shared" si="15"/>
        <v>1.2058423337082451</v>
      </c>
      <c r="J99" s="16">
        <f t="shared" si="15"/>
        <v>1.2341915736344262</v>
      </c>
      <c r="K99" s="48">
        <f t="shared" si="16"/>
        <v>2.3646512671703701E-2</v>
      </c>
      <c r="L99" s="48">
        <f t="shared" si="16"/>
        <v>1.0636705406117386E-2</v>
      </c>
      <c r="M99" s="48">
        <f t="shared" si="16"/>
        <v>3.4118210848844699E-2</v>
      </c>
      <c r="N99" s="48">
        <f t="shared" si="16"/>
        <v>-4.2773652683556929E-2</v>
      </c>
      <c r="R99">
        <v>1</v>
      </c>
      <c r="S99" s="43">
        <v>1.0397159068410033</v>
      </c>
      <c r="T99" s="33">
        <v>1.0641604790253354</v>
      </c>
      <c r="U99" s="33">
        <v>1.0795799619797699</v>
      </c>
      <c r="V99" s="33">
        <v>1.0604249923581719</v>
      </c>
    </row>
    <row r="100" spans="1:22" x14ac:dyDescent="0.25">
      <c r="A100" s="13">
        <f t="shared" si="12"/>
        <v>0</v>
      </c>
      <c r="B100" s="13">
        <f t="shared" si="13"/>
        <v>0.4</v>
      </c>
      <c r="C100" s="13">
        <f t="shared" si="14"/>
        <v>8</v>
      </c>
      <c r="D100" s="16">
        <f t="shared" si="15"/>
        <v>1.0795799619797699</v>
      </c>
      <c r="E100" s="16">
        <f t="shared" si="15"/>
        <v>0.98845989613816321</v>
      </c>
      <c r="F100" s="16">
        <f t="shared" si="15"/>
        <v>0.93196014188206699</v>
      </c>
      <c r="G100" s="51">
        <f t="shared" si="15"/>
        <v>7</v>
      </c>
      <c r="H100" s="51">
        <f t="shared" si="15"/>
        <v>1</v>
      </c>
      <c r="I100" s="16">
        <f t="shared" si="15"/>
        <v>1.1844987777944231</v>
      </c>
      <c r="J100" s="16">
        <f t="shared" si="15"/>
        <v>1.1951522220561035</v>
      </c>
      <c r="K100" s="48">
        <f t="shared" si="16"/>
        <v>1.3348551008038667E-2</v>
      </c>
      <c r="L100" s="48">
        <f t="shared" si="16"/>
        <v>1.8219373349287249E-2</v>
      </c>
      <c r="M100" s="48">
        <f t="shared" si="16"/>
        <v>2.0816999200351738E-2</v>
      </c>
      <c r="N100" s="48">
        <f t="shared" si="16"/>
        <v>-5.3053307986513233E-2</v>
      </c>
      <c r="R100">
        <v>2</v>
      </c>
      <c r="S100" s="33">
        <v>1.0093836228080515</v>
      </c>
      <c r="T100" s="33">
        <v>0.99627641488341856</v>
      </c>
      <c r="U100" s="33">
        <v>0.98845989613816321</v>
      </c>
      <c r="V100" s="33">
        <v>0.9884741036613135</v>
      </c>
    </row>
    <row r="101" spans="1:22" x14ac:dyDescent="0.25">
      <c r="A101" s="13">
        <f t="shared" si="12"/>
        <v>0</v>
      </c>
      <c r="B101" s="13">
        <f t="shared" si="13"/>
        <v>0.4</v>
      </c>
      <c r="C101" s="13">
        <f t="shared" si="14"/>
        <v>10</v>
      </c>
      <c r="D101" s="16">
        <f t="shared" si="15"/>
        <v>1.0604249923581719</v>
      </c>
      <c r="E101" s="16">
        <f t="shared" si="15"/>
        <v>0.9884741036613135</v>
      </c>
      <c r="F101" s="16">
        <f t="shared" si="15"/>
        <v>0.9511009039805145</v>
      </c>
      <c r="G101" s="51">
        <f t="shared" si="15"/>
        <v>8</v>
      </c>
      <c r="H101" s="51">
        <f t="shared" si="15"/>
        <v>2</v>
      </c>
      <c r="I101" s="16">
        <f t="shared" si="15"/>
        <v>1.142325725417336</v>
      </c>
      <c r="J101" s="16">
        <f t="shared" si="15"/>
        <v>1.1679355166144245</v>
      </c>
      <c r="K101" s="48">
        <f t="shared" si="16"/>
        <v>1.2389337371255138E-2</v>
      </c>
      <c r="L101" s="48">
        <f t="shared" si="16"/>
        <v>7.2224018705187021E-3</v>
      </c>
      <c r="M101" s="48">
        <f t="shared" si="16"/>
        <v>1.8814098190964246E-2</v>
      </c>
      <c r="N101" s="48">
        <f t="shared" si="16"/>
        <v>-4.02833282387813E-2</v>
      </c>
      <c r="R101">
        <v>3</v>
      </c>
      <c r="S101" s="33">
        <v>0.95090047035094505</v>
      </c>
      <c r="T101" s="33">
        <v>0.93956310609124605</v>
      </c>
      <c r="U101" s="33">
        <v>0.93196014188206699</v>
      </c>
      <c r="V101" s="33">
        <v>0.9511009039805145</v>
      </c>
    </row>
    <row r="102" spans="1:22" x14ac:dyDescent="0.25">
      <c r="A102" s="47" t="s">
        <v>46</v>
      </c>
      <c r="B102" s="47" t="s">
        <v>47</v>
      </c>
      <c r="C102" s="47" t="s">
        <v>59</v>
      </c>
      <c r="D102" s="47" t="s">
        <v>48</v>
      </c>
      <c r="E102" s="47" t="s">
        <v>49</v>
      </c>
      <c r="F102" s="47" t="s">
        <v>50</v>
      </c>
      <c r="G102" s="47" t="s">
        <v>51</v>
      </c>
      <c r="H102" s="47" t="s">
        <v>52</v>
      </c>
      <c r="I102" s="47" t="s">
        <v>53</v>
      </c>
      <c r="J102" s="47" t="s">
        <v>54</v>
      </c>
      <c r="K102" s="47" t="s">
        <v>55</v>
      </c>
      <c r="L102" s="47" t="s">
        <v>56</v>
      </c>
      <c r="M102" s="47" t="s">
        <v>57</v>
      </c>
      <c r="N102" s="47" t="s">
        <v>58</v>
      </c>
    </row>
    <row r="103" spans="1:22" x14ac:dyDescent="0.25">
      <c r="A103" s="13">
        <f t="shared" ref="A103:A110" si="17">IF(L75=1,1,0)</f>
        <v>1</v>
      </c>
      <c r="B103" s="13">
        <f t="shared" ref="B103:B110" si="18">F75</f>
        <v>0.4</v>
      </c>
      <c r="C103" s="13">
        <f t="shared" ref="C103:C110" si="19">C75</f>
        <v>4</v>
      </c>
      <c r="D103" s="16">
        <f t="shared" ref="D103:J110" si="20">P75</f>
        <v>1.0009493290019351</v>
      </c>
      <c r="E103" s="16">
        <f t="shared" si="20"/>
        <v>0.999480380949609</v>
      </c>
      <c r="F103" s="16">
        <f t="shared" si="20"/>
        <v>0.99957029004845599</v>
      </c>
      <c r="G103" s="51">
        <f t="shared" si="20"/>
        <v>2</v>
      </c>
      <c r="H103" s="51">
        <f t="shared" si="20"/>
        <v>2</v>
      </c>
      <c r="I103" s="16">
        <f t="shared" si="20"/>
        <v>1.2260570820123706</v>
      </c>
      <c r="J103" s="16">
        <f t="shared" si="20"/>
        <v>1.3070691957093115</v>
      </c>
      <c r="K103" s="48">
        <f t="shared" ref="K103:K110" si="21">AA75</f>
        <v>7.2453880761713663E-7</v>
      </c>
      <c r="L103" s="48">
        <f t="shared" ref="L103:L110" si="22">AB75</f>
        <v>4.3215346038151248E-3</v>
      </c>
      <c r="M103" s="48">
        <f t="shared" ref="M103:N110" si="23">AC75</f>
        <v>4.3215346038151248E-3</v>
      </c>
      <c r="N103" s="48">
        <f t="shared" si="23"/>
        <v>6.3288600129004135E-4</v>
      </c>
      <c r="R103" t="s">
        <v>63</v>
      </c>
      <c r="S103" s="36">
        <v>4</v>
      </c>
      <c r="T103" s="36">
        <v>6</v>
      </c>
      <c r="U103" s="36">
        <v>8</v>
      </c>
      <c r="V103" s="36">
        <v>10</v>
      </c>
    </row>
    <row r="104" spans="1:22" x14ac:dyDescent="0.25">
      <c r="A104" s="13">
        <f t="shared" si="17"/>
        <v>1</v>
      </c>
      <c r="B104" s="13">
        <f t="shared" si="18"/>
        <v>0.4</v>
      </c>
      <c r="C104" s="13">
        <f t="shared" si="19"/>
        <v>6</v>
      </c>
      <c r="D104" s="16">
        <f t="shared" si="20"/>
        <v>0.9976062521430985</v>
      </c>
      <c r="E104" s="16">
        <f t="shared" si="20"/>
        <v>1.0062902818425234</v>
      </c>
      <c r="F104" s="16">
        <f t="shared" si="20"/>
        <v>0.99610346601437805</v>
      </c>
      <c r="G104" s="51">
        <f t="shared" si="20"/>
        <v>3</v>
      </c>
      <c r="H104" s="51">
        <f t="shared" si="20"/>
        <v>3</v>
      </c>
      <c r="I104" s="16">
        <f t="shared" si="20"/>
        <v>1.1744078891282643</v>
      </c>
      <c r="J104" s="16">
        <f t="shared" si="20"/>
        <v>1.2390791267912562</v>
      </c>
      <c r="K104" s="48">
        <f t="shared" si="21"/>
        <v>2.8546626899994543E-5</v>
      </c>
      <c r="L104" s="48">
        <f t="shared" si="22"/>
        <v>3.8914847335784764E-3</v>
      </c>
      <c r="M104" s="48">
        <f t="shared" si="23"/>
        <v>3.8914847335784764E-3</v>
      </c>
      <c r="N104" s="48">
        <f t="shared" si="23"/>
        <v>-4.193521228348966E-3</v>
      </c>
      <c r="R104">
        <v>1</v>
      </c>
      <c r="S104" s="46">
        <v>1.0009493290019351</v>
      </c>
      <c r="T104" s="38">
        <v>0.9976062521430985</v>
      </c>
      <c r="U104" s="38">
        <v>0.99425019927466485</v>
      </c>
      <c r="V104" s="38">
        <v>0.99172874099999997</v>
      </c>
    </row>
    <row r="105" spans="1:22" x14ac:dyDescent="0.25">
      <c r="A105" s="13">
        <f t="shared" si="17"/>
        <v>1</v>
      </c>
      <c r="B105" s="13">
        <f t="shared" si="18"/>
        <v>0.4</v>
      </c>
      <c r="C105" s="13">
        <f t="shared" si="19"/>
        <v>8</v>
      </c>
      <c r="D105" s="16">
        <f t="shared" si="20"/>
        <v>0.99425019927466485</v>
      </c>
      <c r="E105" s="16">
        <f t="shared" si="20"/>
        <v>1.0129204313896034</v>
      </c>
      <c r="F105" s="16">
        <f t="shared" si="20"/>
        <v>0.99282936933573174</v>
      </c>
      <c r="G105" s="51">
        <f t="shared" si="20"/>
        <v>4</v>
      </c>
      <c r="H105" s="51">
        <f t="shared" si="20"/>
        <v>4</v>
      </c>
      <c r="I105" s="16">
        <f t="shared" si="20"/>
        <v>1.1406723214878287</v>
      </c>
      <c r="J105" s="16">
        <f t="shared" si="20"/>
        <v>1.1925278731093683</v>
      </c>
      <c r="K105" s="48">
        <f t="shared" si="21"/>
        <v>1.3551764814123679E-4</v>
      </c>
      <c r="L105" s="48">
        <f t="shared" si="22"/>
        <v>3.7946144053644382E-3</v>
      </c>
      <c r="M105" s="48">
        <f t="shared" si="23"/>
        <v>3.7946144053644382E-3</v>
      </c>
      <c r="N105" s="48">
        <f t="shared" si="23"/>
        <v>-8.6136209264022767E-3</v>
      </c>
      <c r="R105">
        <v>2</v>
      </c>
      <c r="S105" s="38">
        <v>0.999480380949609</v>
      </c>
      <c r="T105" s="38">
        <v>1.0062902818425234</v>
      </c>
      <c r="U105" s="38">
        <v>1.0129204313896034</v>
      </c>
      <c r="V105" s="38">
        <v>1.0178025230000001</v>
      </c>
    </row>
    <row r="106" spans="1:22" x14ac:dyDescent="0.25">
      <c r="A106" s="13">
        <f t="shared" si="17"/>
        <v>1</v>
      </c>
      <c r="B106" s="13">
        <f t="shared" si="18"/>
        <v>0.4</v>
      </c>
      <c r="C106" s="13">
        <f t="shared" si="19"/>
        <v>10</v>
      </c>
      <c r="D106" s="16">
        <f t="shared" si="20"/>
        <v>0.99172874099999997</v>
      </c>
      <c r="E106" s="16">
        <f t="shared" si="20"/>
        <v>1.0178025230000001</v>
      </c>
      <c r="F106" s="16">
        <f t="shared" si="20"/>
        <v>0.99046873499999999</v>
      </c>
      <c r="G106" s="51">
        <f t="shared" si="20"/>
        <v>5</v>
      </c>
      <c r="H106" s="51">
        <f t="shared" si="20"/>
        <v>5</v>
      </c>
      <c r="I106" s="16">
        <f t="shared" si="20"/>
        <v>1.117191957</v>
      </c>
      <c r="J106" s="16">
        <f t="shared" si="20"/>
        <v>1.159432212</v>
      </c>
      <c r="K106" s="48">
        <f t="shared" si="21"/>
        <v>2.8633519566689802E-4</v>
      </c>
      <c r="L106" s="48">
        <f t="shared" si="22"/>
        <v>3.7595476451324217E-3</v>
      </c>
      <c r="M106" s="48">
        <f t="shared" si="23"/>
        <v>3.7595476451324217E-3</v>
      </c>
      <c r="N106" s="48">
        <f t="shared" si="23"/>
        <v>-1.1868349000000037E-2</v>
      </c>
      <c r="R106">
        <v>3</v>
      </c>
      <c r="S106" s="38">
        <v>0.99957029004845599</v>
      </c>
      <c r="T106" s="38">
        <v>0.99610346601437805</v>
      </c>
      <c r="U106" s="38">
        <v>0.99282936933573174</v>
      </c>
      <c r="V106" s="38">
        <v>0.99046873499999999</v>
      </c>
    </row>
    <row r="107" spans="1:22" x14ac:dyDescent="0.25">
      <c r="A107" s="13">
        <f t="shared" si="17"/>
        <v>0</v>
      </c>
      <c r="B107" s="13">
        <f t="shared" si="18"/>
        <v>0.4</v>
      </c>
      <c r="C107" s="13">
        <f t="shared" si="19"/>
        <v>4</v>
      </c>
      <c r="D107" s="16">
        <f t="shared" si="20"/>
        <v>1.0366983207130624</v>
      </c>
      <c r="E107" s="16">
        <f t="shared" si="20"/>
        <v>1.0290615157548699</v>
      </c>
      <c r="F107" s="16">
        <f t="shared" si="20"/>
        <v>0.93424016353206774</v>
      </c>
      <c r="G107" s="51">
        <f t="shared" si="20"/>
        <v>3</v>
      </c>
      <c r="H107" s="51">
        <f t="shared" si="20"/>
        <v>1</v>
      </c>
      <c r="I107" s="16">
        <f t="shared" si="20"/>
        <v>1.2373139220014528</v>
      </c>
      <c r="J107" s="16">
        <f t="shared" si="20"/>
        <v>1.2745479085190918</v>
      </c>
      <c r="K107" s="48">
        <f t="shared" si="21"/>
        <v>2.4867254536016015E-2</v>
      </c>
      <c r="L107" s="48">
        <f t="shared" si="22"/>
        <v>1.5404900381156716E-2</v>
      </c>
      <c r="M107" s="48">
        <f t="shared" si="23"/>
        <v>4.2624068454616859E-2</v>
      </c>
      <c r="N107" s="48">
        <f t="shared" si="23"/>
        <v>-4.3839890978621544E-2</v>
      </c>
      <c r="P107" t="s">
        <v>61</v>
      </c>
      <c r="R107" t="s">
        <v>63</v>
      </c>
      <c r="S107" s="36">
        <v>4</v>
      </c>
      <c r="T107" s="36">
        <v>6</v>
      </c>
      <c r="U107" s="36">
        <v>8</v>
      </c>
      <c r="V107" s="36">
        <v>10</v>
      </c>
    </row>
    <row r="108" spans="1:22" x14ac:dyDescent="0.25">
      <c r="A108" s="13">
        <f t="shared" si="17"/>
        <v>0</v>
      </c>
      <c r="B108" s="13">
        <f t="shared" si="18"/>
        <v>0.4</v>
      </c>
      <c r="C108" s="13">
        <f t="shared" si="19"/>
        <v>6</v>
      </c>
      <c r="D108" s="16">
        <f t="shared" si="20"/>
        <v>1.0563285332325518</v>
      </c>
      <c r="E108" s="16">
        <f t="shared" si="20"/>
        <v>1.028665938986784</v>
      </c>
      <c r="F108" s="16">
        <f t="shared" si="20"/>
        <v>0.91500552778066435</v>
      </c>
      <c r="G108" s="51">
        <f t="shared" si="20"/>
        <v>5</v>
      </c>
      <c r="H108" s="51">
        <f t="shared" si="20"/>
        <v>1</v>
      </c>
      <c r="I108" s="16">
        <f t="shared" si="20"/>
        <v>1.2019988129137187</v>
      </c>
      <c r="J108" s="16">
        <f t="shared" si="20"/>
        <v>1.2090934576517693</v>
      </c>
      <c r="K108" s="48">
        <f t="shared" si="21"/>
        <v>2.4631307591876817E-2</v>
      </c>
      <c r="L108" s="48">
        <f t="shared" si="22"/>
        <v>2.1733925714756963E-2</v>
      </c>
      <c r="M108" s="48">
        <f t="shared" si="23"/>
        <v>3.8072957987262734E-2</v>
      </c>
      <c r="N108" s="48">
        <f t="shared" si="23"/>
        <v>-5.6662981479557173E-2</v>
      </c>
      <c r="R108">
        <v>1</v>
      </c>
      <c r="S108" s="44">
        <v>1.0366983207130624</v>
      </c>
      <c r="T108" s="38">
        <v>1.0563285332325518</v>
      </c>
      <c r="U108" s="38">
        <v>1.0673750365434602</v>
      </c>
      <c r="V108" s="38">
        <v>1.074335416</v>
      </c>
    </row>
    <row r="109" spans="1:22" x14ac:dyDescent="0.25">
      <c r="A109" s="13">
        <f t="shared" si="17"/>
        <v>0</v>
      </c>
      <c r="B109" s="13">
        <f t="shared" si="18"/>
        <v>0.4</v>
      </c>
      <c r="C109" s="13">
        <f t="shared" si="19"/>
        <v>8</v>
      </c>
      <c r="D109" s="16">
        <f t="shared" si="20"/>
        <v>1.0673750365434602</v>
      </c>
      <c r="E109" s="16">
        <f t="shared" si="20"/>
        <v>1.0296662550459137</v>
      </c>
      <c r="F109" s="16">
        <f t="shared" si="20"/>
        <v>0.90295870841062609</v>
      </c>
      <c r="G109" s="51">
        <f t="shared" si="20"/>
        <v>7</v>
      </c>
      <c r="H109" s="51">
        <f t="shared" si="20"/>
        <v>1</v>
      </c>
      <c r="I109" s="16">
        <f t="shared" si="20"/>
        <v>1.1812118422651183</v>
      </c>
      <c r="J109" s="16">
        <f t="shared" si="20"/>
        <v>1.1689826441467701</v>
      </c>
      <c r="K109" s="48">
        <f t="shared" si="21"/>
        <v>2.0631565645262251E-2</v>
      </c>
      <c r="L109" s="48">
        <f t="shared" si="22"/>
        <v>1.9314006055925148E-2</v>
      </c>
      <c r="M109" s="48">
        <f t="shared" si="23"/>
        <v>3.1833550410427569E-2</v>
      </c>
      <c r="N109" s="48">
        <f t="shared" si="23"/>
        <v>-6.4694194392915946E-2</v>
      </c>
      <c r="R109">
        <v>2</v>
      </c>
      <c r="S109" s="38">
        <v>1.0290615157548699</v>
      </c>
      <c r="T109" s="38">
        <v>1.028665938986784</v>
      </c>
      <c r="U109" s="38">
        <v>1.0296662550459137</v>
      </c>
      <c r="V109" s="38">
        <v>1.0308825049999999</v>
      </c>
    </row>
    <row r="110" spans="1:22" x14ac:dyDescent="0.25">
      <c r="A110" s="19">
        <f t="shared" si="17"/>
        <v>0</v>
      </c>
      <c r="B110" s="19">
        <f t="shared" si="18"/>
        <v>0.4</v>
      </c>
      <c r="C110" s="19">
        <f t="shared" si="19"/>
        <v>10</v>
      </c>
      <c r="D110" s="49">
        <f t="shared" si="20"/>
        <v>1.074335416</v>
      </c>
      <c r="E110" s="49">
        <f t="shared" si="20"/>
        <v>1.0308825049999999</v>
      </c>
      <c r="F110" s="49">
        <f t="shared" si="20"/>
        <v>0.89478207899999995</v>
      </c>
      <c r="G110" s="52">
        <f t="shared" si="20"/>
        <v>9</v>
      </c>
      <c r="H110" s="52">
        <f t="shared" si="20"/>
        <v>1</v>
      </c>
      <c r="I110" s="49">
        <f t="shared" si="20"/>
        <v>1.1675335689999999</v>
      </c>
      <c r="J110" s="49">
        <f t="shared" si="20"/>
        <v>1.1420779130000001</v>
      </c>
      <c r="K110" s="50">
        <f t="shared" si="21"/>
        <v>1.6260398270971699E-2</v>
      </c>
      <c r="L110" s="50">
        <f t="shared" si="22"/>
        <v>1.620861324346301E-2</v>
      </c>
      <c r="M110" s="50">
        <f t="shared" si="23"/>
        <v>2.5998803621567257E-2</v>
      </c>
      <c r="N110" s="50">
        <f t="shared" si="23"/>
        <v>-7.0145280666666657E-2</v>
      </c>
      <c r="R110">
        <v>3</v>
      </c>
      <c r="S110" s="38">
        <v>0.93424016353206774</v>
      </c>
      <c r="T110" s="38">
        <v>0.91500552778066435</v>
      </c>
      <c r="U110" s="38">
        <v>0.90295870841062609</v>
      </c>
      <c r="V110" s="38">
        <v>0.89478207899999995</v>
      </c>
    </row>
  </sheetData>
  <autoFilter ref="A58:AE58" xr:uid="{7B8B549D-3EFF-48EF-8B53-B737B6F02586}">
    <sortState xmlns:xlrd2="http://schemas.microsoft.com/office/spreadsheetml/2017/richdata2" ref="A59:AE82">
      <sortCondition ref="F5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5934-699E-404D-93CC-C5315D4A9754}">
  <dimension ref="A1:AE138"/>
  <sheetViews>
    <sheetView topLeftCell="A24" zoomScale="85" zoomScaleNormal="85" workbookViewId="0">
      <selection activeCell="D99" sqref="D99"/>
    </sheetView>
  </sheetViews>
  <sheetFormatPr defaultRowHeight="15" x14ac:dyDescent="0.25"/>
  <cols>
    <col min="1" max="1" width="11" bestFit="1" customWidth="1"/>
    <col min="18" max="20" width="10.5703125" bestFit="1" customWidth="1"/>
  </cols>
  <sheetData>
    <row r="1" spans="1:31" x14ac:dyDescent="0.25">
      <c r="A1" s="1" t="s">
        <v>66</v>
      </c>
    </row>
    <row r="2" spans="1:31" x14ac:dyDescent="0.25">
      <c r="A2" s="7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31</v>
      </c>
      <c r="Z2" s="6" t="s">
        <v>32</v>
      </c>
      <c r="AA2" s="6" t="s">
        <v>43</v>
      </c>
      <c r="AB2" s="6" t="s">
        <v>44</v>
      </c>
      <c r="AC2" s="6" t="s">
        <v>45</v>
      </c>
      <c r="AD2" s="7" t="s">
        <v>27</v>
      </c>
      <c r="AE2" s="6" t="s">
        <v>28</v>
      </c>
    </row>
    <row r="3" spans="1:31" x14ac:dyDescent="0.25">
      <c r="A3" s="54">
        <v>1</v>
      </c>
      <c r="B3" s="54">
        <v>3</v>
      </c>
      <c r="C3" s="54">
        <v>4</v>
      </c>
      <c r="D3" s="54">
        <v>1</v>
      </c>
      <c r="E3" s="54"/>
      <c r="F3" s="54">
        <v>0</v>
      </c>
      <c r="G3" s="54"/>
      <c r="H3" s="54"/>
      <c r="I3" s="54"/>
      <c r="J3" s="54"/>
      <c r="K3" s="54"/>
      <c r="L3" s="54">
        <v>1</v>
      </c>
      <c r="M3" s="8" t="s">
        <v>24</v>
      </c>
      <c r="N3" s="54">
        <v>3.9661881000000001</v>
      </c>
      <c r="O3" s="54">
        <v>96</v>
      </c>
      <c r="P3" s="54">
        <v>1.0441409759176394</v>
      </c>
      <c r="Q3" s="54">
        <v>0.91171801251205098</v>
      </c>
      <c r="R3" s="54">
        <v>1.0441410115703096</v>
      </c>
      <c r="S3" s="54">
        <v>2</v>
      </c>
      <c r="T3" s="54">
        <v>2</v>
      </c>
      <c r="U3" s="54">
        <v>1.3569933498121467</v>
      </c>
      <c r="V3" s="54">
        <v>1.6811491233875437</v>
      </c>
      <c r="W3" s="54">
        <v>0.73692328716160138</v>
      </c>
      <c r="X3" s="54">
        <v>1.3623668752438394</v>
      </c>
      <c r="Y3" s="54">
        <v>1.35699335026448</v>
      </c>
      <c r="Z3" s="54">
        <v>1.35699335026448</v>
      </c>
      <c r="AA3" s="5">
        <v>3.9442572550296706E-3</v>
      </c>
      <c r="AB3" s="5">
        <v>3.3333491522569147E-10</v>
      </c>
      <c r="AC3" s="5">
        <v>3.3333491522569147E-10</v>
      </c>
      <c r="AD3" s="5">
        <v>5.8854658325299347E-2</v>
      </c>
      <c r="AE3" s="54" t="s">
        <v>30</v>
      </c>
    </row>
    <row r="4" spans="1:31" x14ac:dyDescent="0.25">
      <c r="A4" s="54">
        <v>2</v>
      </c>
      <c r="B4" s="54">
        <v>3</v>
      </c>
      <c r="C4" s="54">
        <v>4</v>
      </c>
      <c r="D4" s="54">
        <v>1</v>
      </c>
      <c r="E4" s="54">
        <v>1</v>
      </c>
      <c r="F4" s="54">
        <v>0.4</v>
      </c>
      <c r="G4" s="54">
        <v>200</v>
      </c>
      <c r="H4" s="54" t="b">
        <v>1</v>
      </c>
      <c r="I4" s="54">
        <v>0.5</v>
      </c>
      <c r="J4" s="54">
        <v>0</v>
      </c>
      <c r="K4" s="54">
        <v>0</v>
      </c>
      <c r="L4" s="54">
        <v>1</v>
      </c>
      <c r="M4" s="8" t="s">
        <v>24</v>
      </c>
      <c r="N4" s="54">
        <v>69.510016800000002</v>
      </c>
      <c r="O4" s="54">
        <v>114</v>
      </c>
      <c r="P4" s="54">
        <v>0.98560350139616748</v>
      </c>
      <c r="Q4" s="18">
        <v>1.0307703039158735</v>
      </c>
      <c r="R4" s="54">
        <v>0.98362619468795898</v>
      </c>
      <c r="S4" s="54">
        <v>2</v>
      </c>
      <c r="T4" s="54">
        <v>2</v>
      </c>
      <c r="U4" s="54">
        <v>1.1968800163964419</v>
      </c>
      <c r="V4" s="54">
        <v>1.2562421764889027</v>
      </c>
      <c r="W4" s="54">
        <v>0.83550563657232169</v>
      </c>
      <c r="X4" s="54">
        <v>1.1973760239948845</v>
      </c>
      <c r="Y4" s="54">
        <v>1.2041591321917799</v>
      </c>
      <c r="Z4" s="54">
        <v>1.2041591321917799</v>
      </c>
      <c r="AA4" s="5">
        <v>4.1424547385515709E-4</v>
      </c>
      <c r="AB4" s="5">
        <v>6.0449782763253301E-3</v>
      </c>
      <c r="AC4" s="5">
        <v>6.0449782763253301E-3</v>
      </c>
      <c r="AD4" s="5">
        <v>-2.0513535943915695E-2</v>
      </c>
      <c r="AE4" s="54" t="s">
        <v>30</v>
      </c>
    </row>
    <row r="5" spans="1:31" x14ac:dyDescent="0.25">
      <c r="A5" s="54">
        <v>3</v>
      </c>
      <c r="B5" s="54">
        <v>3</v>
      </c>
      <c r="C5" s="54">
        <v>4</v>
      </c>
      <c r="D5" s="54">
        <v>1</v>
      </c>
      <c r="E5" s="54"/>
      <c r="F5" s="54">
        <v>0</v>
      </c>
      <c r="G5" s="54">
        <v>200</v>
      </c>
      <c r="H5" s="54" t="b">
        <v>1</v>
      </c>
      <c r="I5" s="54">
        <v>0.5</v>
      </c>
      <c r="J5" s="54">
        <v>0</v>
      </c>
      <c r="K5" s="54">
        <v>0</v>
      </c>
      <c r="L5" s="54">
        <v>2</v>
      </c>
      <c r="M5" s="8" t="s">
        <v>24</v>
      </c>
      <c r="N5" s="54">
        <v>2.3025188999999999</v>
      </c>
      <c r="O5" s="54">
        <v>123</v>
      </c>
      <c r="P5" s="16">
        <v>1.0876579427391655</v>
      </c>
      <c r="Q5" s="16">
        <v>0.93327867426112576</v>
      </c>
      <c r="R5" s="16">
        <v>0.97906338299970885</v>
      </c>
      <c r="S5" s="54">
        <v>3</v>
      </c>
      <c r="T5" s="54">
        <v>1</v>
      </c>
      <c r="U5" s="54">
        <v>1.3775509838794839</v>
      </c>
      <c r="V5" s="54">
        <v>1.6655838065327486</v>
      </c>
      <c r="W5" s="54">
        <v>0.725925945175388</v>
      </c>
      <c r="X5" s="54">
        <v>1.6860848775505888</v>
      </c>
      <c r="Y5" s="54">
        <v>1.66558380653275</v>
      </c>
      <c r="Z5" s="54">
        <v>1.6811491244816901</v>
      </c>
      <c r="AA5" s="5">
        <v>1.2158979236930545E-2</v>
      </c>
      <c r="AB5" s="5">
        <v>7.7715611723760958E-16</v>
      </c>
      <c r="AC5" s="5">
        <v>9.2587372067545193E-3</v>
      </c>
      <c r="AD5" s="5">
        <v>5.8438628492776958E-2</v>
      </c>
      <c r="AE5" s="54" t="s">
        <v>30</v>
      </c>
    </row>
    <row r="6" spans="1:31" x14ac:dyDescent="0.25">
      <c r="A6" s="54">
        <v>4</v>
      </c>
      <c r="B6" s="54">
        <v>3</v>
      </c>
      <c r="C6" s="54">
        <v>4</v>
      </c>
      <c r="D6" s="54">
        <v>1</v>
      </c>
      <c r="E6" s="54">
        <v>1</v>
      </c>
      <c r="F6" s="54">
        <v>0.4</v>
      </c>
      <c r="G6" s="54">
        <v>200</v>
      </c>
      <c r="H6" s="54" t="b">
        <v>1</v>
      </c>
      <c r="I6" s="54">
        <v>0.5</v>
      </c>
      <c r="J6" s="54">
        <v>0</v>
      </c>
      <c r="K6" s="54">
        <v>0</v>
      </c>
      <c r="L6" s="54">
        <v>2</v>
      </c>
      <c r="M6" s="8" t="s">
        <v>24</v>
      </c>
      <c r="N6" s="54">
        <v>79.601694899999998</v>
      </c>
      <c r="O6" s="54">
        <v>130</v>
      </c>
      <c r="P6" s="54">
        <v>1.0301116363169169</v>
      </c>
      <c r="Q6" s="54">
        <v>1.0504760789050027</v>
      </c>
      <c r="R6" s="54">
        <v>0.91941228477808035</v>
      </c>
      <c r="S6" s="54">
        <v>3</v>
      </c>
      <c r="T6" s="54">
        <v>1</v>
      </c>
      <c r="U6" s="54">
        <v>1.2104128331006365</v>
      </c>
      <c r="V6" s="54">
        <v>1.2352962792382625</v>
      </c>
      <c r="W6" s="54">
        <v>0.82616440660032042</v>
      </c>
      <c r="X6" s="54">
        <v>1.259267697022892</v>
      </c>
      <c r="Y6" s="54">
        <v>1.25819418672906</v>
      </c>
      <c r="Z6" s="54">
        <v>1.2843089030906301</v>
      </c>
      <c r="AA6" s="5">
        <v>1.9035998335621418E-2</v>
      </c>
      <c r="AB6" s="5">
        <v>1.8199025025163684E-2</v>
      </c>
      <c r="AC6" s="5">
        <v>3.8162644309652438E-2</v>
      </c>
      <c r="AD6" s="5">
        <v>-5.3725143481279769E-2</v>
      </c>
      <c r="AE6" s="54" t="s">
        <v>30</v>
      </c>
    </row>
    <row r="7" spans="1:31" x14ac:dyDescent="0.25">
      <c r="A7" s="54">
        <v>9</v>
      </c>
      <c r="B7" s="54">
        <v>3</v>
      </c>
      <c r="C7" s="54">
        <v>4</v>
      </c>
      <c r="D7" s="54">
        <v>2</v>
      </c>
      <c r="E7" s="54"/>
      <c r="F7" s="54">
        <v>0</v>
      </c>
      <c r="G7" s="54"/>
      <c r="H7" s="54"/>
      <c r="I7" s="54"/>
      <c r="J7" s="54"/>
      <c r="K7" s="54"/>
      <c r="L7" s="54">
        <v>1</v>
      </c>
      <c r="M7" s="8" t="s">
        <v>24</v>
      </c>
      <c r="N7" s="54">
        <v>4232.2152642000001</v>
      </c>
      <c r="O7" s="54">
        <v>104</v>
      </c>
      <c r="P7" s="54">
        <v>1.0256896367596093</v>
      </c>
      <c r="Q7" s="54">
        <v>0.94862078660733695</v>
      </c>
      <c r="R7" s="54">
        <v>1.0256895766330536</v>
      </c>
      <c r="S7" s="54">
        <v>2</v>
      </c>
      <c r="T7" s="54">
        <v>2</v>
      </c>
      <c r="U7" s="54">
        <v>1.2137843287831853</v>
      </c>
      <c r="V7" s="54">
        <v>0.75940919870471491</v>
      </c>
      <c r="W7" s="54">
        <v>0.82386959222195311</v>
      </c>
      <c r="X7" s="54">
        <v>1.2167135370232707</v>
      </c>
      <c r="Y7" s="54">
        <v>1.2137843291877799</v>
      </c>
      <c r="Z7" s="54">
        <v>1.2137843291877799</v>
      </c>
      <c r="AA7" s="5">
        <v>2.4074756719250079E-3</v>
      </c>
      <c r="AB7" s="5">
        <v>3.3333313886885207E-10</v>
      </c>
      <c r="AC7" s="5">
        <v>3.3333313886885207E-10</v>
      </c>
      <c r="AD7" s="5">
        <v>3.4252808928441993E-2</v>
      </c>
      <c r="AE7" s="54" t="s">
        <v>29</v>
      </c>
    </row>
    <row r="8" spans="1:31" x14ac:dyDescent="0.25">
      <c r="A8" s="54">
        <v>10</v>
      </c>
      <c r="B8" s="54">
        <v>3</v>
      </c>
      <c r="C8" s="54">
        <v>4</v>
      </c>
      <c r="D8" s="54">
        <v>2</v>
      </c>
      <c r="E8" s="54">
        <v>1</v>
      </c>
      <c r="F8" s="54">
        <v>0.4</v>
      </c>
      <c r="G8" s="54">
        <v>200</v>
      </c>
      <c r="H8" s="54" t="b">
        <v>1</v>
      </c>
      <c r="I8" s="54">
        <v>0.5</v>
      </c>
      <c r="J8" s="54">
        <v>0</v>
      </c>
      <c r="K8" s="54">
        <v>0</v>
      </c>
      <c r="L8" s="54">
        <v>1</v>
      </c>
      <c r="M8" s="8" t="s">
        <v>24</v>
      </c>
      <c r="N8" s="54">
        <v>25898.626800800001</v>
      </c>
      <c r="O8" s="54">
        <v>102</v>
      </c>
      <c r="P8" s="16">
        <v>0.98364655927563083</v>
      </c>
      <c r="Q8" s="16">
        <v>1.0347851050218839</v>
      </c>
      <c r="R8" s="16">
        <v>0.98156833570248525</v>
      </c>
      <c r="S8" s="54">
        <v>2</v>
      </c>
      <c r="T8" s="54">
        <v>2</v>
      </c>
      <c r="U8" s="54">
        <v>1.0894695159411543</v>
      </c>
      <c r="V8" s="54">
        <v>0.58805512371509172</v>
      </c>
      <c r="W8" s="54">
        <v>0.91787790788816637</v>
      </c>
      <c r="X8" s="54">
        <v>1.0903977472028343</v>
      </c>
      <c r="Y8" s="54">
        <v>1.0950165141794399</v>
      </c>
      <c r="Z8" s="54">
        <v>1.0950165141794399</v>
      </c>
      <c r="AA8" s="5">
        <v>8.5127767739912041E-4</v>
      </c>
      <c r="AB8" s="5">
        <v>5.0656754180938846E-3</v>
      </c>
      <c r="AC8" s="5">
        <v>5.0656754180938846E-3</v>
      </c>
      <c r="AD8" s="5">
        <v>-2.3190070014589281E-2</v>
      </c>
      <c r="AE8" s="54" t="s">
        <v>29</v>
      </c>
    </row>
    <row r="9" spans="1:31" x14ac:dyDescent="0.25">
      <c r="A9" s="54">
        <v>11</v>
      </c>
      <c r="B9" s="54">
        <v>3</v>
      </c>
      <c r="C9" s="54">
        <v>4</v>
      </c>
      <c r="D9" s="54">
        <v>2</v>
      </c>
      <c r="E9" s="54"/>
      <c r="F9" s="54">
        <v>0</v>
      </c>
      <c r="G9" s="54">
        <v>200</v>
      </c>
      <c r="H9" s="54" t="b">
        <v>1</v>
      </c>
      <c r="I9" s="54">
        <v>0.5</v>
      </c>
      <c r="J9" s="54">
        <v>0</v>
      </c>
      <c r="K9" s="54">
        <v>0</v>
      </c>
      <c r="L9" s="54">
        <v>2</v>
      </c>
      <c r="M9" s="8" t="s">
        <v>24</v>
      </c>
      <c r="N9" s="54">
        <v>5513.5687159999998</v>
      </c>
      <c r="O9" s="54">
        <v>136</v>
      </c>
      <c r="P9" s="54">
        <v>0.99421201250448954</v>
      </c>
      <c r="Q9" s="54">
        <v>0.93241445418653357</v>
      </c>
      <c r="R9" s="54">
        <v>1.0733735333089771</v>
      </c>
      <c r="S9" s="54">
        <v>2</v>
      </c>
      <c r="T9" s="54">
        <v>2</v>
      </c>
      <c r="U9" s="54">
        <v>1.2178763716544418</v>
      </c>
      <c r="V9" s="54">
        <v>0.75304937126140592</v>
      </c>
      <c r="W9" s="54">
        <v>0.8211014050970834</v>
      </c>
      <c r="X9" s="54">
        <v>0.76634788779774765</v>
      </c>
      <c r="Y9" s="54">
        <v>0.75304937126140603</v>
      </c>
      <c r="Z9" s="54">
        <v>0.75940919919581495</v>
      </c>
      <c r="AA9" s="5">
        <v>1.7353106530452744E-2</v>
      </c>
      <c r="AB9" s="5">
        <v>1.1102230246251565E-16</v>
      </c>
      <c r="AC9" s="5">
        <v>8.3747048905172816E-3</v>
      </c>
      <c r="AD9" s="5">
        <v>4.8915688872651332E-2</v>
      </c>
      <c r="AE9" s="54" t="s">
        <v>29</v>
      </c>
    </row>
    <row r="10" spans="1:31" x14ac:dyDescent="0.25">
      <c r="A10" s="54">
        <v>12</v>
      </c>
      <c r="B10" s="54">
        <v>3</v>
      </c>
      <c r="C10" s="54">
        <v>4</v>
      </c>
      <c r="D10" s="54">
        <v>2</v>
      </c>
      <c r="E10" s="54">
        <v>1</v>
      </c>
      <c r="F10" s="54">
        <v>0.4</v>
      </c>
      <c r="G10" s="54">
        <v>200</v>
      </c>
      <c r="H10" s="54" t="b">
        <v>1</v>
      </c>
      <c r="I10" s="54">
        <v>0.5</v>
      </c>
      <c r="J10" s="54">
        <v>0</v>
      </c>
      <c r="K10" s="54">
        <v>0</v>
      </c>
      <c r="L10" s="54">
        <v>2</v>
      </c>
      <c r="M10" s="8" t="s">
        <v>24</v>
      </c>
      <c r="N10" s="54">
        <v>5072.3027192999998</v>
      </c>
      <c r="O10" s="54">
        <v>128</v>
      </c>
      <c r="P10" s="54">
        <v>0.96632836022640034</v>
      </c>
      <c r="Q10" s="54">
        <v>1.0080028162682977</v>
      </c>
      <c r="R10" s="54">
        <v>1.025668823505302</v>
      </c>
      <c r="S10" s="54">
        <v>2</v>
      </c>
      <c r="T10" s="54">
        <v>2</v>
      </c>
      <c r="U10" s="54">
        <v>1.0919001328367284</v>
      </c>
      <c r="V10" s="54">
        <v>0.58444303917566143</v>
      </c>
      <c r="W10" s="54">
        <v>0.9158346719878363</v>
      </c>
      <c r="X10" s="54">
        <v>0.58704931128598314</v>
      </c>
      <c r="Y10" s="54">
        <v>0.59149599641928197</v>
      </c>
      <c r="Z10" s="54">
        <v>0.59103686821832302</v>
      </c>
      <c r="AA10" s="5">
        <v>4.4396136069259073E-3</v>
      </c>
      <c r="AB10" s="5">
        <v>1.1923930654335391E-2</v>
      </c>
      <c r="AC10" s="5">
        <v>1.1156375172565181E-2</v>
      </c>
      <c r="AD10" s="5">
        <v>-2.244775984906644E-2</v>
      </c>
      <c r="AE10" s="54" t="s">
        <v>29</v>
      </c>
    </row>
    <row r="11" spans="1:31" x14ac:dyDescent="0.25">
      <c r="A11" s="54">
        <v>41</v>
      </c>
      <c r="B11" s="54">
        <v>3</v>
      </c>
      <c r="C11" s="54">
        <v>4</v>
      </c>
      <c r="D11" s="54">
        <v>3</v>
      </c>
      <c r="E11" s="54"/>
      <c r="F11" s="54">
        <v>0</v>
      </c>
      <c r="G11" s="54"/>
      <c r="H11" s="54"/>
      <c r="I11" s="54"/>
      <c r="J11" s="54"/>
      <c r="K11" s="54"/>
      <c r="L11" s="54">
        <v>1</v>
      </c>
      <c r="M11" s="8" t="s">
        <v>24</v>
      </c>
      <c r="N11" s="54">
        <v>58753.276657900002</v>
      </c>
      <c r="O11" s="54">
        <v>117</v>
      </c>
      <c r="P11" s="54">
        <v>1.0180666913108953</v>
      </c>
      <c r="Q11" s="54">
        <v>0.96386640960396364</v>
      </c>
      <c r="R11" s="54">
        <v>1.0180668990851409</v>
      </c>
      <c r="S11" s="54">
        <v>2</v>
      </c>
      <c r="T11" s="54">
        <v>2</v>
      </c>
      <c r="U11" s="54">
        <v>1.1547329872623613</v>
      </c>
      <c r="V11" s="54">
        <v>0.48024864651418242</v>
      </c>
      <c r="W11" s="54">
        <v>0.86600106780598518</v>
      </c>
      <c r="X11" s="54">
        <v>1.1567016068506808</v>
      </c>
      <c r="Y11" s="54">
        <v>1.15473298726236</v>
      </c>
      <c r="Z11" s="54">
        <v>1.15473298726236</v>
      </c>
      <c r="AA11" s="5">
        <v>1.7019251781619227E-3</v>
      </c>
      <c r="AB11" s="5">
        <v>-1.1102230246251565E-15</v>
      </c>
      <c r="AC11" s="5">
        <v>-1.1102230246251565E-15</v>
      </c>
      <c r="AD11" s="5">
        <v>2.4089060264024204E-2</v>
      </c>
      <c r="AE11" s="54" t="s">
        <v>29</v>
      </c>
    </row>
    <row r="12" spans="1:31" x14ac:dyDescent="0.25">
      <c r="A12" s="54">
        <v>42</v>
      </c>
      <c r="B12" s="54">
        <v>3</v>
      </c>
      <c r="C12" s="54">
        <v>4</v>
      </c>
      <c r="D12" s="54">
        <v>3</v>
      </c>
      <c r="E12" s="54">
        <v>1</v>
      </c>
      <c r="F12" s="54">
        <v>0.4</v>
      </c>
      <c r="G12" s="54">
        <v>200</v>
      </c>
      <c r="H12" s="54" t="b">
        <v>1</v>
      </c>
      <c r="I12" s="54">
        <v>0.5</v>
      </c>
      <c r="J12" s="54">
        <v>0</v>
      </c>
      <c r="K12" s="54">
        <v>0</v>
      </c>
      <c r="L12" s="54">
        <v>1</v>
      </c>
      <c r="M12" s="8" t="s">
        <v>24</v>
      </c>
      <c r="N12" s="54">
        <v>59325.070298999999</v>
      </c>
      <c r="O12" s="54">
        <v>160</v>
      </c>
      <c r="P12" s="54">
        <v>0.98224762061713955</v>
      </c>
      <c r="Q12" s="54">
        <v>1.037667678301804</v>
      </c>
      <c r="R12" s="54">
        <v>0.98008470108105639</v>
      </c>
      <c r="S12" s="54">
        <v>2</v>
      </c>
      <c r="T12" s="54">
        <v>2</v>
      </c>
      <c r="U12" s="54">
        <v>1.0455600274456573</v>
      </c>
      <c r="V12" s="54">
        <v>0.37727494631643199</v>
      </c>
      <c r="W12" s="54">
        <v>0.95642523982390359</v>
      </c>
      <c r="X12" s="54">
        <v>1.0469029544803243</v>
      </c>
      <c r="Y12" s="54">
        <v>1.05058058786371</v>
      </c>
      <c r="Z12" s="54">
        <v>1.05058058786371</v>
      </c>
      <c r="AA12" s="5">
        <v>1.2827617201000008E-3</v>
      </c>
      <c r="AB12" s="5">
        <v>4.7788436946676338E-3</v>
      </c>
      <c r="AC12" s="5">
        <v>4.7788436946676338E-3</v>
      </c>
      <c r="AD12" s="5">
        <v>-2.5111785534536007E-2</v>
      </c>
      <c r="AE12" s="9" t="s">
        <v>33</v>
      </c>
    </row>
    <row r="13" spans="1:31" x14ac:dyDescent="0.25">
      <c r="A13" s="54">
        <v>43</v>
      </c>
      <c r="B13" s="54">
        <v>3</v>
      </c>
      <c r="C13" s="54">
        <v>4</v>
      </c>
      <c r="D13" s="54">
        <v>3</v>
      </c>
      <c r="E13" s="54"/>
      <c r="F13" s="54">
        <v>0</v>
      </c>
      <c r="G13" s="54">
        <v>200</v>
      </c>
      <c r="H13" s="54" t="b">
        <v>1</v>
      </c>
      <c r="I13" s="54">
        <v>0.5</v>
      </c>
      <c r="J13" s="54">
        <v>0</v>
      </c>
      <c r="K13" s="54">
        <v>0</v>
      </c>
      <c r="L13" s="54">
        <v>2</v>
      </c>
      <c r="M13" s="8" t="s">
        <v>24</v>
      </c>
      <c r="N13" s="54">
        <v>86746.570083400002</v>
      </c>
      <c r="O13" s="54">
        <v>152</v>
      </c>
      <c r="P13" s="54">
        <v>0.9868988549227613</v>
      </c>
      <c r="Q13" s="54">
        <v>0.93110113773938119</v>
      </c>
      <c r="R13" s="54">
        <v>1.0820000073378575</v>
      </c>
      <c r="S13" s="54">
        <v>2</v>
      </c>
      <c r="T13" s="54">
        <v>2</v>
      </c>
      <c r="U13" s="54">
        <v>1.163925078826098</v>
      </c>
      <c r="V13" s="54">
        <v>0.46981565823481519</v>
      </c>
      <c r="W13" s="54">
        <v>0.85916182939246555</v>
      </c>
      <c r="X13" s="54">
        <v>0.48589008516943988</v>
      </c>
      <c r="Y13" s="54">
        <v>0.46981565823481403</v>
      </c>
      <c r="Z13" s="54">
        <v>0.48024864651201299</v>
      </c>
      <c r="AA13" s="5">
        <v>3.3082434536648719E-2</v>
      </c>
      <c r="AB13" s="5">
        <v>-2.4424906541753444E-15</v>
      </c>
      <c r="AC13" s="5">
        <v>2.1724138845515384E-2</v>
      </c>
      <c r="AD13" s="5">
        <v>5.4666671558571668E-2</v>
      </c>
      <c r="AE13" s="54" t="s">
        <v>29</v>
      </c>
    </row>
    <row r="14" spans="1:31" x14ac:dyDescent="0.25">
      <c r="A14" s="54">
        <v>44</v>
      </c>
      <c r="B14" s="54">
        <v>3</v>
      </c>
      <c r="C14" s="54">
        <v>4</v>
      </c>
      <c r="D14" s="54">
        <v>3</v>
      </c>
      <c r="E14" s="54">
        <v>1</v>
      </c>
      <c r="F14" s="54">
        <v>0.4</v>
      </c>
      <c r="G14" s="54">
        <v>200</v>
      </c>
      <c r="H14" s="54" t="b">
        <v>1</v>
      </c>
      <c r="I14" s="54">
        <v>0.5</v>
      </c>
      <c r="J14" s="54">
        <v>0</v>
      </c>
      <c r="K14" s="54">
        <v>0</v>
      </c>
      <c r="L14" s="54">
        <v>2</v>
      </c>
      <c r="M14" s="8" t="s">
        <v>24</v>
      </c>
      <c r="N14" s="54">
        <v>50684.017051000003</v>
      </c>
      <c r="O14" s="54">
        <v>137</v>
      </c>
      <c r="P14" s="54">
        <v>0.9646114378539995</v>
      </c>
      <c r="Q14" s="54">
        <v>0.99742588329974058</v>
      </c>
      <c r="R14" s="54">
        <v>1.0379626788462599</v>
      </c>
      <c r="S14" s="54">
        <v>2</v>
      </c>
      <c r="T14" s="54">
        <v>2</v>
      </c>
      <c r="U14" s="54">
        <v>1.0507886215436399</v>
      </c>
      <c r="V14" s="54">
        <v>0.37117581312343084</v>
      </c>
      <c r="W14" s="54">
        <v>0.95166618623160393</v>
      </c>
      <c r="X14" s="54">
        <v>0.37507827655632187</v>
      </c>
      <c r="Y14" s="54">
        <v>0.37629179878952601</v>
      </c>
      <c r="Z14" s="54">
        <v>0.37602305237619899</v>
      </c>
      <c r="AA14" s="5">
        <v>1.0404397366652107E-2</v>
      </c>
      <c r="AB14" s="5">
        <v>1.3595793696680403E-2</v>
      </c>
      <c r="AC14" s="5">
        <v>1.2890803428505349E-2</v>
      </c>
      <c r="AD14" s="5">
        <v>-2.5308452564173283E-2</v>
      </c>
      <c r="AE14" s="9" t="s">
        <v>33</v>
      </c>
    </row>
    <row r="15" spans="1:31" x14ac:dyDescent="0.25">
      <c r="A15" s="54">
        <v>49</v>
      </c>
      <c r="B15" s="54">
        <v>3</v>
      </c>
      <c r="C15" s="54">
        <v>4</v>
      </c>
      <c r="D15" s="54">
        <v>1</v>
      </c>
      <c r="E15" s="54">
        <v>1</v>
      </c>
      <c r="F15" s="54">
        <v>0.4</v>
      </c>
      <c r="G15" s="54">
        <v>0</v>
      </c>
      <c r="H15" s="54" t="b">
        <v>1</v>
      </c>
      <c r="I15" s="54">
        <v>0.5</v>
      </c>
      <c r="J15" s="54">
        <v>0</v>
      </c>
      <c r="K15" s="54">
        <v>0</v>
      </c>
      <c r="L15" s="54">
        <v>1</v>
      </c>
      <c r="M15" s="8" t="s">
        <v>24</v>
      </c>
      <c r="N15" s="54">
        <v>62.874479100000002</v>
      </c>
      <c r="O15" s="54">
        <v>102</v>
      </c>
      <c r="P15" s="54">
        <v>0.99236414191767219</v>
      </c>
      <c r="Q15" s="54">
        <v>1.0158196499434176</v>
      </c>
      <c r="R15" s="54">
        <v>0.99181620813891025</v>
      </c>
      <c r="S15" s="54">
        <v>2</v>
      </c>
      <c r="T15" s="54">
        <v>2</v>
      </c>
      <c r="U15" s="54">
        <v>1.1852602119472924</v>
      </c>
      <c r="V15" s="54">
        <v>1.2441970002714549</v>
      </c>
      <c r="W15" s="54">
        <v>0.84369659077400061</v>
      </c>
      <c r="X15" s="54">
        <v>1.1853970366325892</v>
      </c>
      <c r="Y15" s="54">
        <v>1.1910984031340499</v>
      </c>
      <c r="Z15" s="54">
        <v>1.1910984031340499</v>
      </c>
      <c r="AA15" s="5">
        <v>1.1542519600482581E-4</v>
      </c>
      <c r="AB15" s="5">
        <v>4.901518775775271E-3</v>
      </c>
      <c r="AC15" s="5">
        <v>4.901518775775271E-3</v>
      </c>
      <c r="AD15" s="5">
        <v>-1.0546433295611704E-2</v>
      </c>
      <c r="AE15" s="22" t="s">
        <v>30</v>
      </c>
    </row>
    <row r="16" spans="1:31" x14ac:dyDescent="0.25">
      <c r="A16" s="54">
        <v>50</v>
      </c>
      <c r="B16" s="54">
        <v>3</v>
      </c>
      <c r="C16" s="54">
        <v>4</v>
      </c>
      <c r="D16" s="54">
        <v>1</v>
      </c>
      <c r="E16" s="54">
        <v>1</v>
      </c>
      <c r="F16" s="54">
        <v>0.4</v>
      </c>
      <c r="G16" s="54">
        <v>0</v>
      </c>
      <c r="H16" s="54" t="b">
        <v>1</v>
      </c>
      <c r="I16" s="54">
        <v>0.5</v>
      </c>
      <c r="J16" s="54">
        <v>0</v>
      </c>
      <c r="K16" s="54">
        <v>0</v>
      </c>
      <c r="L16" s="54">
        <v>2</v>
      </c>
      <c r="M16" s="8" t="s">
        <v>24</v>
      </c>
      <c r="N16" s="54">
        <v>79.950116100000002</v>
      </c>
      <c r="O16" s="54">
        <v>130</v>
      </c>
      <c r="P16" s="54">
        <v>0.99588538161139351</v>
      </c>
      <c r="Q16" s="54">
        <v>1.0222963709352149</v>
      </c>
      <c r="R16" s="54">
        <v>0.98181824745339152</v>
      </c>
      <c r="S16" s="54">
        <v>2</v>
      </c>
      <c r="T16" s="54">
        <v>2</v>
      </c>
      <c r="U16" s="54">
        <v>1.1853442898860984</v>
      </c>
      <c r="V16" s="54">
        <v>1.2439642478502768</v>
      </c>
      <c r="W16" s="54">
        <v>0.84363674632970276</v>
      </c>
      <c r="X16" s="54">
        <v>1.2450063361640413</v>
      </c>
      <c r="Y16" s="54">
        <v>1.2590187745360999</v>
      </c>
      <c r="Z16" s="54">
        <v>1.2647084439438001</v>
      </c>
      <c r="AA16" s="5">
        <v>8.3701446610728869E-4</v>
      </c>
      <c r="AB16" s="5">
        <v>1.1957348842053683E-2</v>
      </c>
      <c r="AC16" s="5">
        <v>1.6402354386783169E-2</v>
      </c>
      <c r="AD16" s="5">
        <v>-1.4864247290143276E-2</v>
      </c>
      <c r="AE16" s="22" t="s">
        <v>30</v>
      </c>
    </row>
    <row r="17" spans="1:31" x14ac:dyDescent="0.25">
      <c r="A17" s="54">
        <v>53</v>
      </c>
      <c r="B17" s="54">
        <v>3</v>
      </c>
      <c r="C17" s="54">
        <v>4</v>
      </c>
      <c r="D17" s="54">
        <v>2</v>
      </c>
      <c r="E17" s="54">
        <v>1</v>
      </c>
      <c r="F17" s="54">
        <v>0.4</v>
      </c>
      <c r="G17" s="54">
        <v>0</v>
      </c>
      <c r="H17" s="54" t="b">
        <v>1</v>
      </c>
      <c r="I17" s="54">
        <v>0.5</v>
      </c>
      <c r="J17" s="54">
        <v>0</v>
      </c>
      <c r="K17" s="54">
        <v>0</v>
      </c>
      <c r="L17" s="54">
        <v>1</v>
      </c>
      <c r="M17" s="8" t="s">
        <v>24</v>
      </c>
      <c r="N17" s="54">
        <v>4121.4767610999997</v>
      </c>
      <c r="O17" s="54">
        <v>103</v>
      </c>
      <c r="P17" s="54">
        <v>0.98578502749034058</v>
      </c>
      <c r="Q17" s="54">
        <v>1.0288726198611817</v>
      </c>
      <c r="R17" s="54">
        <v>0.98534235264847736</v>
      </c>
      <c r="S17" s="54">
        <v>2</v>
      </c>
      <c r="T17" s="54">
        <v>2</v>
      </c>
      <c r="U17" s="54">
        <v>1.0733301294522308</v>
      </c>
      <c r="V17" s="54">
        <v>0.57651706834468053</v>
      </c>
      <c r="W17" s="54">
        <v>0.93167979968133896</v>
      </c>
      <c r="X17" s="54">
        <v>1.0740110607760927</v>
      </c>
      <c r="Y17" s="54">
        <v>1.07847312651283</v>
      </c>
      <c r="Z17" s="54">
        <v>1.07847312651283</v>
      </c>
      <c r="AA17" s="5">
        <v>6.3400773858857118E-4</v>
      </c>
      <c r="AB17" s="5">
        <v>4.768776276538933E-3</v>
      </c>
      <c r="AC17" s="5">
        <v>4.768776276538933E-3</v>
      </c>
      <c r="AD17" s="5">
        <v>-1.9248413240787927E-2</v>
      </c>
      <c r="AE17" s="22" t="s">
        <v>30</v>
      </c>
    </row>
    <row r="18" spans="1:31" x14ac:dyDescent="0.25">
      <c r="A18" s="54">
        <v>54</v>
      </c>
      <c r="B18" s="54">
        <v>3</v>
      </c>
      <c r="C18" s="54">
        <v>4</v>
      </c>
      <c r="D18" s="54">
        <v>2</v>
      </c>
      <c r="E18" s="54">
        <v>1</v>
      </c>
      <c r="F18" s="54">
        <v>0.4</v>
      </c>
      <c r="G18" s="54">
        <v>0</v>
      </c>
      <c r="H18" s="54" t="b">
        <v>1</v>
      </c>
      <c r="I18" s="54">
        <v>0.5</v>
      </c>
      <c r="J18" s="54">
        <v>0</v>
      </c>
      <c r="K18" s="54">
        <v>0</v>
      </c>
      <c r="L18" s="54">
        <v>2</v>
      </c>
      <c r="M18" s="8" t="s">
        <v>24</v>
      </c>
      <c r="N18" s="54">
        <v>4735.7888937999996</v>
      </c>
      <c r="O18" s="54">
        <v>123</v>
      </c>
      <c r="P18" s="54">
        <v>0.97050653283009303</v>
      </c>
      <c r="Q18" s="54">
        <v>1.0018300272324898</v>
      </c>
      <c r="R18" s="54">
        <v>1.0276634399374169</v>
      </c>
      <c r="S18" s="54">
        <v>2</v>
      </c>
      <c r="T18" s="54">
        <v>2</v>
      </c>
      <c r="U18" s="54">
        <v>1.0757069375239627</v>
      </c>
      <c r="V18" s="54">
        <v>0.57295857378426218</v>
      </c>
      <c r="W18" s="54">
        <v>0.92962122406849657</v>
      </c>
      <c r="X18" s="54">
        <v>0.5753943880294381</v>
      </c>
      <c r="Y18" s="54">
        <v>0.57942479093630805</v>
      </c>
      <c r="Z18" s="54">
        <v>0.57858345736350003</v>
      </c>
      <c r="AA18" s="5">
        <v>4.2332951030646937E-3</v>
      </c>
      <c r="AB18" s="5">
        <v>1.1159717798054358E-2</v>
      </c>
      <c r="AC18" s="5">
        <v>9.7218188796296401E-3</v>
      </c>
      <c r="AD18" s="5">
        <v>-1.9662311446604575E-2</v>
      </c>
      <c r="AE18" s="22" t="s">
        <v>30</v>
      </c>
    </row>
    <row r="19" spans="1:31" x14ac:dyDescent="0.25">
      <c r="A19" s="54">
        <v>57</v>
      </c>
      <c r="B19" s="54">
        <v>3</v>
      </c>
      <c r="C19" s="54">
        <v>4</v>
      </c>
      <c r="D19" s="54">
        <v>3</v>
      </c>
      <c r="E19" s="54">
        <v>1</v>
      </c>
      <c r="F19" s="54">
        <v>0.4</v>
      </c>
      <c r="G19" s="54">
        <v>0</v>
      </c>
      <c r="H19" s="54" t="b">
        <v>1</v>
      </c>
      <c r="I19" s="54">
        <v>0.5</v>
      </c>
      <c r="J19" s="54">
        <v>0</v>
      </c>
      <c r="K19" s="54">
        <v>0</v>
      </c>
      <c r="L19" s="54">
        <v>1</v>
      </c>
      <c r="M19" s="8" t="s">
        <v>24</v>
      </c>
      <c r="N19" s="54">
        <v>49795.119908000001</v>
      </c>
      <c r="O19" s="54">
        <v>136</v>
      </c>
      <c r="P19" s="54">
        <v>0.98234656105171037</v>
      </c>
      <c r="Q19" s="54">
        <v>1.0356837707250222</v>
      </c>
      <c r="R19" s="54">
        <v>0.98196966822326759</v>
      </c>
      <c r="S19" s="54">
        <v>2</v>
      </c>
      <c r="T19" s="54">
        <v>2</v>
      </c>
      <c r="U19" s="54">
        <v>1.0266934684946742</v>
      </c>
      <c r="V19" s="54">
        <v>0.36825755050113629</v>
      </c>
      <c r="W19" s="54">
        <v>0.97400054708265371</v>
      </c>
      <c r="X19" s="54">
        <v>1.028013019985794</v>
      </c>
      <c r="Y19" s="54">
        <v>1.0319064189031899</v>
      </c>
      <c r="Z19" s="54">
        <v>1.0319064189031899</v>
      </c>
      <c r="AA19" s="5">
        <v>1.2835941427453701E-3</v>
      </c>
      <c r="AB19" s="5">
        <v>5.0517666263346639E-3</v>
      </c>
      <c r="AC19" s="5">
        <v>5.0517666263346639E-3</v>
      </c>
      <c r="AD19" s="5">
        <v>-2.3789180483348066E-2</v>
      </c>
      <c r="AE19" s="23" t="s">
        <v>33</v>
      </c>
    </row>
    <row r="20" spans="1:31" x14ac:dyDescent="0.25">
      <c r="A20" s="54">
        <v>58</v>
      </c>
      <c r="B20" s="54">
        <v>3</v>
      </c>
      <c r="C20" s="54">
        <v>4</v>
      </c>
      <c r="D20" s="54">
        <v>3</v>
      </c>
      <c r="E20" s="54">
        <v>1</v>
      </c>
      <c r="F20" s="54">
        <v>0.4</v>
      </c>
      <c r="G20" s="54">
        <v>0</v>
      </c>
      <c r="H20" s="54" t="b">
        <v>1</v>
      </c>
      <c r="I20" s="54">
        <v>0.5</v>
      </c>
      <c r="J20" s="54">
        <v>0</v>
      </c>
      <c r="K20" s="54">
        <v>0</v>
      </c>
      <c r="L20" s="54">
        <v>2</v>
      </c>
      <c r="M20" s="8" t="s">
        <v>24</v>
      </c>
      <c r="N20" s="54">
        <v>54279.205992000003</v>
      </c>
      <c r="O20" s="54">
        <v>159</v>
      </c>
      <c r="P20" s="54">
        <v>0.96549651315572571</v>
      </c>
      <c r="Q20" s="54">
        <v>0.99849305950595246</v>
      </c>
      <c r="R20" s="54">
        <v>1.0360104273383217</v>
      </c>
      <c r="S20" s="54">
        <v>2</v>
      </c>
      <c r="T20" s="54">
        <v>2</v>
      </c>
      <c r="U20" s="54">
        <v>1.0317575801637835</v>
      </c>
      <c r="V20" s="54">
        <v>0.36250450098781584</v>
      </c>
      <c r="W20" s="54">
        <v>0.96921992067289464</v>
      </c>
      <c r="X20" s="54">
        <v>0.36631788797882692</v>
      </c>
      <c r="Y20" s="54">
        <v>0.368293457092015</v>
      </c>
      <c r="Z20" s="54">
        <v>0.36729800752658798</v>
      </c>
      <c r="AA20" s="5">
        <v>1.0410048529302163E-2</v>
      </c>
      <c r="AB20" s="5">
        <v>1.5718324593403943E-2</v>
      </c>
      <c r="AC20" s="5">
        <v>1.3050728401855394E-2</v>
      </c>
      <c r="AD20" s="5">
        <v>-2.400695155888118E-2</v>
      </c>
      <c r="AE20" s="23" t="s">
        <v>33</v>
      </c>
    </row>
    <row r="23" spans="1:31" x14ac:dyDescent="0.25">
      <c r="A23" s="1" t="s">
        <v>67</v>
      </c>
    </row>
    <row r="24" spans="1:31" s="54" customFormat="1" x14ac:dyDescent="0.25">
      <c r="A24" s="7" t="s">
        <v>0</v>
      </c>
      <c r="B24" s="7" t="s">
        <v>1</v>
      </c>
      <c r="C24" s="7" t="s">
        <v>2</v>
      </c>
      <c r="D24" s="7" t="s">
        <v>3</v>
      </c>
      <c r="E24" s="7" t="s">
        <v>4</v>
      </c>
      <c r="F24" s="7" t="s">
        <v>5</v>
      </c>
      <c r="G24" s="7" t="s">
        <v>6</v>
      </c>
      <c r="H24" s="7" t="s">
        <v>7</v>
      </c>
      <c r="I24" s="7" t="s">
        <v>8</v>
      </c>
      <c r="J24" s="7" t="s">
        <v>9</v>
      </c>
      <c r="K24" s="7" t="s">
        <v>10</v>
      </c>
      <c r="L24" s="7" t="s">
        <v>11</v>
      </c>
      <c r="M24" s="7" t="s">
        <v>12</v>
      </c>
      <c r="N24" s="7" t="s">
        <v>13</v>
      </c>
      <c r="O24" s="7" t="s">
        <v>14</v>
      </c>
      <c r="P24" s="7" t="s">
        <v>15</v>
      </c>
      <c r="Q24" s="7" t="s">
        <v>16</v>
      </c>
      <c r="R24" s="7" t="s">
        <v>17</v>
      </c>
      <c r="S24" s="7" t="s">
        <v>18</v>
      </c>
      <c r="T24" s="7" t="s">
        <v>19</v>
      </c>
      <c r="U24" s="7" t="s">
        <v>20</v>
      </c>
      <c r="V24" s="7" t="s">
        <v>21</v>
      </c>
      <c r="W24" s="7" t="s">
        <v>22</v>
      </c>
      <c r="X24" s="7" t="s">
        <v>23</v>
      </c>
      <c r="Y24" s="7" t="s">
        <v>31</v>
      </c>
      <c r="Z24" s="7" t="s">
        <v>32</v>
      </c>
      <c r="AA24" s="7" t="s">
        <v>43</v>
      </c>
      <c r="AB24" s="7" t="s">
        <v>44</v>
      </c>
      <c r="AC24" s="7" t="s">
        <v>45</v>
      </c>
      <c r="AD24" s="7" t="s">
        <v>27</v>
      </c>
      <c r="AE24" s="7" t="s">
        <v>28</v>
      </c>
    </row>
    <row r="25" spans="1:31" s="57" customFormat="1" x14ac:dyDescent="0.25">
      <c r="A25" s="57">
        <v>1</v>
      </c>
      <c r="B25" s="57">
        <v>3</v>
      </c>
      <c r="C25" s="57">
        <v>4</v>
      </c>
      <c r="D25" s="57">
        <v>1</v>
      </c>
      <c r="F25" s="57">
        <v>0</v>
      </c>
      <c r="L25" s="57">
        <v>1</v>
      </c>
      <c r="M25" s="57" t="s">
        <v>24</v>
      </c>
      <c r="N25" s="57">
        <v>3.9661881000000001</v>
      </c>
      <c r="O25" s="57">
        <v>96</v>
      </c>
      <c r="P25" s="56">
        <v>1.0441409759176394</v>
      </c>
      <c r="Q25" s="56">
        <v>0.91171801251205098</v>
      </c>
      <c r="R25" s="56">
        <v>1.0441410115703096</v>
      </c>
      <c r="S25" s="57">
        <v>2</v>
      </c>
      <c r="T25" s="57">
        <v>2</v>
      </c>
      <c r="U25" s="56">
        <v>1.3569933498121467</v>
      </c>
      <c r="V25" s="56">
        <v>1.6811491233875437</v>
      </c>
      <c r="W25" s="56">
        <v>0.73692328716160138</v>
      </c>
      <c r="X25" s="57">
        <v>1.3623668752438394</v>
      </c>
      <c r="Y25" s="57">
        <v>1.35699335026448</v>
      </c>
      <c r="Z25" s="57">
        <v>1.35699335026448</v>
      </c>
      <c r="AA25" s="5">
        <v>3.9442572550296706E-3</v>
      </c>
      <c r="AB25" s="5">
        <v>3.3333491522569147E-10</v>
      </c>
      <c r="AC25" s="5">
        <v>3.3333491522569147E-10</v>
      </c>
      <c r="AD25" s="5">
        <v>5.8854658325299347E-2</v>
      </c>
      <c r="AE25" s="57" t="s">
        <v>30</v>
      </c>
    </row>
    <row r="26" spans="1:31" s="57" customFormat="1" x14ac:dyDescent="0.25">
      <c r="A26" s="57">
        <v>9</v>
      </c>
      <c r="B26" s="57">
        <v>3</v>
      </c>
      <c r="C26" s="57">
        <v>4</v>
      </c>
      <c r="D26" s="57">
        <v>2</v>
      </c>
      <c r="F26" s="57">
        <v>0</v>
      </c>
      <c r="L26" s="57">
        <v>1</v>
      </c>
      <c r="M26" s="57" t="s">
        <v>24</v>
      </c>
      <c r="N26" s="57">
        <v>4232.2152642000001</v>
      </c>
      <c r="O26" s="57">
        <v>104</v>
      </c>
      <c r="P26" s="56">
        <v>1.0256896367596093</v>
      </c>
      <c r="Q26" s="56">
        <v>0.94862078660733695</v>
      </c>
      <c r="R26" s="56">
        <v>1.0256895766330536</v>
      </c>
      <c r="S26" s="57">
        <v>2</v>
      </c>
      <c r="T26" s="57">
        <v>2</v>
      </c>
      <c r="U26" s="56">
        <v>1.2137843287831853</v>
      </c>
      <c r="V26" s="56">
        <v>0.75940919870471491</v>
      </c>
      <c r="W26" s="56">
        <v>0.82386959222195311</v>
      </c>
      <c r="X26" s="57">
        <v>1.2167135370232707</v>
      </c>
      <c r="Y26" s="57">
        <v>1.2137843291877799</v>
      </c>
      <c r="Z26" s="57">
        <v>1.2137843291877799</v>
      </c>
      <c r="AA26" s="5">
        <v>2.4074756719250079E-3</v>
      </c>
      <c r="AB26" s="5">
        <v>3.3333313886885207E-10</v>
      </c>
      <c r="AC26" s="5">
        <v>3.3333313886885207E-10</v>
      </c>
      <c r="AD26" s="5">
        <v>3.4252808928441993E-2</v>
      </c>
      <c r="AE26" s="57" t="s">
        <v>29</v>
      </c>
    </row>
    <row r="27" spans="1:31" s="57" customFormat="1" x14ac:dyDescent="0.25">
      <c r="A27" s="57">
        <v>41</v>
      </c>
      <c r="B27" s="57">
        <v>3</v>
      </c>
      <c r="C27" s="57">
        <v>4</v>
      </c>
      <c r="D27" s="57">
        <v>3</v>
      </c>
      <c r="F27" s="57">
        <v>0</v>
      </c>
      <c r="L27" s="57">
        <v>1</v>
      </c>
      <c r="M27" s="57" t="s">
        <v>24</v>
      </c>
      <c r="N27" s="57">
        <v>58753.276657900002</v>
      </c>
      <c r="O27" s="57">
        <v>117</v>
      </c>
      <c r="P27" s="56">
        <v>1.0180666913108953</v>
      </c>
      <c r="Q27" s="56">
        <v>0.96386640960396364</v>
      </c>
      <c r="R27" s="56">
        <v>1.0180668990851409</v>
      </c>
      <c r="S27" s="57">
        <v>2</v>
      </c>
      <c r="T27" s="57">
        <v>2</v>
      </c>
      <c r="U27" s="56">
        <v>1.1547329872623613</v>
      </c>
      <c r="V27" s="56">
        <v>0.48024864651418242</v>
      </c>
      <c r="W27" s="56">
        <v>0.86600106780598518</v>
      </c>
      <c r="X27" s="57">
        <v>1.1567016068506808</v>
      </c>
      <c r="Y27" s="57">
        <v>1.15473298726236</v>
      </c>
      <c r="Z27" s="57">
        <v>1.15473298726236</v>
      </c>
      <c r="AA27" s="5">
        <v>1.7019251781619227E-3</v>
      </c>
      <c r="AB27" s="5">
        <v>-1.1102230246251565E-15</v>
      </c>
      <c r="AC27" s="5">
        <v>-1.1102230246251565E-15</v>
      </c>
      <c r="AD27" s="5">
        <v>2.4089060264024204E-2</v>
      </c>
      <c r="AE27" s="57" t="s">
        <v>29</v>
      </c>
    </row>
    <row r="28" spans="1:31" s="57" customFormat="1" x14ac:dyDescent="0.25">
      <c r="A28" s="57">
        <v>3</v>
      </c>
      <c r="B28" s="57">
        <v>3</v>
      </c>
      <c r="C28" s="57">
        <v>4</v>
      </c>
      <c r="D28" s="57">
        <v>1</v>
      </c>
      <c r="F28" s="57">
        <v>0</v>
      </c>
      <c r="L28" s="57">
        <v>2</v>
      </c>
      <c r="M28" s="57" t="s">
        <v>24</v>
      </c>
      <c r="N28" s="57">
        <v>2.3025188999999999</v>
      </c>
      <c r="O28" s="57">
        <v>123</v>
      </c>
      <c r="P28" s="56">
        <v>1.0876579427391655</v>
      </c>
      <c r="Q28" s="56">
        <v>0.93327867426112576</v>
      </c>
      <c r="R28" s="56">
        <v>0.97906338299970885</v>
      </c>
      <c r="S28" s="57">
        <v>3</v>
      </c>
      <c r="T28" s="57">
        <v>1</v>
      </c>
      <c r="U28" s="56">
        <v>1.3775509838794839</v>
      </c>
      <c r="V28" s="56">
        <v>1.6655838065327486</v>
      </c>
      <c r="W28" s="56">
        <v>0.725925945175388</v>
      </c>
      <c r="X28" s="57">
        <v>1.6860848775505888</v>
      </c>
      <c r="Y28" s="57">
        <v>1.66558380653275</v>
      </c>
      <c r="Z28" s="57">
        <v>1.6811491244816901</v>
      </c>
      <c r="AA28" s="5">
        <v>1.2158979236930545E-2</v>
      </c>
      <c r="AB28" s="5">
        <v>7.7715611723760958E-16</v>
      </c>
      <c r="AC28" s="5">
        <v>9.2587372067545193E-3</v>
      </c>
      <c r="AD28" s="5">
        <v>5.8438628492776958E-2</v>
      </c>
      <c r="AE28" s="57" t="s">
        <v>30</v>
      </c>
    </row>
    <row r="29" spans="1:31" s="57" customFormat="1" x14ac:dyDescent="0.25">
      <c r="A29" s="57">
        <v>11</v>
      </c>
      <c r="B29" s="57">
        <v>3</v>
      </c>
      <c r="C29" s="57">
        <v>4</v>
      </c>
      <c r="D29" s="57">
        <v>2</v>
      </c>
      <c r="F29" s="57">
        <v>0</v>
      </c>
      <c r="L29" s="57">
        <v>2</v>
      </c>
      <c r="M29" s="57" t="s">
        <v>24</v>
      </c>
      <c r="N29" s="57">
        <v>5513.5687159999998</v>
      </c>
      <c r="O29" s="57">
        <v>136</v>
      </c>
      <c r="P29" s="56">
        <v>0.99421201250448954</v>
      </c>
      <c r="Q29" s="56">
        <v>0.93241445418653357</v>
      </c>
      <c r="R29" s="56">
        <v>1.0733735333089771</v>
      </c>
      <c r="S29" s="57">
        <v>2</v>
      </c>
      <c r="T29" s="57">
        <v>2</v>
      </c>
      <c r="U29" s="56">
        <v>1.2178763716544418</v>
      </c>
      <c r="V29" s="56">
        <v>0.75304937126140592</v>
      </c>
      <c r="W29" s="56">
        <v>0.8211014050970834</v>
      </c>
      <c r="X29" s="57">
        <v>0.76634788779774765</v>
      </c>
      <c r="Y29" s="57">
        <v>0.75304937126140603</v>
      </c>
      <c r="Z29" s="57">
        <v>0.75940919919581495</v>
      </c>
      <c r="AA29" s="5">
        <v>1.7353106530452744E-2</v>
      </c>
      <c r="AB29" s="5">
        <v>1.1102230246251565E-16</v>
      </c>
      <c r="AC29" s="5">
        <v>8.3747048905172816E-3</v>
      </c>
      <c r="AD29" s="5">
        <v>4.8915688872651332E-2</v>
      </c>
      <c r="AE29" s="57" t="s">
        <v>29</v>
      </c>
    </row>
    <row r="30" spans="1:31" s="57" customFormat="1" x14ac:dyDescent="0.25">
      <c r="A30" s="57">
        <v>43</v>
      </c>
      <c r="B30" s="57">
        <v>3</v>
      </c>
      <c r="C30" s="57">
        <v>4</v>
      </c>
      <c r="D30" s="57">
        <v>3</v>
      </c>
      <c r="F30" s="57">
        <v>0</v>
      </c>
      <c r="L30" s="57">
        <v>2</v>
      </c>
      <c r="M30" s="57" t="s">
        <v>24</v>
      </c>
      <c r="N30" s="57">
        <v>86746.570083400002</v>
      </c>
      <c r="O30" s="57">
        <v>152</v>
      </c>
      <c r="P30" s="56">
        <v>0.9868988549227613</v>
      </c>
      <c r="Q30" s="56">
        <v>0.93110113773938119</v>
      </c>
      <c r="R30" s="56">
        <v>1.0820000073378575</v>
      </c>
      <c r="S30" s="57">
        <v>2</v>
      </c>
      <c r="T30" s="57">
        <v>2</v>
      </c>
      <c r="U30" s="56">
        <v>1.163925078826098</v>
      </c>
      <c r="V30" s="56">
        <v>0.46981565823481519</v>
      </c>
      <c r="W30" s="56">
        <v>0.85916182939246555</v>
      </c>
      <c r="X30" s="57">
        <v>0.48589008516943988</v>
      </c>
      <c r="Y30" s="57">
        <v>0.46981565823481403</v>
      </c>
      <c r="Z30" s="57">
        <v>0.48024864651201299</v>
      </c>
      <c r="AA30" s="5">
        <v>3.3082434536648719E-2</v>
      </c>
      <c r="AB30" s="5">
        <v>-2.4424906541753444E-15</v>
      </c>
      <c r="AC30" s="5">
        <v>2.1724138845515384E-2</v>
      </c>
      <c r="AD30" s="5">
        <v>5.4666671558571668E-2</v>
      </c>
      <c r="AE30" s="57" t="s">
        <v>29</v>
      </c>
    </row>
    <row r="31" spans="1:31" s="30" customFormat="1" x14ac:dyDescent="0.25">
      <c r="A31" s="30">
        <v>49</v>
      </c>
      <c r="B31" s="30">
        <v>3</v>
      </c>
      <c r="C31" s="30">
        <v>4</v>
      </c>
      <c r="D31" s="30">
        <v>1</v>
      </c>
      <c r="E31" s="30">
        <v>1</v>
      </c>
      <c r="F31" s="30">
        <v>0.4</v>
      </c>
      <c r="G31" s="30">
        <v>0</v>
      </c>
      <c r="H31" s="30" t="b">
        <v>1</v>
      </c>
      <c r="I31" s="30">
        <v>0.5</v>
      </c>
      <c r="J31" s="30">
        <v>0</v>
      </c>
      <c r="K31" s="30">
        <v>0</v>
      </c>
      <c r="L31" s="30">
        <v>1</v>
      </c>
      <c r="M31" s="30" t="s">
        <v>24</v>
      </c>
      <c r="N31" s="30">
        <v>62.874479100000002</v>
      </c>
      <c r="O31" s="30">
        <v>102</v>
      </c>
      <c r="P31" s="33">
        <v>0.99236414191767219</v>
      </c>
      <c r="Q31" s="33">
        <v>1.0158196499434176</v>
      </c>
      <c r="R31" s="33">
        <v>0.99181620813891025</v>
      </c>
      <c r="S31" s="30">
        <v>2</v>
      </c>
      <c r="T31" s="30">
        <v>2</v>
      </c>
      <c r="U31" s="33">
        <v>1.1852602119472924</v>
      </c>
      <c r="V31" s="33">
        <v>1.2441970002714549</v>
      </c>
      <c r="W31" s="33">
        <v>0.84369659077400061</v>
      </c>
      <c r="X31" s="30">
        <v>1.1853970366325892</v>
      </c>
      <c r="Y31" s="30">
        <v>1.1910984031340499</v>
      </c>
      <c r="Z31" s="30">
        <v>1.1910984031340499</v>
      </c>
      <c r="AA31" s="5">
        <v>1.1542519600482581E-4</v>
      </c>
      <c r="AB31" s="5">
        <v>4.901518775775271E-3</v>
      </c>
      <c r="AC31" s="5">
        <v>4.901518775775271E-3</v>
      </c>
      <c r="AD31" s="5">
        <v>-1.0546433295611704E-2</v>
      </c>
      <c r="AE31" s="30" t="s">
        <v>30</v>
      </c>
    </row>
    <row r="32" spans="1:31" s="30" customFormat="1" x14ac:dyDescent="0.25">
      <c r="A32" s="30">
        <v>53</v>
      </c>
      <c r="B32" s="30">
        <v>3</v>
      </c>
      <c r="C32" s="30">
        <v>4</v>
      </c>
      <c r="D32" s="30">
        <v>2</v>
      </c>
      <c r="E32" s="30">
        <v>1</v>
      </c>
      <c r="F32" s="30">
        <v>0.4</v>
      </c>
      <c r="G32" s="30">
        <v>0</v>
      </c>
      <c r="H32" s="30" t="b">
        <v>1</v>
      </c>
      <c r="I32" s="30">
        <v>0.5</v>
      </c>
      <c r="J32" s="30">
        <v>0</v>
      </c>
      <c r="K32" s="30">
        <v>0</v>
      </c>
      <c r="L32" s="30">
        <v>1</v>
      </c>
      <c r="M32" s="30" t="s">
        <v>24</v>
      </c>
      <c r="N32" s="30">
        <v>4121.4767610999997</v>
      </c>
      <c r="O32" s="30">
        <v>103</v>
      </c>
      <c r="P32" s="33">
        <v>0.98578502749034058</v>
      </c>
      <c r="Q32" s="33">
        <v>1.0288726198611817</v>
      </c>
      <c r="R32" s="33">
        <v>0.98534235264847736</v>
      </c>
      <c r="S32" s="30">
        <v>2</v>
      </c>
      <c r="T32" s="30">
        <v>2</v>
      </c>
      <c r="U32" s="33">
        <v>1.0733301294522308</v>
      </c>
      <c r="V32" s="33">
        <v>0.57651706834468053</v>
      </c>
      <c r="W32" s="33">
        <v>0.93167979968133896</v>
      </c>
      <c r="X32" s="30">
        <v>1.0740110607760927</v>
      </c>
      <c r="Y32" s="30">
        <v>1.07847312651283</v>
      </c>
      <c r="Z32" s="30">
        <v>1.07847312651283</v>
      </c>
      <c r="AA32" s="5">
        <v>6.3400773858857118E-4</v>
      </c>
      <c r="AB32" s="5">
        <v>4.768776276538933E-3</v>
      </c>
      <c r="AC32" s="5">
        <v>4.768776276538933E-3</v>
      </c>
      <c r="AD32" s="5">
        <v>-1.9248413240787927E-2</v>
      </c>
      <c r="AE32" s="30" t="s">
        <v>30</v>
      </c>
    </row>
    <row r="33" spans="1:31" s="30" customFormat="1" x14ac:dyDescent="0.25">
      <c r="A33" s="30">
        <v>57</v>
      </c>
      <c r="B33" s="30">
        <v>3</v>
      </c>
      <c r="C33" s="30">
        <v>4</v>
      </c>
      <c r="D33" s="30">
        <v>3</v>
      </c>
      <c r="E33" s="30">
        <v>1</v>
      </c>
      <c r="F33" s="30">
        <v>0.4</v>
      </c>
      <c r="G33" s="30">
        <v>0</v>
      </c>
      <c r="H33" s="30" t="b">
        <v>1</v>
      </c>
      <c r="I33" s="30">
        <v>0.5</v>
      </c>
      <c r="J33" s="30">
        <v>0</v>
      </c>
      <c r="K33" s="30">
        <v>0</v>
      </c>
      <c r="L33" s="30">
        <v>1</v>
      </c>
      <c r="M33" s="30" t="s">
        <v>24</v>
      </c>
      <c r="N33" s="30">
        <v>49795.119908000001</v>
      </c>
      <c r="O33" s="30">
        <v>136</v>
      </c>
      <c r="P33" s="33">
        <v>0.98234656105171037</v>
      </c>
      <c r="Q33" s="33">
        <v>1.0356837707250222</v>
      </c>
      <c r="R33" s="33">
        <v>0.98196966822326759</v>
      </c>
      <c r="S33" s="30">
        <v>2</v>
      </c>
      <c r="T33" s="30">
        <v>2</v>
      </c>
      <c r="U33" s="33">
        <v>1.0266934684946742</v>
      </c>
      <c r="V33" s="33">
        <v>0.36825755050113629</v>
      </c>
      <c r="W33" s="33">
        <v>0.97400054708265371</v>
      </c>
      <c r="X33" s="30">
        <v>1.028013019985794</v>
      </c>
      <c r="Y33" s="30">
        <v>1.0319064189031899</v>
      </c>
      <c r="Z33" s="30">
        <v>1.0319064189031899</v>
      </c>
      <c r="AA33" s="5">
        <v>1.2835941427453701E-3</v>
      </c>
      <c r="AB33" s="5">
        <v>5.0517666263346639E-3</v>
      </c>
      <c r="AC33" s="5">
        <v>5.0517666263346639E-3</v>
      </c>
      <c r="AD33" s="5">
        <v>-2.3789180483348066E-2</v>
      </c>
      <c r="AE33" s="30" t="s">
        <v>33</v>
      </c>
    </row>
    <row r="34" spans="1:31" s="30" customFormat="1" x14ac:dyDescent="0.25">
      <c r="A34" s="30">
        <v>50</v>
      </c>
      <c r="B34" s="30">
        <v>3</v>
      </c>
      <c r="C34" s="30">
        <v>4</v>
      </c>
      <c r="D34" s="30">
        <v>1</v>
      </c>
      <c r="E34" s="30">
        <v>1</v>
      </c>
      <c r="F34" s="30">
        <v>0.4</v>
      </c>
      <c r="G34" s="30">
        <v>0</v>
      </c>
      <c r="H34" s="30" t="b">
        <v>1</v>
      </c>
      <c r="I34" s="30">
        <v>0.5</v>
      </c>
      <c r="J34" s="30">
        <v>0</v>
      </c>
      <c r="K34" s="30">
        <v>0</v>
      </c>
      <c r="L34" s="30">
        <v>2</v>
      </c>
      <c r="M34" s="30" t="s">
        <v>24</v>
      </c>
      <c r="N34" s="30">
        <v>79.950116100000002</v>
      </c>
      <c r="O34" s="30">
        <v>130</v>
      </c>
      <c r="P34" s="33">
        <v>0.99588538161139351</v>
      </c>
      <c r="Q34" s="33">
        <v>1.0222963709352149</v>
      </c>
      <c r="R34" s="33">
        <v>0.98181824745339152</v>
      </c>
      <c r="S34" s="30">
        <v>2</v>
      </c>
      <c r="T34" s="30">
        <v>2</v>
      </c>
      <c r="U34" s="33">
        <v>1.1853442898860984</v>
      </c>
      <c r="V34" s="33">
        <v>1.2439642478502768</v>
      </c>
      <c r="W34" s="33">
        <v>0.84363674632970276</v>
      </c>
      <c r="X34" s="30">
        <v>1.2450063361640413</v>
      </c>
      <c r="Y34" s="30">
        <v>1.2590187745360999</v>
      </c>
      <c r="Z34" s="30">
        <v>1.2647084439438001</v>
      </c>
      <c r="AA34" s="5">
        <v>8.3701446610728869E-4</v>
      </c>
      <c r="AB34" s="5">
        <v>1.1957348842053683E-2</v>
      </c>
      <c r="AC34" s="5">
        <v>1.6402354386783169E-2</v>
      </c>
      <c r="AD34" s="5">
        <v>-1.4864247290143276E-2</v>
      </c>
      <c r="AE34" s="30" t="s">
        <v>30</v>
      </c>
    </row>
    <row r="35" spans="1:31" s="30" customFormat="1" x14ac:dyDescent="0.25">
      <c r="A35" s="30">
        <v>54</v>
      </c>
      <c r="B35" s="30">
        <v>3</v>
      </c>
      <c r="C35" s="30">
        <v>4</v>
      </c>
      <c r="D35" s="30">
        <v>2</v>
      </c>
      <c r="E35" s="30">
        <v>1</v>
      </c>
      <c r="F35" s="30">
        <v>0.4</v>
      </c>
      <c r="G35" s="30">
        <v>0</v>
      </c>
      <c r="H35" s="30" t="b">
        <v>1</v>
      </c>
      <c r="I35" s="30">
        <v>0.5</v>
      </c>
      <c r="J35" s="30">
        <v>0</v>
      </c>
      <c r="K35" s="30">
        <v>0</v>
      </c>
      <c r="L35" s="30">
        <v>2</v>
      </c>
      <c r="M35" s="30" t="s">
        <v>24</v>
      </c>
      <c r="N35" s="30">
        <v>4735.7888937999996</v>
      </c>
      <c r="O35" s="30">
        <v>123</v>
      </c>
      <c r="P35" s="33">
        <v>0.97050653283009303</v>
      </c>
      <c r="Q35" s="33">
        <v>1.0018300272324898</v>
      </c>
      <c r="R35" s="33">
        <v>1.0276634399374169</v>
      </c>
      <c r="S35" s="30">
        <v>2</v>
      </c>
      <c r="T35" s="30">
        <v>2</v>
      </c>
      <c r="U35" s="33">
        <v>1.0757069375239627</v>
      </c>
      <c r="V35" s="33">
        <v>0.57295857378426218</v>
      </c>
      <c r="W35" s="33">
        <v>0.92962122406849657</v>
      </c>
      <c r="X35" s="30">
        <v>0.5753943880294381</v>
      </c>
      <c r="Y35" s="30">
        <v>0.57942479093630805</v>
      </c>
      <c r="Z35" s="30">
        <v>0.57858345736350003</v>
      </c>
      <c r="AA35" s="5">
        <v>4.2332951030646937E-3</v>
      </c>
      <c r="AB35" s="5">
        <v>1.1159717798054358E-2</v>
      </c>
      <c r="AC35" s="5">
        <v>9.7218188796296401E-3</v>
      </c>
      <c r="AD35" s="5">
        <v>-1.9662311446604575E-2</v>
      </c>
      <c r="AE35" s="30" t="s">
        <v>30</v>
      </c>
    </row>
    <row r="36" spans="1:31" s="30" customFormat="1" x14ac:dyDescent="0.25">
      <c r="A36" s="30">
        <v>58</v>
      </c>
      <c r="B36" s="30">
        <v>3</v>
      </c>
      <c r="C36" s="30">
        <v>4</v>
      </c>
      <c r="D36" s="30">
        <v>3</v>
      </c>
      <c r="E36" s="30">
        <v>1</v>
      </c>
      <c r="F36" s="30">
        <v>0.4</v>
      </c>
      <c r="G36" s="30">
        <v>0</v>
      </c>
      <c r="H36" s="30" t="b">
        <v>1</v>
      </c>
      <c r="I36" s="30">
        <v>0.5</v>
      </c>
      <c r="J36" s="30">
        <v>0</v>
      </c>
      <c r="K36" s="30">
        <v>0</v>
      </c>
      <c r="L36" s="30">
        <v>2</v>
      </c>
      <c r="M36" s="30" t="s">
        <v>24</v>
      </c>
      <c r="N36" s="30">
        <v>54279.205992000003</v>
      </c>
      <c r="O36" s="30">
        <v>159</v>
      </c>
      <c r="P36" s="33">
        <v>0.96549651315572571</v>
      </c>
      <c r="Q36" s="33">
        <v>0.99849305950595246</v>
      </c>
      <c r="R36" s="33">
        <v>1.0360104273383217</v>
      </c>
      <c r="S36" s="30">
        <v>2</v>
      </c>
      <c r="T36" s="30">
        <v>2</v>
      </c>
      <c r="U36" s="33">
        <v>1.0317575801637835</v>
      </c>
      <c r="V36" s="33">
        <v>0.36250450098781584</v>
      </c>
      <c r="W36" s="33">
        <v>0.96921992067289464</v>
      </c>
      <c r="X36" s="30">
        <v>0.36631788797882692</v>
      </c>
      <c r="Y36" s="30">
        <v>0.368293457092015</v>
      </c>
      <c r="Z36" s="30">
        <v>0.36729800752658798</v>
      </c>
      <c r="AA36" s="5">
        <v>1.0410048529302163E-2</v>
      </c>
      <c r="AB36" s="5">
        <v>1.5718324593403943E-2</v>
      </c>
      <c r="AC36" s="5">
        <v>1.3050728401855394E-2</v>
      </c>
      <c r="AD36" s="5">
        <v>-2.400695155888118E-2</v>
      </c>
      <c r="AE36" s="30" t="s">
        <v>33</v>
      </c>
    </row>
    <row r="37" spans="1:31" s="36" customFormat="1" x14ac:dyDescent="0.25">
      <c r="A37" s="36">
        <v>2</v>
      </c>
      <c r="B37" s="36">
        <v>3</v>
      </c>
      <c r="C37" s="36">
        <v>4</v>
      </c>
      <c r="D37" s="36">
        <v>1</v>
      </c>
      <c r="E37" s="36">
        <v>1</v>
      </c>
      <c r="F37" s="36">
        <v>0.4</v>
      </c>
      <c r="G37" s="36">
        <v>200</v>
      </c>
      <c r="H37" s="36" t="b">
        <v>1</v>
      </c>
      <c r="I37" s="36">
        <v>0.5</v>
      </c>
      <c r="J37" s="36">
        <v>0</v>
      </c>
      <c r="K37" s="36">
        <v>0</v>
      </c>
      <c r="L37" s="36">
        <v>1</v>
      </c>
      <c r="M37" s="36" t="s">
        <v>24</v>
      </c>
      <c r="N37" s="36">
        <v>69.510016800000002</v>
      </c>
      <c r="O37" s="36">
        <v>114</v>
      </c>
      <c r="P37" s="38">
        <v>0.98560350139616748</v>
      </c>
      <c r="Q37" s="38">
        <v>1.0307703039158735</v>
      </c>
      <c r="R37" s="38">
        <v>0.98362619468795898</v>
      </c>
      <c r="S37" s="36">
        <v>2</v>
      </c>
      <c r="T37" s="36">
        <v>2</v>
      </c>
      <c r="U37" s="38">
        <v>1.1968800163964419</v>
      </c>
      <c r="V37" s="38">
        <v>1.2562421764889027</v>
      </c>
      <c r="W37" s="38">
        <v>0.83550563657232169</v>
      </c>
      <c r="X37" s="36">
        <v>1.1973760239948845</v>
      </c>
      <c r="Y37" s="36">
        <v>1.2041591321917799</v>
      </c>
      <c r="Z37" s="36">
        <v>1.2041591321917799</v>
      </c>
      <c r="AA37" s="5">
        <v>4.1424547385515709E-4</v>
      </c>
      <c r="AB37" s="5">
        <v>6.0449782763253301E-3</v>
      </c>
      <c r="AC37" s="5">
        <v>6.0449782763253301E-3</v>
      </c>
      <c r="AD37" s="5">
        <v>-2.0513535943915695E-2</v>
      </c>
      <c r="AE37" s="36" t="s">
        <v>30</v>
      </c>
    </row>
    <row r="38" spans="1:31" s="36" customFormat="1" x14ac:dyDescent="0.25">
      <c r="A38" s="36">
        <v>10</v>
      </c>
      <c r="B38" s="36">
        <v>3</v>
      </c>
      <c r="C38" s="36">
        <v>4</v>
      </c>
      <c r="D38" s="36">
        <v>2</v>
      </c>
      <c r="E38" s="36">
        <v>1</v>
      </c>
      <c r="F38" s="36">
        <v>0.4</v>
      </c>
      <c r="G38" s="36">
        <v>200</v>
      </c>
      <c r="H38" s="36" t="b">
        <v>1</v>
      </c>
      <c r="I38" s="36">
        <v>0.5</v>
      </c>
      <c r="J38" s="36">
        <v>0</v>
      </c>
      <c r="K38" s="36">
        <v>0</v>
      </c>
      <c r="L38" s="36">
        <v>1</v>
      </c>
      <c r="M38" s="36" t="s">
        <v>24</v>
      </c>
      <c r="N38" s="36">
        <v>25898.626800800001</v>
      </c>
      <c r="O38" s="36">
        <v>102</v>
      </c>
      <c r="P38" s="38">
        <v>0.98364655927563083</v>
      </c>
      <c r="Q38" s="38">
        <v>1.0347851050218839</v>
      </c>
      <c r="R38" s="38">
        <v>0.98156833570248525</v>
      </c>
      <c r="S38" s="36">
        <v>2</v>
      </c>
      <c r="T38" s="36">
        <v>2</v>
      </c>
      <c r="U38" s="38">
        <v>1.0894695159411543</v>
      </c>
      <c r="V38" s="38">
        <v>0.58805512371509172</v>
      </c>
      <c r="W38" s="38">
        <v>0.91787790788816637</v>
      </c>
      <c r="X38" s="36">
        <v>1.0903977472028343</v>
      </c>
      <c r="Y38" s="36">
        <v>1.0950165141794399</v>
      </c>
      <c r="Z38" s="36">
        <v>1.0950165141794399</v>
      </c>
      <c r="AA38" s="5">
        <v>8.5127767739912041E-4</v>
      </c>
      <c r="AB38" s="5">
        <v>5.0656754180938846E-3</v>
      </c>
      <c r="AC38" s="5">
        <v>5.0656754180938846E-3</v>
      </c>
      <c r="AD38" s="5">
        <v>-2.3190070014589281E-2</v>
      </c>
      <c r="AE38" s="36" t="s">
        <v>29</v>
      </c>
    </row>
    <row r="39" spans="1:31" s="36" customFormat="1" x14ac:dyDescent="0.25">
      <c r="A39" s="36">
        <v>42</v>
      </c>
      <c r="B39" s="36">
        <v>3</v>
      </c>
      <c r="C39" s="36">
        <v>4</v>
      </c>
      <c r="D39" s="36">
        <v>3</v>
      </c>
      <c r="E39" s="36">
        <v>1</v>
      </c>
      <c r="F39" s="36">
        <v>0.4</v>
      </c>
      <c r="G39" s="36">
        <v>200</v>
      </c>
      <c r="H39" s="36" t="b">
        <v>1</v>
      </c>
      <c r="I39" s="36">
        <v>0.5</v>
      </c>
      <c r="J39" s="36">
        <v>0</v>
      </c>
      <c r="K39" s="36">
        <v>0</v>
      </c>
      <c r="L39" s="36">
        <v>1</v>
      </c>
      <c r="M39" s="36" t="s">
        <v>24</v>
      </c>
      <c r="N39" s="36">
        <v>59325.070298999999</v>
      </c>
      <c r="O39" s="36">
        <v>160</v>
      </c>
      <c r="P39" s="38">
        <v>0.98224762061713955</v>
      </c>
      <c r="Q39" s="38">
        <v>1.037667678301804</v>
      </c>
      <c r="R39" s="38">
        <v>0.98008470108105639</v>
      </c>
      <c r="S39" s="36">
        <v>2</v>
      </c>
      <c r="T39" s="36">
        <v>2</v>
      </c>
      <c r="U39" s="38">
        <v>1.0455600274456573</v>
      </c>
      <c r="V39" s="38">
        <v>0.37727494631643199</v>
      </c>
      <c r="W39" s="38">
        <v>0.95642523982390359</v>
      </c>
      <c r="X39" s="36">
        <v>1.0469029544803243</v>
      </c>
      <c r="Y39" s="36">
        <v>1.05058058786371</v>
      </c>
      <c r="Z39" s="36">
        <v>1.05058058786371</v>
      </c>
      <c r="AA39" s="5">
        <v>1.2827617201000008E-3</v>
      </c>
      <c r="AB39" s="5">
        <v>4.7788436946676338E-3</v>
      </c>
      <c r="AC39" s="5">
        <v>4.7788436946676338E-3</v>
      </c>
      <c r="AD39" s="5">
        <v>-2.5111785534536007E-2</v>
      </c>
      <c r="AE39" s="36" t="s">
        <v>33</v>
      </c>
    </row>
    <row r="40" spans="1:31" s="36" customFormat="1" x14ac:dyDescent="0.25">
      <c r="A40" s="36">
        <v>4</v>
      </c>
      <c r="B40" s="36">
        <v>3</v>
      </c>
      <c r="C40" s="36">
        <v>4</v>
      </c>
      <c r="D40" s="36">
        <v>1</v>
      </c>
      <c r="E40" s="36">
        <v>1</v>
      </c>
      <c r="F40" s="36">
        <v>0.4</v>
      </c>
      <c r="G40" s="36">
        <v>200</v>
      </c>
      <c r="H40" s="36" t="b">
        <v>1</v>
      </c>
      <c r="I40" s="36">
        <v>0.5</v>
      </c>
      <c r="J40" s="36">
        <v>0</v>
      </c>
      <c r="K40" s="36">
        <v>0</v>
      </c>
      <c r="L40" s="36">
        <v>2</v>
      </c>
      <c r="M40" s="36" t="s">
        <v>24</v>
      </c>
      <c r="N40" s="36">
        <v>79.601694899999998</v>
      </c>
      <c r="O40" s="36">
        <v>130</v>
      </c>
      <c r="P40" s="38">
        <v>1.0301116363169169</v>
      </c>
      <c r="Q40" s="38">
        <v>1.0504760789050027</v>
      </c>
      <c r="R40" s="38">
        <v>0.91941228477808035</v>
      </c>
      <c r="S40" s="36">
        <v>3</v>
      </c>
      <c r="T40" s="36">
        <v>1</v>
      </c>
      <c r="U40" s="38">
        <v>1.2104128331006365</v>
      </c>
      <c r="V40" s="38">
        <v>1.2352962792382625</v>
      </c>
      <c r="W40" s="38">
        <v>0.82616440660032042</v>
      </c>
      <c r="X40" s="36">
        <v>1.259267697022892</v>
      </c>
      <c r="Y40" s="36">
        <v>1.25819418672906</v>
      </c>
      <c r="Z40" s="36">
        <v>1.2843089030906301</v>
      </c>
      <c r="AA40" s="5">
        <v>1.9035998335621418E-2</v>
      </c>
      <c r="AB40" s="5">
        <v>1.8199025025163684E-2</v>
      </c>
      <c r="AC40" s="5">
        <v>3.8162644309652438E-2</v>
      </c>
      <c r="AD40" s="5">
        <v>-5.3725143481279769E-2</v>
      </c>
      <c r="AE40" s="36" t="s">
        <v>30</v>
      </c>
    </row>
    <row r="41" spans="1:31" s="36" customFormat="1" x14ac:dyDescent="0.25">
      <c r="A41" s="36">
        <v>12</v>
      </c>
      <c r="B41" s="36">
        <v>3</v>
      </c>
      <c r="C41" s="36">
        <v>4</v>
      </c>
      <c r="D41" s="36">
        <v>2</v>
      </c>
      <c r="E41" s="36">
        <v>1</v>
      </c>
      <c r="F41" s="36">
        <v>0.4</v>
      </c>
      <c r="G41" s="36">
        <v>200</v>
      </c>
      <c r="H41" s="36" t="b">
        <v>1</v>
      </c>
      <c r="I41" s="36">
        <v>0.5</v>
      </c>
      <c r="J41" s="36">
        <v>0</v>
      </c>
      <c r="K41" s="36">
        <v>0</v>
      </c>
      <c r="L41" s="36">
        <v>2</v>
      </c>
      <c r="M41" s="36" t="s">
        <v>24</v>
      </c>
      <c r="N41" s="36">
        <v>5072.3027192999998</v>
      </c>
      <c r="O41" s="36">
        <v>128</v>
      </c>
      <c r="P41" s="38">
        <v>0.96632836022640034</v>
      </c>
      <c r="Q41" s="38">
        <v>1.0080028162682977</v>
      </c>
      <c r="R41" s="38">
        <v>1.025668823505302</v>
      </c>
      <c r="S41" s="36">
        <v>2</v>
      </c>
      <c r="T41" s="36">
        <v>2</v>
      </c>
      <c r="U41" s="38">
        <v>1.0919001328367284</v>
      </c>
      <c r="V41" s="38">
        <v>0.58444303917566143</v>
      </c>
      <c r="W41" s="38">
        <v>0.9158346719878363</v>
      </c>
      <c r="X41" s="36">
        <v>0.58704931128598314</v>
      </c>
      <c r="Y41" s="36">
        <v>0.59149599641928197</v>
      </c>
      <c r="Z41" s="36">
        <v>0.59103686821832302</v>
      </c>
      <c r="AA41" s="5">
        <v>4.4396136069259073E-3</v>
      </c>
      <c r="AB41" s="5">
        <v>1.1923930654335391E-2</v>
      </c>
      <c r="AC41" s="5">
        <v>1.1156375172565181E-2</v>
      </c>
      <c r="AD41" s="5">
        <v>-2.244775984906644E-2</v>
      </c>
      <c r="AE41" s="36" t="s">
        <v>29</v>
      </c>
    </row>
    <row r="42" spans="1:31" s="36" customFormat="1" x14ac:dyDescent="0.25">
      <c r="A42" s="36">
        <v>44</v>
      </c>
      <c r="B42" s="36">
        <v>3</v>
      </c>
      <c r="C42" s="36">
        <v>4</v>
      </c>
      <c r="D42" s="36">
        <v>3</v>
      </c>
      <c r="E42" s="36">
        <v>1</v>
      </c>
      <c r="F42" s="36">
        <v>0.4</v>
      </c>
      <c r="G42" s="36">
        <v>200</v>
      </c>
      <c r="H42" s="36" t="b">
        <v>1</v>
      </c>
      <c r="I42" s="36">
        <v>0.5</v>
      </c>
      <c r="J42" s="36">
        <v>0</v>
      </c>
      <c r="K42" s="36">
        <v>0</v>
      </c>
      <c r="L42" s="36">
        <v>2</v>
      </c>
      <c r="M42" s="36" t="s">
        <v>24</v>
      </c>
      <c r="N42" s="36">
        <v>50684.017051000003</v>
      </c>
      <c r="O42" s="36">
        <v>137</v>
      </c>
      <c r="P42" s="38">
        <v>0.9646114378539995</v>
      </c>
      <c r="Q42" s="38">
        <v>0.99742588329974058</v>
      </c>
      <c r="R42" s="38">
        <v>1.0379626788462599</v>
      </c>
      <c r="S42" s="36">
        <v>2</v>
      </c>
      <c r="T42" s="36">
        <v>2</v>
      </c>
      <c r="U42" s="38">
        <v>1.0507886215436399</v>
      </c>
      <c r="V42" s="38">
        <v>0.37117581312343084</v>
      </c>
      <c r="W42" s="38">
        <v>0.95166618623160393</v>
      </c>
      <c r="X42" s="36">
        <v>0.37507827655632187</v>
      </c>
      <c r="Y42" s="36">
        <v>0.37629179878952601</v>
      </c>
      <c r="Z42" s="36">
        <v>0.37602305237619899</v>
      </c>
      <c r="AA42" s="5">
        <v>1.0404397366652107E-2</v>
      </c>
      <c r="AB42" s="5">
        <v>1.3595793696680403E-2</v>
      </c>
      <c r="AC42" s="5">
        <v>1.2890803428505349E-2</v>
      </c>
      <c r="AD42" s="5">
        <v>-2.5308452564173283E-2</v>
      </c>
      <c r="AE42" s="36" t="s">
        <v>33</v>
      </c>
    </row>
    <row r="46" spans="1:31" x14ac:dyDescent="0.25">
      <c r="R46" t="s">
        <v>72</v>
      </c>
    </row>
    <row r="47" spans="1:31" x14ac:dyDescent="0.25">
      <c r="V47" t="s">
        <v>63</v>
      </c>
      <c r="W47">
        <v>1</v>
      </c>
      <c r="X47">
        <v>2</v>
      </c>
      <c r="Y47">
        <v>3</v>
      </c>
    </row>
    <row r="48" spans="1:31" x14ac:dyDescent="0.25">
      <c r="V48">
        <v>1</v>
      </c>
      <c r="W48" s="58">
        <v>1.0441409759176394</v>
      </c>
      <c r="X48" s="58">
        <v>1.0256896367596093</v>
      </c>
      <c r="Y48" s="58">
        <v>1.0180666913108953</v>
      </c>
    </row>
    <row r="49" spans="18:25" x14ac:dyDescent="0.25">
      <c r="V49">
        <v>2</v>
      </c>
      <c r="W49" s="58">
        <v>0.91171801251205098</v>
      </c>
      <c r="X49" s="58">
        <v>0.94862078660733695</v>
      </c>
      <c r="Y49" s="58">
        <v>0.96386640960396364</v>
      </c>
    </row>
    <row r="50" spans="18:25" x14ac:dyDescent="0.25">
      <c r="V50">
        <v>3</v>
      </c>
      <c r="W50" s="58">
        <v>1.0441410115703096</v>
      </c>
      <c r="X50" s="58">
        <v>1.0256895766330536</v>
      </c>
      <c r="Y50" s="58">
        <v>1.0180668990851409</v>
      </c>
    </row>
    <row r="52" spans="18:25" x14ac:dyDescent="0.25">
      <c r="R52" t="s">
        <v>73</v>
      </c>
      <c r="V52" t="s">
        <v>63</v>
      </c>
      <c r="W52">
        <v>1</v>
      </c>
      <c r="X52">
        <v>2</v>
      </c>
      <c r="Y52">
        <v>3</v>
      </c>
    </row>
    <row r="53" spans="18:25" x14ac:dyDescent="0.25">
      <c r="V53">
        <v>1</v>
      </c>
      <c r="W53" s="58">
        <v>1.0876579427391655</v>
      </c>
      <c r="X53" s="58">
        <v>0.99421201250448954</v>
      </c>
      <c r="Y53" s="58">
        <v>0.9868988549227613</v>
      </c>
    </row>
    <row r="54" spans="18:25" x14ac:dyDescent="0.25">
      <c r="V54">
        <v>2</v>
      </c>
      <c r="W54" s="58">
        <v>0.93327867426112576</v>
      </c>
      <c r="X54" s="58">
        <v>0.93241445418653357</v>
      </c>
      <c r="Y54" s="58">
        <v>0.93110113773938119</v>
      </c>
    </row>
    <row r="55" spans="18:25" x14ac:dyDescent="0.25">
      <c r="V55">
        <v>3</v>
      </c>
      <c r="W55" s="58">
        <v>0.97906338299970885</v>
      </c>
      <c r="X55" s="58">
        <v>1.0733735333089771</v>
      </c>
      <c r="Y55" s="58">
        <v>1.0820000073378575</v>
      </c>
    </row>
    <row r="58" spans="18:25" x14ac:dyDescent="0.25">
      <c r="R58" t="s">
        <v>74</v>
      </c>
      <c r="V58" t="s">
        <v>63</v>
      </c>
      <c r="W58">
        <v>1</v>
      </c>
      <c r="X58">
        <v>2</v>
      </c>
      <c r="Y58">
        <v>3</v>
      </c>
    </row>
    <row r="59" spans="18:25" x14ac:dyDescent="0.25">
      <c r="R59" s="58"/>
      <c r="S59" s="58"/>
      <c r="T59" s="58"/>
      <c r="V59">
        <v>1</v>
      </c>
      <c r="W59" s="58">
        <v>0.99236414191767219</v>
      </c>
      <c r="X59" s="58">
        <v>0.98578502749034058</v>
      </c>
      <c r="Y59" s="58">
        <v>0.98234656105171037</v>
      </c>
    </row>
    <row r="60" spans="18:25" x14ac:dyDescent="0.25">
      <c r="R60" s="58"/>
      <c r="S60" s="58"/>
      <c r="T60" s="58"/>
      <c r="V60">
        <v>2</v>
      </c>
      <c r="W60" s="58">
        <v>1.0158196499434176</v>
      </c>
      <c r="X60" s="58">
        <v>1.0288726198611817</v>
      </c>
      <c r="Y60" s="58">
        <v>1.0356837707250222</v>
      </c>
    </row>
    <row r="61" spans="18:25" x14ac:dyDescent="0.25">
      <c r="R61" s="58"/>
      <c r="S61" s="58"/>
      <c r="T61" s="58"/>
      <c r="V61">
        <v>3</v>
      </c>
      <c r="W61" s="58">
        <v>0.99181620813891025</v>
      </c>
      <c r="X61" s="58">
        <v>0.98534235264847736</v>
      </c>
      <c r="Y61" s="58">
        <v>0.98196966822326759</v>
      </c>
    </row>
    <row r="63" spans="18:25" x14ac:dyDescent="0.25">
      <c r="R63" t="s">
        <v>75</v>
      </c>
      <c r="V63" t="s">
        <v>63</v>
      </c>
      <c r="W63">
        <v>1</v>
      </c>
      <c r="X63">
        <v>2</v>
      </c>
      <c r="Y63">
        <v>3</v>
      </c>
    </row>
    <row r="64" spans="18:25" x14ac:dyDescent="0.25">
      <c r="R64" s="58"/>
      <c r="S64" s="58"/>
      <c r="T64" s="58"/>
      <c r="V64">
        <v>1</v>
      </c>
      <c r="W64" s="58">
        <v>0.99588538161139351</v>
      </c>
      <c r="X64" s="58">
        <v>0.97050653283009303</v>
      </c>
      <c r="Y64" s="58">
        <v>0.96549651315572571</v>
      </c>
    </row>
    <row r="65" spans="18:25" x14ac:dyDescent="0.25">
      <c r="R65" s="58"/>
      <c r="S65" s="58"/>
      <c r="T65" s="58"/>
      <c r="V65">
        <v>2</v>
      </c>
      <c r="W65" s="58">
        <v>1.0222963709352149</v>
      </c>
      <c r="X65" s="58">
        <v>1.0018300272324898</v>
      </c>
      <c r="Y65" s="58">
        <v>0.99849305950595246</v>
      </c>
    </row>
    <row r="66" spans="18:25" x14ac:dyDescent="0.25">
      <c r="R66" s="58"/>
      <c r="S66" s="58"/>
      <c r="T66" s="58"/>
      <c r="V66">
        <v>3</v>
      </c>
      <c r="W66" s="58">
        <v>0.98181824745339152</v>
      </c>
      <c r="X66" s="58">
        <v>1.0276634399374169</v>
      </c>
      <c r="Y66" s="58">
        <v>1.0360104273383217</v>
      </c>
    </row>
    <row r="83" spans="1:16" x14ac:dyDescent="0.25">
      <c r="A83" s="47" t="s">
        <v>46</v>
      </c>
      <c r="B83" s="47" t="s">
        <v>68</v>
      </c>
      <c r="C83" s="47" t="s">
        <v>48</v>
      </c>
      <c r="D83" s="47" t="s">
        <v>49</v>
      </c>
      <c r="E83" s="47" t="s">
        <v>50</v>
      </c>
      <c r="F83" s="47" t="s">
        <v>51</v>
      </c>
      <c r="G83" s="47" t="s">
        <v>52</v>
      </c>
      <c r="H83" s="47" t="s">
        <v>53</v>
      </c>
      <c r="I83" s="47" t="s">
        <v>54</v>
      </c>
      <c r="J83" s="47" t="s">
        <v>55</v>
      </c>
      <c r="K83" s="47" t="s">
        <v>56</v>
      </c>
      <c r="L83" s="47" t="s">
        <v>57</v>
      </c>
      <c r="M83" s="47" t="s">
        <v>58</v>
      </c>
    </row>
    <row r="84" spans="1:16" x14ac:dyDescent="0.25">
      <c r="A84" s="54">
        <f t="shared" ref="A84:A89" si="0">IF(L25=1,1,0)</f>
        <v>1</v>
      </c>
      <c r="B84" s="54">
        <f t="shared" ref="B84:B89" si="1">D25</f>
        <v>1</v>
      </c>
      <c r="C84" s="16">
        <f t="shared" ref="C84:I89" si="2">P25</f>
        <v>1.0441409759176394</v>
      </c>
      <c r="D84" s="16">
        <f>Q25</f>
        <v>0.91171801251205098</v>
      </c>
      <c r="E84" s="16">
        <f t="shared" si="2"/>
        <v>1.0441410115703096</v>
      </c>
      <c r="F84" s="51">
        <f t="shared" si="2"/>
        <v>2</v>
      </c>
      <c r="G84" s="51">
        <f t="shared" si="2"/>
        <v>2</v>
      </c>
      <c r="H84" s="16">
        <f t="shared" si="2"/>
        <v>1.3569933498121467</v>
      </c>
      <c r="I84" s="16">
        <f t="shared" si="2"/>
        <v>1.6811491233875437</v>
      </c>
      <c r="J84" s="59">
        <f t="shared" ref="J84:M89" si="3">AA25</f>
        <v>3.9442572550296706E-3</v>
      </c>
      <c r="K84" s="59">
        <f t="shared" si="3"/>
        <v>3.3333491522569147E-10</v>
      </c>
      <c r="L84" s="59">
        <f t="shared" si="3"/>
        <v>3.3333491522569147E-10</v>
      </c>
      <c r="M84" s="59">
        <f t="shared" si="3"/>
        <v>5.8854658325299347E-2</v>
      </c>
    </row>
    <row r="85" spans="1:16" x14ac:dyDescent="0.25">
      <c r="A85" s="54">
        <f t="shared" si="0"/>
        <v>1</v>
      </c>
      <c r="B85" s="54">
        <f t="shared" si="1"/>
        <v>2</v>
      </c>
      <c r="C85" s="16">
        <f t="shared" si="2"/>
        <v>1.0256896367596093</v>
      </c>
      <c r="D85" s="16">
        <f t="shared" si="2"/>
        <v>0.94862078660733695</v>
      </c>
      <c r="E85" s="16">
        <f t="shared" si="2"/>
        <v>1.0256895766330536</v>
      </c>
      <c r="F85" s="51">
        <f t="shared" si="2"/>
        <v>2</v>
      </c>
      <c r="G85" s="51">
        <f t="shared" si="2"/>
        <v>2</v>
      </c>
      <c r="H85" s="16">
        <f t="shared" si="2"/>
        <v>1.2137843287831853</v>
      </c>
      <c r="I85" s="16">
        <f t="shared" si="2"/>
        <v>0.75940919870471491</v>
      </c>
      <c r="J85" s="59">
        <f t="shared" si="3"/>
        <v>2.4074756719250079E-3</v>
      </c>
      <c r="K85" s="59">
        <f t="shared" si="3"/>
        <v>3.3333313886885207E-10</v>
      </c>
      <c r="L85" s="59">
        <f t="shared" si="3"/>
        <v>3.3333313886885207E-10</v>
      </c>
      <c r="M85" s="59">
        <f t="shared" si="3"/>
        <v>3.4252808928441993E-2</v>
      </c>
    </row>
    <row r="86" spans="1:16" x14ac:dyDescent="0.25">
      <c r="A86" s="54">
        <f t="shared" si="0"/>
        <v>1</v>
      </c>
      <c r="B86" s="54">
        <f t="shared" si="1"/>
        <v>3</v>
      </c>
      <c r="C86" s="16">
        <f t="shared" si="2"/>
        <v>1.0180666913108953</v>
      </c>
      <c r="D86" s="16">
        <f t="shared" si="2"/>
        <v>0.96386640960396364</v>
      </c>
      <c r="E86" s="16">
        <f t="shared" si="2"/>
        <v>1.0180668990851409</v>
      </c>
      <c r="F86" s="51">
        <f t="shared" si="2"/>
        <v>2</v>
      </c>
      <c r="G86" s="51">
        <f t="shared" si="2"/>
        <v>2</v>
      </c>
      <c r="H86" s="16">
        <f t="shared" si="2"/>
        <v>1.1547329872623613</v>
      </c>
      <c r="I86" s="16">
        <f t="shared" si="2"/>
        <v>0.48024864651418242</v>
      </c>
      <c r="J86" s="59">
        <f t="shared" si="3"/>
        <v>1.7019251781619227E-3</v>
      </c>
      <c r="K86" s="59">
        <f t="shared" si="3"/>
        <v>-1.1102230246251565E-15</v>
      </c>
      <c r="L86" s="59">
        <f t="shared" si="3"/>
        <v>-1.1102230246251565E-15</v>
      </c>
      <c r="M86" s="59">
        <f t="shared" si="3"/>
        <v>2.4089060264024204E-2</v>
      </c>
      <c r="P86" t="s">
        <v>69</v>
      </c>
    </row>
    <row r="87" spans="1:16" x14ac:dyDescent="0.25">
      <c r="A87" s="54">
        <f t="shared" si="0"/>
        <v>0</v>
      </c>
      <c r="B87" s="54">
        <f t="shared" si="1"/>
        <v>1</v>
      </c>
      <c r="C87" s="16">
        <f t="shared" si="2"/>
        <v>1.0876579427391655</v>
      </c>
      <c r="D87" s="16">
        <f t="shared" si="2"/>
        <v>0.93327867426112576</v>
      </c>
      <c r="E87" s="16">
        <f t="shared" si="2"/>
        <v>0.97906338299970885</v>
      </c>
      <c r="F87" s="51">
        <f t="shared" si="2"/>
        <v>3</v>
      </c>
      <c r="G87" s="51">
        <f t="shared" si="2"/>
        <v>1</v>
      </c>
      <c r="H87" s="16">
        <f t="shared" si="2"/>
        <v>1.3775509838794839</v>
      </c>
      <c r="I87" s="16">
        <f t="shared" si="2"/>
        <v>1.6655838065327486</v>
      </c>
      <c r="J87" s="59">
        <f t="shared" si="3"/>
        <v>1.2158979236930545E-2</v>
      </c>
      <c r="K87" s="59">
        <f t="shared" si="3"/>
        <v>7.7715611723760958E-16</v>
      </c>
      <c r="L87" s="59">
        <f t="shared" si="3"/>
        <v>9.2587372067545193E-3</v>
      </c>
      <c r="M87" s="59">
        <f t="shared" si="3"/>
        <v>5.8438628492776958E-2</v>
      </c>
    </row>
    <row r="88" spans="1:16" x14ac:dyDescent="0.25">
      <c r="A88" s="54">
        <f t="shared" si="0"/>
        <v>0</v>
      </c>
      <c r="B88" s="54">
        <f t="shared" si="1"/>
        <v>2</v>
      </c>
      <c r="C88" s="16">
        <f t="shared" si="2"/>
        <v>0.99421201250448954</v>
      </c>
      <c r="D88" s="16">
        <f t="shared" si="2"/>
        <v>0.93241445418653357</v>
      </c>
      <c r="E88" s="16">
        <f t="shared" si="2"/>
        <v>1.0733735333089771</v>
      </c>
      <c r="F88" s="51">
        <f t="shared" si="2"/>
        <v>2</v>
      </c>
      <c r="G88" s="51">
        <f t="shared" si="2"/>
        <v>2</v>
      </c>
      <c r="H88" s="16">
        <f t="shared" si="2"/>
        <v>1.2178763716544418</v>
      </c>
      <c r="I88" s="16">
        <f t="shared" si="2"/>
        <v>0.75304937126140592</v>
      </c>
      <c r="J88" s="59">
        <f t="shared" si="3"/>
        <v>1.7353106530452744E-2</v>
      </c>
      <c r="K88" s="59">
        <f t="shared" si="3"/>
        <v>1.1102230246251565E-16</v>
      </c>
      <c r="L88" s="59">
        <f t="shared" si="3"/>
        <v>8.3747048905172816E-3</v>
      </c>
      <c r="M88" s="59">
        <f t="shared" si="3"/>
        <v>4.8915688872651332E-2</v>
      </c>
    </row>
    <row r="89" spans="1:16" x14ac:dyDescent="0.25">
      <c r="A89" s="19">
        <f t="shared" si="0"/>
        <v>0</v>
      </c>
      <c r="B89" s="19">
        <f t="shared" si="1"/>
        <v>3</v>
      </c>
      <c r="C89" s="49">
        <f t="shared" si="2"/>
        <v>0.9868988549227613</v>
      </c>
      <c r="D89" s="49">
        <f t="shared" si="2"/>
        <v>0.93110113773938119</v>
      </c>
      <c r="E89" s="49">
        <f t="shared" si="2"/>
        <v>1.0820000073378575</v>
      </c>
      <c r="F89" s="52">
        <f t="shared" si="2"/>
        <v>2</v>
      </c>
      <c r="G89" s="52">
        <f t="shared" si="2"/>
        <v>2</v>
      </c>
      <c r="H89" s="49">
        <f t="shared" si="2"/>
        <v>1.163925078826098</v>
      </c>
      <c r="I89" s="49">
        <f t="shared" si="2"/>
        <v>0.46981565823481519</v>
      </c>
      <c r="J89" s="60">
        <f t="shared" si="3"/>
        <v>3.3082434536648719E-2</v>
      </c>
      <c r="K89" s="60">
        <f t="shared" si="3"/>
        <v>-2.4424906541753444E-15</v>
      </c>
      <c r="L89" s="60">
        <f t="shared" si="3"/>
        <v>2.1724138845515384E-2</v>
      </c>
      <c r="M89" s="60">
        <f t="shared" si="3"/>
        <v>5.4666671558571668E-2</v>
      </c>
    </row>
    <row r="90" spans="1:16" x14ac:dyDescent="0.25">
      <c r="A90" s="47" t="s">
        <v>46</v>
      </c>
      <c r="B90" s="47" t="s">
        <v>68</v>
      </c>
      <c r="C90" s="47" t="s">
        <v>48</v>
      </c>
      <c r="D90" s="47" t="s">
        <v>49</v>
      </c>
      <c r="E90" s="47" t="s">
        <v>50</v>
      </c>
      <c r="F90" s="47" t="s">
        <v>51</v>
      </c>
      <c r="G90" s="47" t="s">
        <v>52</v>
      </c>
      <c r="H90" s="47" t="s">
        <v>53</v>
      </c>
      <c r="I90" s="47" t="s">
        <v>54</v>
      </c>
      <c r="J90" s="47" t="s">
        <v>55</v>
      </c>
      <c r="K90" s="47" t="s">
        <v>56</v>
      </c>
      <c r="L90" s="47" t="s">
        <v>57</v>
      </c>
      <c r="M90" s="47" t="s">
        <v>58</v>
      </c>
    </row>
    <row r="91" spans="1:16" x14ac:dyDescent="0.25">
      <c r="A91" s="54">
        <f t="shared" ref="A91:A96" si="4">IF(L31=1,1,0)</f>
        <v>1</v>
      </c>
      <c r="B91" s="54">
        <f t="shared" ref="B91:B96" si="5">D31</f>
        <v>1</v>
      </c>
      <c r="C91" s="16">
        <f>P31</f>
        <v>0.99236414191767219</v>
      </c>
      <c r="D91" s="16">
        <f t="shared" ref="C91:G96" si="6">Q31</f>
        <v>1.0158196499434176</v>
      </c>
      <c r="E91" s="16">
        <f t="shared" si="6"/>
        <v>0.99181620813891025</v>
      </c>
      <c r="F91" s="51">
        <f t="shared" si="6"/>
        <v>2</v>
      </c>
      <c r="G91" s="51">
        <f t="shared" si="6"/>
        <v>2</v>
      </c>
      <c r="H91" s="16">
        <f t="shared" ref="H91:I96" si="7">U31</f>
        <v>1.1852602119472924</v>
      </c>
      <c r="I91" s="16">
        <f t="shared" si="7"/>
        <v>1.2441970002714549</v>
      </c>
      <c r="J91" s="59">
        <f t="shared" ref="J91:M96" si="8">AA31</f>
        <v>1.1542519600482581E-4</v>
      </c>
      <c r="K91" s="59">
        <f t="shared" si="8"/>
        <v>4.901518775775271E-3</v>
      </c>
      <c r="L91" s="59">
        <f t="shared" si="8"/>
        <v>4.901518775775271E-3</v>
      </c>
      <c r="M91" s="59">
        <f t="shared" si="8"/>
        <v>-1.0546433295611704E-2</v>
      </c>
    </row>
    <row r="92" spans="1:16" x14ac:dyDescent="0.25">
      <c r="A92" s="54">
        <f t="shared" si="4"/>
        <v>1</v>
      </c>
      <c r="B92" s="54">
        <f t="shared" si="5"/>
        <v>2</v>
      </c>
      <c r="C92" s="16">
        <f t="shared" si="6"/>
        <v>0.98578502749034058</v>
      </c>
      <c r="D92" s="16">
        <f t="shared" si="6"/>
        <v>1.0288726198611817</v>
      </c>
      <c r="E92" s="16">
        <f t="shared" si="6"/>
        <v>0.98534235264847736</v>
      </c>
      <c r="F92" s="51">
        <f t="shared" si="6"/>
        <v>2</v>
      </c>
      <c r="G92" s="51">
        <f t="shared" si="6"/>
        <v>2</v>
      </c>
      <c r="H92" s="16">
        <f t="shared" si="7"/>
        <v>1.0733301294522308</v>
      </c>
      <c r="I92" s="16">
        <f t="shared" si="7"/>
        <v>0.57651706834468053</v>
      </c>
      <c r="J92" s="59">
        <f t="shared" si="8"/>
        <v>6.3400773858857118E-4</v>
      </c>
      <c r="K92" s="59">
        <f t="shared" si="8"/>
        <v>4.768776276538933E-3</v>
      </c>
      <c r="L92" s="59">
        <f t="shared" si="8"/>
        <v>4.768776276538933E-3</v>
      </c>
      <c r="M92" s="59">
        <f t="shared" si="8"/>
        <v>-1.9248413240787927E-2</v>
      </c>
    </row>
    <row r="93" spans="1:16" x14ac:dyDescent="0.25">
      <c r="A93" s="54">
        <f t="shared" si="4"/>
        <v>1</v>
      </c>
      <c r="B93" s="54">
        <f t="shared" si="5"/>
        <v>3</v>
      </c>
      <c r="C93" s="16">
        <f t="shared" si="6"/>
        <v>0.98234656105171037</v>
      </c>
      <c r="D93" s="16">
        <f t="shared" si="6"/>
        <v>1.0356837707250222</v>
      </c>
      <c r="E93" s="16">
        <f t="shared" si="6"/>
        <v>0.98196966822326759</v>
      </c>
      <c r="F93" s="51">
        <f t="shared" si="6"/>
        <v>2</v>
      </c>
      <c r="G93" s="51">
        <f t="shared" si="6"/>
        <v>2</v>
      </c>
      <c r="H93" s="16">
        <f t="shared" si="7"/>
        <v>1.0266934684946742</v>
      </c>
      <c r="I93" s="16">
        <f t="shared" si="7"/>
        <v>0.36825755050113629</v>
      </c>
      <c r="J93" s="59">
        <f t="shared" si="8"/>
        <v>1.2835941427453701E-3</v>
      </c>
      <c r="K93" s="59">
        <f t="shared" si="8"/>
        <v>5.0517666263346639E-3</v>
      </c>
      <c r="L93" s="59">
        <f t="shared" si="8"/>
        <v>5.0517666263346639E-3</v>
      </c>
      <c r="M93" s="59">
        <f t="shared" si="8"/>
        <v>-2.3789180483348066E-2</v>
      </c>
    </row>
    <row r="94" spans="1:16" x14ac:dyDescent="0.25">
      <c r="A94" s="54">
        <f t="shared" si="4"/>
        <v>0</v>
      </c>
      <c r="B94" s="54">
        <f t="shared" si="5"/>
        <v>1</v>
      </c>
      <c r="C94" s="16">
        <f t="shared" si="6"/>
        <v>0.99588538161139351</v>
      </c>
      <c r="D94" s="16">
        <f t="shared" si="6"/>
        <v>1.0222963709352149</v>
      </c>
      <c r="E94" s="16">
        <f t="shared" si="6"/>
        <v>0.98181824745339152</v>
      </c>
      <c r="F94" s="51">
        <f t="shared" si="6"/>
        <v>2</v>
      </c>
      <c r="G94" s="51">
        <f t="shared" si="6"/>
        <v>2</v>
      </c>
      <c r="H94" s="16">
        <f t="shared" si="7"/>
        <v>1.1853442898860984</v>
      </c>
      <c r="I94" s="16">
        <f t="shared" si="7"/>
        <v>1.2439642478502768</v>
      </c>
      <c r="J94" s="59">
        <f t="shared" si="8"/>
        <v>8.3701446610728869E-4</v>
      </c>
      <c r="K94" s="59">
        <f t="shared" si="8"/>
        <v>1.1957348842053683E-2</v>
      </c>
      <c r="L94" s="59">
        <f t="shared" si="8"/>
        <v>1.6402354386783169E-2</v>
      </c>
      <c r="M94" s="59">
        <f t="shared" si="8"/>
        <v>-1.4864247290143276E-2</v>
      </c>
      <c r="P94" t="s">
        <v>70</v>
      </c>
    </row>
    <row r="95" spans="1:16" x14ac:dyDescent="0.25">
      <c r="A95" s="54">
        <f t="shared" si="4"/>
        <v>0</v>
      </c>
      <c r="B95" s="54">
        <f t="shared" si="5"/>
        <v>2</v>
      </c>
      <c r="C95" s="16">
        <f t="shared" si="6"/>
        <v>0.97050653283009303</v>
      </c>
      <c r="D95" s="16">
        <f t="shared" si="6"/>
        <v>1.0018300272324898</v>
      </c>
      <c r="E95" s="16">
        <f t="shared" si="6"/>
        <v>1.0276634399374169</v>
      </c>
      <c r="F95" s="51">
        <f t="shared" si="6"/>
        <v>2</v>
      </c>
      <c r="G95" s="51">
        <f t="shared" si="6"/>
        <v>2</v>
      </c>
      <c r="H95" s="16">
        <f t="shared" si="7"/>
        <v>1.0757069375239627</v>
      </c>
      <c r="I95" s="16">
        <f t="shared" si="7"/>
        <v>0.57295857378426218</v>
      </c>
      <c r="J95" s="59">
        <f t="shared" si="8"/>
        <v>4.2332951030646937E-3</v>
      </c>
      <c r="K95" s="59">
        <f t="shared" si="8"/>
        <v>1.1159717798054358E-2</v>
      </c>
      <c r="L95" s="59">
        <f t="shared" si="8"/>
        <v>9.7218188796296401E-3</v>
      </c>
      <c r="M95" s="59">
        <f t="shared" si="8"/>
        <v>-1.9662311446604575E-2</v>
      </c>
    </row>
    <row r="96" spans="1:16" x14ac:dyDescent="0.25">
      <c r="A96" s="19">
        <f t="shared" si="4"/>
        <v>0</v>
      </c>
      <c r="B96" s="19">
        <f t="shared" si="5"/>
        <v>3</v>
      </c>
      <c r="C96" s="49">
        <f t="shared" si="6"/>
        <v>0.96549651315572571</v>
      </c>
      <c r="D96" s="49">
        <f t="shared" si="6"/>
        <v>0.99849305950595246</v>
      </c>
      <c r="E96" s="49">
        <f t="shared" si="6"/>
        <v>1.0360104273383217</v>
      </c>
      <c r="F96" s="52">
        <f t="shared" si="6"/>
        <v>2</v>
      </c>
      <c r="G96" s="52">
        <f t="shared" si="6"/>
        <v>2</v>
      </c>
      <c r="H96" s="49">
        <f t="shared" si="7"/>
        <v>1.0317575801637835</v>
      </c>
      <c r="I96" s="49">
        <f t="shared" si="7"/>
        <v>0.36250450098781584</v>
      </c>
      <c r="J96" s="60">
        <f t="shared" si="8"/>
        <v>1.0410048529302163E-2</v>
      </c>
      <c r="K96" s="60">
        <f t="shared" si="8"/>
        <v>1.5718324593403943E-2</v>
      </c>
      <c r="L96" s="60">
        <f t="shared" si="8"/>
        <v>1.3050728401855394E-2</v>
      </c>
      <c r="M96" s="60">
        <f t="shared" si="8"/>
        <v>-2.400695155888118E-2</v>
      </c>
    </row>
    <row r="97" spans="1:31" x14ac:dyDescent="0.25">
      <c r="A97" s="47" t="s">
        <v>46</v>
      </c>
      <c r="B97" s="47" t="s">
        <v>68</v>
      </c>
      <c r="C97" s="47" t="s">
        <v>48</v>
      </c>
      <c r="D97" s="47" t="s">
        <v>49</v>
      </c>
      <c r="E97" s="47" t="s">
        <v>50</v>
      </c>
      <c r="F97" s="47" t="s">
        <v>51</v>
      </c>
      <c r="G97" s="47" t="s">
        <v>52</v>
      </c>
      <c r="H97" s="47" t="s">
        <v>53</v>
      </c>
      <c r="I97" s="47" t="s">
        <v>54</v>
      </c>
      <c r="J97" s="47" t="s">
        <v>55</v>
      </c>
      <c r="K97" s="47" t="s">
        <v>56</v>
      </c>
      <c r="L97" s="47" t="s">
        <v>57</v>
      </c>
      <c r="M97" s="47" t="s">
        <v>58</v>
      </c>
    </row>
    <row r="98" spans="1:31" x14ac:dyDescent="0.25">
      <c r="A98" s="54">
        <f t="shared" ref="A98:A103" si="9">IF(L37=1,1,0)</f>
        <v>1</v>
      </c>
      <c r="B98" s="54">
        <f t="shared" ref="B98:B103" si="10">D37</f>
        <v>1</v>
      </c>
      <c r="C98" s="16">
        <f t="shared" ref="C98:G103" si="11">P37</f>
        <v>0.98560350139616748</v>
      </c>
      <c r="D98" s="16">
        <f>Q37</f>
        <v>1.0307703039158735</v>
      </c>
      <c r="E98" s="16">
        <f t="shared" si="11"/>
        <v>0.98362619468795898</v>
      </c>
      <c r="F98" s="51">
        <f t="shared" si="11"/>
        <v>2</v>
      </c>
      <c r="G98" s="51">
        <f t="shared" si="11"/>
        <v>2</v>
      </c>
      <c r="H98" s="16">
        <f t="shared" ref="H98:I103" si="12">U37</f>
        <v>1.1968800163964419</v>
      </c>
      <c r="I98" s="16">
        <f t="shared" si="12"/>
        <v>1.2562421764889027</v>
      </c>
      <c r="J98" s="59">
        <f t="shared" ref="J98:M103" si="13">AA37</f>
        <v>4.1424547385515709E-4</v>
      </c>
      <c r="K98" s="59">
        <f t="shared" si="13"/>
        <v>6.0449782763253301E-3</v>
      </c>
      <c r="L98" s="59">
        <f t="shared" si="13"/>
        <v>6.0449782763253301E-3</v>
      </c>
      <c r="M98" s="59">
        <f t="shared" si="13"/>
        <v>-2.0513535943915695E-2</v>
      </c>
    </row>
    <row r="99" spans="1:31" x14ac:dyDescent="0.25">
      <c r="A99" s="54">
        <f t="shared" si="9"/>
        <v>1</v>
      </c>
      <c r="B99" s="54">
        <f t="shared" si="10"/>
        <v>2</v>
      </c>
      <c r="C99" s="16">
        <f t="shared" si="11"/>
        <v>0.98364655927563083</v>
      </c>
      <c r="D99" s="16">
        <f t="shared" si="11"/>
        <v>1.0347851050218839</v>
      </c>
      <c r="E99" s="16">
        <f t="shared" si="11"/>
        <v>0.98156833570248525</v>
      </c>
      <c r="F99" s="51">
        <f t="shared" si="11"/>
        <v>2</v>
      </c>
      <c r="G99" s="51">
        <f t="shared" si="11"/>
        <v>2</v>
      </c>
      <c r="H99" s="16">
        <f t="shared" si="12"/>
        <v>1.0894695159411543</v>
      </c>
      <c r="I99" s="16">
        <f t="shared" si="12"/>
        <v>0.58805512371509172</v>
      </c>
      <c r="J99" s="59">
        <f t="shared" si="13"/>
        <v>8.5127767739912041E-4</v>
      </c>
      <c r="K99" s="59">
        <f t="shared" si="13"/>
        <v>5.0656754180938846E-3</v>
      </c>
      <c r="L99" s="59">
        <f t="shared" si="13"/>
        <v>5.0656754180938846E-3</v>
      </c>
      <c r="M99" s="59">
        <f t="shared" si="13"/>
        <v>-2.3190070014589281E-2</v>
      </c>
    </row>
    <row r="100" spans="1:31" x14ac:dyDescent="0.25">
      <c r="A100" s="54">
        <f t="shared" si="9"/>
        <v>1</v>
      </c>
      <c r="B100" s="54">
        <f t="shared" si="10"/>
        <v>3</v>
      </c>
      <c r="C100" s="16">
        <f t="shared" si="11"/>
        <v>0.98224762061713955</v>
      </c>
      <c r="D100" s="16">
        <f t="shared" si="11"/>
        <v>1.037667678301804</v>
      </c>
      <c r="E100" s="16">
        <f t="shared" si="11"/>
        <v>0.98008470108105639</v>
      </c>
      <c r="F100" s="51">
        <f t="shared" si="11"/>
        <v>2</v>
      </c>
      <c r="G100" s="51">
        <f t="shared" si="11"/>
        <v>2</v>
      </c>
      <c r="H100" s="16">
        <f t="shared" si="12"/>
        <v>1.0455600274456573</v>
      </c>
      <c r="I100" s="16">
        <f t="shared" si="12"/>
        <v>0.37727494631643199</v>
      </c>
      <c r="J100" s="59">
        <f t="shared" si="13"/>
        <v>1.2827617201000008E-3</v>
      </c>
      <c r="K100" s="59">
        <f t="shared" si="13"/>
        <v>4.7788436946676338E-3</v>
      </c>
      <c r="L100" s="59">
        <f t="shared" si="13"/>
        <v>4.7788436946676338E-3</v>
      </c>
      <c r="M100" s="59">
        <f t="shared" si="13"/>
        <v>-2.5111785534536007E-2</v>
      </c>
      <c r="P100" t="s">
        <v>71</v>
      </c>
    </row>
    <row r="101" spans="1:31" x14ac:dyDescent="0.25">
      <c r="A101" s="54">
        <f t="shared" si="9"/>
        <v>0</v>
      </c>
      <c r="B101" s="54">
        <f t="shared" si="10"/>
        <v>1</v>
      </c>
      <c r="C101" s="16">
        <f t="shared" si="11"/>
        <v>1.0301116363169169</v>
      </c>
      <c r="D101" s="16">
        <f t="shared" si="11"/>
        <v>1.0504760789050027</v>
      </c>
      <c r="E101" s="16">
        <f t="shared" si="11"/>
        <v>0.91941228477808035</v>
      </c>
      <c r="F101" s="51">
        <f t="shared" si="11"/>
        <v>3</v>
      </c>
      <c r="G101" s="51">
        <f t="shared" si="11"/>
        <v>1</v>
      </c>
      <c r="H101" s="16">
        <f t="shared" si="12"/>
        <v>1.2104128331006365</v>
      </c>
      <c r="I101" s="16">
        <f t="shared" si="12"/>
        <v>1.2352962792382625</v>
      </c>
      <c r="J101" s="59">
        <f t="shared" si="13"/>
        <v>1.9035998335621418E-2</v>
      </c>
      <c r="K101" s="59">
        <f t="shared" si="13"/>
        <v>1.8199025025163684E-2</v>
      </c>
      <c r="L101" s="59">
        <f t="shared" si="13"/>
        <v>3.8162644309652438E-2</v>
      </c>
      <c r="M101" s="59">
        <f t="shared" si="13"/>
        <v>-5.3725143481279769E-2</v>
      </c>
    </row>
    <row r="102" spans="1:31" x14ac:dyDescent="0.25">
      <c r="A102" s="54">
        <f t="shared" si="9"/>
        <v>0</v>
      </c>
      <c r="B102" s="54">
        <f t="shared" si="10"/>
        <v>2</v>
      </c>
      <c r="C102" s="16">
        <f t="shared" si="11"/>
        <v>0.96632836022640034</v>
      </c>
      <c r="D102" s="16">
        <f t="shared" si="11"/>
        <v>1.0080028162682977</v>
      </c>
      <c r="E102" s="16">
        <f t="shared" si="11"/>
        <v>1.025668823505302</v>
      </c>
      <c r="F102" s="51">
        <f t="shared" si="11"/>
        <v>2</v>
      </c>
      <c r="G102" s="51">
        <f t="shared" si="11"/>
        <v>2</v>
      </c>
      <c r="H102" s="16">
        <f t="shared" si="12"/>
        <v>1.0919001328367284</v>
      </c>
      <c r="I102" s="16">
        <f t="shared" si="12"/>
        <v>0.58444303917566143</v>
      </c>
      <c r="J102" s="59">
        <f t="shared" si="13"/>
        <v>4.4396136069259073E-3</v>
      </c>
      <c r="K102" s="59">
        <f t="shared" si="13"/>
        <v>1.1923930654335391E-2</v>
      </c>
      <c r="L102" s="59">
        <f t="shared" si="13"/>
        <v>1.1156375172565181E-2</v>
      </c>
      <c r="M102" s="59">
        <f t="shared" si="13"/>
        <v>-2.244775984906644E-2</v>
      </c>
    </row>
    <row r="103" spans="1:31" x14ac:dyDescent="0.25">
      <c r="A103" s="19">
        <f t="shared" si="9"/>
        <v>0</v>
      </c>
      <c r="B103" s="19">
        <f t="shared" si="10"/>
        <v>3</v>
      </c>
      <c r="C103" s="49">
        <f t="shared" si="11"/>
        <v>0.9646114378539995</v>
      </c>
      <c r="D103" s="49">
        <f t="shared" si="11"/>
        <v>0.99742588329974058</v>
      </c>
      <c r="E103" s="49">
        <f t="shared" si="11"/>
        <v>1.0379626788462599</v>
      </c>
      <c r="F103" s="52">
        <f t="shared" si="11"/>
        <v>2</v>
      </c>
      <c r="G103" s="52">
        <f t="shared" si="11"/>
        <v>2</v>
      </c>
      <c r="H103" s="49">
        <f t="shared" si="12"/>
        <v>1.0507886215436399</v>
      </c>
      <c r="I103" s="49">
        <f t="shared" si="12"/>
        <v>0.37117581312343084</v>
      </c>
      <c r="J103" s="60">
        <f t="shared" si="13"/>
        <v>1.0404397366652107E-2</v>
      </c>
      <c r="K103" s="60">
        <f t="shared" si="13"/>
        <v>1.3595793696680403E-2</v>
      </c>
      <c r="L103" s="60">
        <f t="shared" si="13"/>
        <v>1.2890803428505349E-2</v>
      </c>
      <c r="M103" s="60">
        <f t="shared" si="13"/>
        <v>-2.5308452564173283E-2</v>
      </c>
    </row>
    <row r="106" spans="1:31" x14ac:dyDescent="0.25">
      <c r="A106" s="1" t="s">
        <v>66</v>
      </c>
    </row>
    <row r="107" spans="1:31" x14ac:dyDescent="0.25">
      <c r="A107" s="7" t="s">
        <v>0</v>
      </c>
      <c r="B107" s="6" t="s">
        <v>1</v>
      </c>
      <c r="C107" s="6" t="s">
        <v>2</v>
      </c>
      <c r="D107" s="6" t="s">
        <v>3</v>
      </c>
      <c r="E107" s="6" t="s">
        <v>4</v>
      </c>
      <c r="F107" s="6" t="s">
        <v>5</v>
      </c>
      <c r="G107" s="6" t="s">
        <v>6</v>
      </c>
      <c r="H107" s="6" t="s">
        <v>7</v>
      </c>
      <c r="I107" s="6" t="s">
        <v>8</v>
      </c>
      <c r="J107" s="6" t="s">
        <v>9</v>
      </c>
      <c r="K107" s="6" t="s">
        <v>10</v>
      </c>
      <c r="L107" s="6" t="s">
        <v>11</v>
      </c>
      <c r="M107" s="6" t="s">
        <v>12</v>
      </c>
      <c r="N107" s="6" t="s">
        <v>13</v>
      </c>
      <c r="O107" s="6" t="s">
        <v>14</v>
      </c>
      <c r="P107" s="6" t="s">
        <v>15</v>
      </c>
      <c r="Q107" s="6" t="s">
        <v>16</v>
      </c>
      <c r="R107" s="6" t="s">
        <v>17</v>
      </c>
      <c r="S107" s="6" t="s">
        <v>18</v>
      </c>
      <c r="T107" s="6" t="s">
        <v>19</v>
      </c>
      <c r="U107" s="6" t="s">
        <v>20</v>
      </c>
      <c r="V107" s="6" t="s">
        <v>21</v>
      </c>
      <c r="W107" s="6" t="s">
        <v>22</v>
      </c>
      <c r="X107" s="6" t="s">
        <v>23</v>
      </c>
      <c r="Y107" s="6" t="s">
        <v>31</v>
      </c>
      <c r="Z107" s="6" t="s">
        <v>32</v>
      </c>
      <c r="AA107" s="6" t="s">
        <v>43</v>
      </c>
      <c r="AB107" s="6" t="s">
        <v>44</v>
      </c>
      <c r="AC107" s="6" t="s">
        <v>45</v>
      </c>
      <c r="AD107" s="7" t="s">
        <v>27</v>
      </c>
      <c r="AE107" s="6" t="s">
        <v>28</v>
      </c>
    </row>
    <row r="108" spans="1:31" x14ac:dyDescent="0.25">
      <c r="A108" s="61">
        <v>2</v>
      </c>
      <c r="B108" s="61">
        <v>3</v>
      </c>
      <c r="C108" s="61">
        <v>4</v>
      </c>
      <c r="D108" s="61">
        <v>1</v>
      </c>
      <c r="E108" s="61">
        <v>1</v>
      </c>
      <c r="F108" s="61">
        <v>0.4</v>
      </c>
      <c r="G108" s="61">
        <v>200</v>
      </c>
      <c r="H108" s="61" t="b">
        <v>1</v>
      </c>
      <c r="I108" s="61">
        <v>0.5</v>
      </c>
      <c r="J108" s="61">
        <v>0</v>
      </c>
      <c r="K108" s="61">
        <v>0</v>
      </c>
      <c r="L108" s="61">
        <v>1</v>
      </c>
      <c r="M108" s="8" t="s">
        <v>24</v>
      </c>
      <c r="N108" s="61">
        <v>69.510016800000002</v>
      </c>
      <c r="O108" s="61">
        <v>114</v>
      </c>
      <c r="P108" s="61">
        <v>0.98560350139616748</v>
      </c>
      <c r="Q108" s="18">
        <v>1.0307703039158735</v>
      </c>
      <c r="R108" s="61">
        <v>0.98362619468795898</v>
      </c>
      <c r="S108" s="61">
        <v>2</v>
      </c>
      <c r="T108" s="61">
        <v>2</v>
      </c>
      <c r="U108" s="61">
        <v>1.1968800163964419</v>
      </c>
      <c r="V108" s="61">
        <v>1.2562421764889027</v>
      </c>
      <c r="W108" s="61">
        <v>0.83550563657232169</v>
      </c>
      <c r="X108" s="61">
        <v>1.1973760239948845</v>
      </c>
      <c r="Y108" s="61">
        <v>1.2041591321917799</v>
      </c>
      <c r="Z108" s="61">
        <v>1.2041591321917799</v>
      </c>
      <c r="AA108" s="5">
        <v>4.1424547385515709E-4</v>
      </c>
      <c r="AB108" s="5">
        <v>6.0449782763253301E-3</v>
      </c>
      <c r="AC108" s="5">
        <v>6.0449782763253301E-3</v>
      </c>
      <c r="AD108" s="5">
        <v>-2.0513535943915695E-2</v>
      </c>
      <c r="AE108" s="61" t="s">
        <v>30</v>
      </c>
    </row>
    <row r="109" spans="1:31" x14ac:dyDescent="0.25">
      <c r="A109" s="61">
        <v>4</v>
      </c>
      <c r="B109" s="61">
        <v>3</v>
      </c>
      <c r="C109" s="61">
        <v>4</v>
      </c>
      <c r="D109" s="61">
        <v>1</v>
      </c>
      <c r="E109" s="61">
        <v>1</v>
      </c>
      <c r="F109" s="61">
        <v>0.4</v>
      </c>
      <c r="G109" s="61">
        <v>200</v>
      </c>
      <c r="H109" s="61" t="b">
        <v>1</v>
      </c>
      <c r="I109" s="61">
        <v>0.5</v>
      </c>
      <c r="J109" s="61">
        <v>0</v>
      </c>
      <c r="K109" s="61">
        <v>0</v>
      </c>
      <c r="L109" s="61">
        <v>2</v>
      </c>
      <c r="M109" s="8" t="s">
        <v>24</v>
      </c>
      <c r="N109" s="61">
        <v>79.601694899999998</v>
      </c>
      <c r="O109" s="61">
        <v>130</v>
      </c>
      <c r="P109" s="61">
        <v>1.0301116363169169</v>
      </c>
      <c r="Q109" s="61">
        <v>1.0504760789050027</v>
      </c>
      <c r="R109" s="61">
        <v>0.91941228477808035</v>
      </c>
      <c r="S109" s="61">
        <v>3</v>
      </c>
      <c r="T109" s="61">
        <v>1</v>
      </c>
      <c r="U109" s="61">
        <v>1.2104128331006365</v>
      </c>
      <c r="V109" s="61">
        <v>1.2352962792382625</v>
      </c>
      <c r="W109" s="61">
        <v>0.82616440660032042</v>
      </c>
      <c r="X109" s="61">
        <v>1.259267697022892</v>
      </c>
      <c r="Y109" s="61">
        <v>1.25819418672906</v>
      </c>
      <c r="Z109" s="61">
        <v>1.2843089030906301</v>
      </c>
      <c r="AA109" s="5">
        <v>1.9035998335621418E-2</v>
      </c>
      <c r="AB109" s="5">
        <v>1.8199025025163684E-2</v>
      </c>
      <c r="AC109" s="5">
        <v>3.8162644309652438E-2</v>
      </c>
      <c r="AD109" s="5">
        <v>-5.3725143481279769E-2</v>
      </c>
      <c r="AE109" s="61" t="s">
        <v>30</v>
      </c>
    </row>
    <row r="110" spans="1:31" x14ac:dyDescent="0.25">
      <c r="A110" s="61">
        <v>93</v>
      </c>
      <c r="B110" s="61">
        <v>3</v>
      </c>
      <c r="C110" s="61">
        <v>4</v>
      </c>
      <c r="D110" s="61">
        <v>2</v>
      </c>
      <c r="E110" s="61">
        <v>1</v>
      </c>
      <c r="F110" s="61">
        <v>0.3</v>
      </c>
      <c r="G110" s="61">
        <v>200</v>
      </c>
      <c r="H110" s="61" t="b">
        <v>1</v>
      </c>
      <c r="I110" s="61">
        <v>0.5</v>
      </c>
      <c r="J110" s="61">
        <v>0</v>
      </c>
      <c r="K110" s="61">
        <v>0</v>
      </c>
      <c r="L110" s="61">
        <v>1</v>
      </c>
      <c r="M110" s="8" t="s">
        <v>24</v>
      </c>
      <c r="N110" s="61">
        <v>2877.3258519999999</v>
      </c>
      <c r="O110" s="61">
        <v>104</v>
      </c>
      <c r="P110" s="61">
        <v>0.99580354237530511</v>
      </c>
      <c r="Q110" s="61">
        <v>1.0096300695265765</v>
      </c>
      <c r="R110" s="61">
        <v>0.99456638809811848</v>
      </c>
      <c r="S110" s="61">
        <v>2</v>
      </c>
      <c r="T110" s="61">
        <v>2</v>
      </c>
      <c r="U110" s="61">
        <v>1.1207757473410602</v>
      </c>
      <c r="V110" s="61">
        <v>0.62577081743395579</v>
      </c>
      <c r="W110" s="61">
        <v>0.89223914986776809</v>
      </c>
      <c r="X110" s="61">
        <v>1.1208553019288652</v>
      </c>
      <c r="Y110" s="61"/>
      <c r="Z110" s="61"/>
      <c r="AA110" s="5">
        <v>7.0976679744538806E-5</v>
      </c>
      <c r="AB110" s="5"/>
      <c r="AC110" s="5"/>
      <c r="AD110" s="5">
        <v>-6.4200463510509787E-3</v>
      </c>
      <c r="AE110" s="61"/>
    </row>
    <row r="111" spans="1:31" x14ac:dyDescent="0.25">
      <c r="A111" s="61">
        <v>94</v>
      </c>
      <c r="B111" s="61">
        <v>3</v>
      </c>
      <c r="C111" s="61">
        <v>4</v>
      </c>
      <c r="D111" s="61">
        <v>2</v>
      </c>
      <c r="E111" s="61">
        <v>1</v>
      </c>
      <c r="F111" s="61">
        <v>0.3</v>
      </c>
      <c r="G111" s="61">
        <v>200</v>
      </c>
      <c r="H111" s="61" t="b">
        <v>1</v>
      </c>
      <c r="I111" s="61">
        <v>0.5</v>
      </c>
      <c r="J111" s="61">
        <v>0</v>
      </c>
      <c r="K111" s="61">
        <v>0</v>
      </c>
      <c r="L111" s="61">
        <v>2</v>
      </c>
      <c r="M111" s="8" t="s">
        <v>24</v>
      </c>
      <c r="N111" s="61">
        <v>3364.7876759999999</v>
      </c>
      <c r="O111" s="61">
        <v>123</v>
      </c>
      <c r="P111" s="61">
        <v>0.97253945029220445</v>
      </c>
      <c r="Q111" s="61">
        <v>0.98892789868193909</v>
      </c>
      <c r="R111" s="61">
        <v>1.0385326510258566</v>
      </c>
      <c r="S111" s="61">
        <v>2</v>
      </c>
      <c r="T111" s="61">
        <v>2</v>
      </c>
      <c r="U111" s="61">
        <v>1.1235210777528686</v>
      </c>
      <c r="V111" s="61">
        <v>0.62175144671542504</v>
      </c>
      <c r="W111" s="61">
        <v>0.89005895821739223</v>
      </c>
      <c r="X111" s="61">
        <v>0.62525894798548332</v>
      </c>
      <c r="Y111" s="61"/>
      <c r="Z111" s="61"/>
      <c r="AA111" s="5">
        <v>5.6096778484483467E-3</v>
      </c>
      <c r="AB111" s="5"/>
      <c r="AC111" s="5"/>
      <c r="AD111" s="5">
        <v>-2.5688434017237676E-2</v>
      </c>
      <c r="AE111" s="61"/>
    </row>
    <row r="112" spans="1:31" x14ac:dyDescent="0.25">
      <c r="A112" s="61">
        <v>97</v>
      </c>
      <c r="B112" s="61">
        <v>3</v>
      </c>
      <c r="C112" s="61">
        <v>4</v>
      </c>
      <c r="D112" s="61">
        <v>3</v>
      </c>
      <c r="E112" s="61">
        <v>1</v>
      </c>
      <c r="F112" s="61">
        <v>0.2</v>
      </c>
      <c r="G112" s="61">
        <v>200</v>
      </c>
      <c r="H112" s="61" t="b">
        <v>1</v>
      </c>
      <c r="I112" s="61">
        <v>0.5</v>
      </c>
      <c r="J112" s="61">
        <v>0</v>
      </c>
      <c r="K112" s="61">
        <v>0</v>
      </c>
      <c r="L112" s="61">
        <v>1</v>
      </c>
      <c r="M112" s="8" t="s">
        <v>24</v>
      </c>
      <c r="N112" s="61">
        <v>51638.549673000001</v>
      </c>
      <c r="O112" s="61">
        <v>161</v>
      </c>
      <c r="P112" s="61">
        <v>1.0018021689289012</v>
      </c>
      <c r="Q112" s="61">
        <v>0.99697102801471538</v>
      </c>
      <c r="R112" s="61">
        <v>1.0012268030563833</v>
      </c>
      <c r="S112" s="61">
        <v>2</v>
      </c>
      <c r="T112" s="61">
        <v>2</v>
      </c>
      <c r="U112" s="61">
        <v>1.1000637680909586</v>
      </c>
      <c r="V112" s="61">
        <v>0.42416964059037121</v>
      </c>
      <c r="W112" s="61">
        <v>0.90903821124423678</v>
      </c>
      <c r="X112" s="61">
        <v>1.1000751856906601</v>
      </c>
      <c r="Y112" s="61"/>
      <c r="Z112" s="61"/>
      <c r="AA112" s="5">
        <v>1.0378926686094303E-5</v>
      </c>
      <c r="AB112" s="5"/>
      <c r="AC112" s="5"/>
      <c r="AD112" s="5">
        <v>2.0193146568563782E-3</v>
      </c>
      <c r="AE112" s="61"/>
    </row>
    <row r="113" spans="1:31" x14ac:dyDescent="0.25">
      <c r="A113" s="61">
        <v>98</v>
      </c>
      <c r="B113" s="61">
        <v>3</v>
      </c>
      <c r="C113" s="61">
        <v>4</v>
      </c>
      <c r="D113" s="61">
        <v>3</v>
      </c>
      <c r="E113" s="61">
        <v>1</v>
      </c>
      <c r="F113" s="61">
        <v>0.2</v>
      </c>
      <c r="G113" s="61">
        <v>200</v>
      </c>
      <c r="H113" s="61" t="b">
        <v>1</v>
      </c>
      <c r="I113" s="61">
        <v>0.5</v>
      </c>
      <c r="J113" s="61">
        <v>0</v>
      </c>
      <c r="K113" s="61">
        <v>0</v>
      </c>
      <c r="L113" s="61">
        <v>2</v>
      </c>
      <c r="M113" s="8" t="s">
        <v>24</v>
      </c>
      <c r="N113" s="61">
        <v>66979.979464999997</v>
      </c>
      <c r="O113" s="61">
        <v>209</v>
      </c>
      <c r="P113" s="61">
        <v>0.97444939940618547</v>
      </c>
      <c r="Q113" s="61">
        <v>0.9634897700850813</v>
      </c>
      <c r="R113" s="61">
        <v>1.0620608305087331</v>
      </c>
      <c r="S113" s="61">
        <v>2</v>
      </c>
      <c r="T113" s="61">
        <v>2</v>
      </c>
      <c r="U113" s="61">
        <v>1.1072678098068907</v>
      </c>
      <c r="V113" s="61">
        <v>0.41613334509009592</v>
      </c>
      <c r="W113" s="61">
        <v>0.90312387946543993</v>
      </c>
      <c r="X113" s="61">
        <v>0.42436547803875158</v>
      </c>
      <c r="Y113" s="61"/>
      <c r="Z113" s="61"/>
      <c r="AA113" s="5">
        <v>1.9398686685593081E-2</v>
      </c>
      <c r="AB113" s="61"/>
      <c r="AC113" s="61"/>
      <c r="AD113" s="5">
        <v>4.1373887005822119E-2</v>
      </c>
      <c r="AE113" s="61"/>
    </row>
    <row r="115" spans="1:31" x14ac:dyDescent="0.25">
      <c r="A115" s="1" t="s">
        <v>67</v>
      </c>
    </row>
    <row r="116" spans="1:31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12</v>
      </c>
      <c r="N116" t="s">
        <v>13</v>
      </c>
      <c r="O116" t="s">
        <v>14</v>
      </c>
      <c r="P116" t="s">
        <v>15</v>
      </c>
      <c r="Q116" t="s">
        <v>16</v>
      </c>
      <c r="R116" t="s">
        <v>17</v>
      </c>
      <c r="S116" t="s">
        <v>18</v>
      </c>
      <c r="T116" t="s">
        <v>19</v>
      </c>
      <c r="U116" t="s">
        <v>20</v>
      </c>
      <c r="V116" t="s">
        <v>21</v>
      </c>
      <c r="W116" t="s">
        <v>22</v>
      </c>
      <c r="X116" t="s">
        <v>23</v>
      </c>
      <c r="Y116" t="s">
        <v>31</v>
      </c>
      <c r="Z116" t="s">
        <v>32</v>
      </c>
      <c r="AA116" t="s">
        <v>43</v>
      </c>
      <c r="AB116" t="s">
        <v>44</v>
      </c>
      <c r="AC116" t="s">
        <v>45</v>
      </c>
      <c r="AD116" t="s">
        <v>27</v>
      </c>
      <c r="AE116" t="s">
        <v>28</v>
      </c>
    </row>
    <row r="117" spans="1:31" x14ac:dyDescent="0.25">
      <c r="A117">
        <v>2</v>
      </c>
      <c r="B117">
        <v>3</v>
      </c>
      <c r="C117">
        <v>4</v>
      </c>
      <c r="D117">
        <v>1</v>
      </c>
      <c r="E117">
        <v>1</v>
      </c>
      <c r="F117">
        <v>0.4</v>
      </c>
      <c r="G117">
        <v>200</v>
      </c>
      <c r="H117" t="b">
        <v>1</v>
      </c>
      <c r="I117">
        <v>0.5</v>
      </c>
      <c r="J117">
        <v>0</v>
      </c>
      <c r="K117">
        <v>0</v>
      </c>
      <c r="L117">
        <v>1</v>
      </c>
      <c r="M117" t="s">
        <v>24</v>
      </c>
      <c r="N117">
        <v>69.510016800000002</v>
      </c>
      <c r="O117">
        <v>114</v>
      </c>
      <c r="P117">
        <v>0.98560350139616748</v>
      </c>
      <c r="Q117">
        <v>1.0307703039158735</v>
      </c>
      <c r="R117">
        <v>0.98362619468795898</v>
      </c>
      <c r="S117">
        <v>2</v>
      </c>
      <c r="T117">
        <v>2</v>
      </c>
      <c r="U117">
        <v>1.1968800163964419</v>
      </c>
      <c r="V117">
        <v>1.2562421764889027</v>
      </c>
      <c r="W117">
        <v>0.83550563657232169</v>
      </c>
      <c r="X117">
        <v>1.1973760239948845</v>
      </c>
      <c r="Y117">
        <v>1.2041591321917799</v>
      </c>
      <c r="Z117">
        <v>1.2041591321917799</v>
      </c>
      <c r="AA117">
        <v>4.1424547385515709E-4</v>
      </c>
      <c r="AB117">
        <v>6.0449782763253301E-3</v>
      </c>
      <c r="AC117">
        <v>6.0449782763253301E-3</v>
      </c>
      <c r="AD117">
        <v>-2.0513535943915695E-2</v>
      </c>
      <c r="AE117" t="s">
        <v>30</v>
      </c>
    </row>
    <row r="118" spans="1:31" x14ac:dyDescent="0.25">
      <c r="A118">
        <v>93</v>
      </c>
      <c r="B118">
        <v>3</v>
      </c>
      <c r="C118">
        <v>4</v>
      </c>
      <c r="D118">
        <v>2</v>
      </c>
      <c r="E118">
        <v>1</v>
      </c>
      <c r="F118">
        <v>0.3</v>
      </c>
      <c r="G118">
        <v>200</v>
      </c>
      <c r="H118" t="b">
        <v>1</v>
      </c>
      <c r="I118">
        <v>0.5</v>
      </c>
      <c r="J118">
        <v>0</v>
      </c>
      <c r="K118">
        <v>0</v>
      </c>
      <c r="L118">
        <v>1</v>
      </c>
      <c r="M118" t="s">
        <v>24</v>
      </c>
      <c r="N118">
        <v>2877.3258519999999</v>
      </c>
      <c r="O118">
        <v>104</v>
      </c>
      <c r="P118">
        <v>0.99580354237530511</v>
      </c>
      <c r="Q118">
        <v>1.0096300695265765</v>
      </c>
      <c r="R118">
        <v>0.99456638809811848</v>
      </c>
      <c r="S118">
        <v>2</v>
      </c>
      <c r="T118">
        <v>2</v>
      </c>
      <c r="U118">
        <v>1.1207757473410602</v>
      </c>
      <c r="V118">
        <v>0.62577081743395579</v>
      </c>
      <c r="W118">
        <v>0.89223914986776809</v>
      </c>
      <c r="X118">
        <v>1.1208553019288652</v>
      </c>
      <c r="AA118">
        <v>7.0976679744538806E-5</v>
      </c>
      <c r="AD118">
        <v>-6.4200463510509787E-3</v>
      </c>
    </row>
    <row r="119" spans="1:31" x14ac:dyDescent="0.25">
      <c r="A119">
        <v>97</v>
      </c>
      <c r="B119">
        <v>3</v>
      </c>
      <c r="C119">
        <v>4</v>
      </c>
      <c r="D119">
        <v>3</v>
      </c>
      <c r="E119">
        <v>1</v>
      </c>
      <c r="F119">
        <v>0.2</v>
      </c>
      <c r="G119">
        <v>200</v>
      </c>
      <c r="H119" t="b">
        <v>1</v>
      </c>
      <c r="I119">
        <v>0.5</v>
      </c>
      <c r="J119">
        <v>0</v>
      </c>
      <c r="K119">
        <v>0</v>
      </c>
      <c r="L119">
        <v>1</v>
      </c>
      <c r="M119" t="s">
        <v>24</v>
      </c>
      <c r="N119">
        <v>51638.549673000001</v>
      </c>
      <c r="O119">
        <v>161</v>
      </c>
      <c r="P119">
        <v>1.0018021689289012</v>
      </c>
      <c r="Q119">
        <v>0.99697102801471538</v>
      </c>
      <c r="R119">
        <v>1.0012268030563833</v>
      </c>
      <c r="S119">
        <v>2</v>
      </c>
      <c r="T119">
        <v>2</v>
      </c>
      <c r="U119">
        <v>1.1000637680909586</v>
      </c>
      <c r="V119">
        <v>0.42416964059037121</v>
      </c>
      <c r="W119">
        <v>0.90903821124423678</v>
      </c>
      <c r="X119">
        <v>1.1000751856906601</v>
      </c>
      <c r="AA119">
        <v>1.0378926686094303E-5</v>
      </c>
      <c r="AD119">
        <v>2.0193146568563782E-3</v>
      </c>
    </row>
    <row r="120" spans="1:31" x14ac:dyDescent="0.25">
      <c r="A120">
        <v>4</v>
      </c>
      <c r="B120">
        <v>3</v>
      </c>
      <c r="C120">
        <v>4</v>
      </c>
      <c r="D120">
        <v>1</v>
      </c>
      <c r="E120">
        <v>1</v>
      </c>
      <c r="F120">
        <v>0.4</v>
      </c>
      <c r="G120">
        <v>200</v>
      </c>
      <c r="H120" t="b">
        <v>1</v>
      </c>
      <c r="I120">
        <v>0.5</v>
      </c>
      <c r="J120">
        <v>0</v>
      </c>
      <c r="K120">
        <v>0</v>
      </c>
      <c r="L120">
        <v>2</v>
      </c>
      <c r="M120" t="s">
        <v>24</v>
      </c>
      <c r="N120">
        <v>79.601694899999998</v>
      </c>
      <c r="O120">
        <v>130</v>
      </c>
      <c r="P120">
        <v>1.0301116363169169</v>
      </c>
      <c r="Q120">
        <v>1.0504760789050027</v>
      </c>
      <c r="R120">
        <v>0.91941228477808035</v>
      </c>
      <c r="S120">
        <v>3</v>
      </c>
      <c r="T120">
        <v>1</v>
      </c>
      <c r="U120">
        <v>1.2104128331006365</v>
      </c>
      <c r="V120">
        <v>1.2352962792382625</v>
      </c>
      <c r="W120">
        <v>0.82616440660032042</v>
      </c>
      <c r="X120">
        <v>1.259267697022892</v>
      </c>
      <c r="Y120">
        <v>1.25819418672906</v>
      </c>
      <c r="Z120">
        <v>1.2843089030906301</v>
      </c>
      <c r="AA120">
        <v>1.9035998335621418E-2</v>
      </c>
      <c r="AB120">
        <v>1.8199025025163684E-2</v>
      </c>
      <c r="AC120">
        <v>3.8162644309652438E-2</v>
      </c>
      <c r="AD120">
        <v>-5.3725143481279769E-2</v>
      </c>
      <c r="AE120" t="s">
        <v>30</v>
      </c>
    </row>
    <row r="121" spans="1:31" x14ac:dyDescent="0.25">
      <c r="A121">
        <v>94</v>
      </c>
      <c r="B121">
        <v>3</v>
      </c>
      <c r="C121">
        <v>4</v>
      </c>
      <c r="D121">
        <v>2</v>
      </c>
      <c r="E121">
        <v>1</v>
      </c>
      <c r="F121">
        <v>0.3</v>
      </c>
      <c r="G121">
        <v>200</v>
      </c>
      <c r="H121" t="b">
        <v>1</v>
      </c>
      <c r="I121">
        <v>0.5</v>
      </c>
      <c r="J121">
        <v>0</v>
      </c>
      <c r="K121">
        <v>0</v>
      </c>
      <c r="L121">
        <v>2</v>
      </c>
      <c r="M121" t="s">
        <v>24</v>
      </c>
      <c r="N121">
        <v>3364.7876759999999</v>
      </c>
      <c r="O121">
        <v>123</v>
      </c>
      <c r="P121">
        <v>0.97253945029220445</v>
      </c>
      <c r="Q121">
        <v>0.98892789868193909</v>
      </c>
      <c r="R121">
        <v>1.0385326510258566</v>
      </c>
      <c r="S121">
        <v>2</v>
      </c>
      <c r="T121">
        <v>2</v>
      </c>
      <c r="U121">
        <v>1.1235210777528686</v>
      </c>
      <c r="V121">
        <v>0.62175144671542504</v>
      </c>
      <c r="W121">
        <v>0.89005895821739223</v>
      </c>
      <c r="X121">
        <v>0.62525894798548332</v>
      </c>
      <c r="AA121">
        <v>5.6096778484483467E-3</v>
      </c>
      <c r="AD121">
        <v>-2.5688434017237676E-2</v>
      </c>
    </row>
    <row r="122" spans="1:31" x14ac:dyDescent="0.25">
      <c r="A122">
        <v>98</v>
      </c>
      <c r="B122">
        <v>3</v>
      </c>
      <c r="C122">
        <v>4</v>
      </c>
      <c r="D122">
        <v>3</v>
      </c>
      <c r="E122">
        <v>1</v>
      </c>
      <c r="F122">
        <v>0.2</v>
      </c>
      <c r="G122">
        <v>200</v>
      </c>
      <c r="H122" t="b">
        <v>1</v>
      </c>
      <c r="I122">
        <v>0.5</v>
      </c>
      <c r="J122">
        <v>0</v>
      </c>
      <c r="K122">
        <v>0</v>
      </c>
      <c r="L122">
        <v>2</v>
      </c>
      <c r="M122" t="s">
        <v>24</v>
      </c>
      <c r="N122">
        <v>66979.979464999997</v>
      </c>
      <c r="O122">
        <v>209</v>
      </c>
      <c r="P122">
        <v>0.97444939940618547</v>
      </c>
      <c r="Q122">
        <v>0.9634897700850813</v>
      </c>
      <c r="R122">
        <v>1.0620608305087331</v>
      </c>
      <c r="S122">
        <v>2</v>
      </c>
      <c r="T122">
        <v>2</v>
      </c>
      <c r="U122">
        <v>1.1072678098068907</v>
      </c>
      <c r="V122">
        <v>0.41613334509009592</v>
      </c>
      <c r="W122">
        <v>0.90312387946543993</v>
      </c>
      <c r="X122">
        <v>0.42436547803875158</v>
      </c>
      <c r="AA122">
        <v>1.9398686685593081E-2</v>
      </c>
      <c r="AD122">
        <v>4.1373887005822119E-2</v>
      </c>
    </row>
    <row r="124" spans="1:31" x14ac:dyDescent="0.25">
      <c r="A124" s="1" t="s">
        <v>79</v>
      </c>
    </row>
    <row r="126" spans="1:31" x14ac:dyDescent="0.25">
      <c r="A126" s="47" t="s">
        <v>46</v>
      </c>
      <c r="B126" s="47" t="s">
        <v>68</v>
      </c>
      <c r="C126" s="47" t="s">
        <v>47</v>
      </c>
      <c r="D126" s="47" t="s">
        <v>48</v>
      </c>
      <c r="E126" s="47" t="s">
        <v>49</v>
      </c>
      <c r="F126" s="47" t="s">
        <v>50</v>
      </c>
      <c r="G126" s="47" t="s">
        <v>51</v>
      </c>
      <c r="H126" s="47" t="s">
        <v>52</v>
      </c>
      <c r="I126" s="47" t="s">
        <v>53</v>
      </c>
      <c r="J126" s="47" t="s">
        <v>54</v>
      </c>
      <c r="K126" s="47" t="s">
        <v>55</v>
      </c>
      <c r="L126" s="47" t="s">
        <v>58</v>
      </c>
    </row>
    <row r="127" spans="1:31" x14ac:dyDescent="0.25">
      <c r="A127" s="61">
        <f t="shared" ref="A127:A132" si="14">IF(L117=1,1,0)</f>
        <v>1</v>
      </c>
      <c r="B127" s="61">
        <f t="shared" ref="B127:B132" si="15">D117</f>
        <v>1</v>
      </c>
      <c r="C127" s="61">
        <f t="shared" ref="C127:C132" si="16">F117</f>
        <v>0.4</v>
      </c>
      <c r="D127" s="16">
        <f t="shared" ref="D127:J127" si="17">P117</f>
        <v>0.98560350139616748</v>
      </c>
      <c r="E127" s="16">
        <f t="shared" si="17"/>
        <v>1.0307703039158735</v>
      </c>
      <c r="F127" s="16">
        <f t="shared" si="17"/>
        <v>0.98362619468795898</v>
      </c>
      <c r="G127" s="61">
        <f t="shared" si="17"/>
        <v>2</v>
      </c>
      <c r="H127" s="61">
        <f t="shared" si="17"/>
        <v>2</v>
      </c>
      <c r="I127" s="16">
        <f t="shared" si="17"/>
        <v>1.1968800163964419</v>
      </c>
      <c r="J127" s="16">
        <f t="shared" si="17"/>
        <v>1.2562421764889027</v>
      </c>
      <c r="K127" s="59">
        <f t="shared" ref="K127:K132" si="18">AA117</f>
        <v>4.1424547385515709E-4</v>
      </c>
      <c r="L127" s="59">
        <f t="shared" ref="L127:L132" si="19">AD117</f>
        <v>-2.0513535943915695E-2</v>
      </c>
    </row>
    <row r="128" spans="1:31" x14ac:dyDescent="0.25">
      <c r="A128" s="61">
        <f t="shared" si="14"/>
        <v>1</v>
      </c>
      <c r="B128" s="61">
        <f t="shared" si="15"/>
        <v>2</v>
      </c>
      <c r="C128" s="61">
        <f t="shared" si="16"/>
        <v>0.3</v>
      </c>
      <c r="D128" s="16">
        <f t="shared" ref="D128:H132" si="20">P118</f>
        <v>0.99580354237530511</v>
      </c>
      <c r="E128" s="16">
        <f t="shared" si="20"/>
        <v>1.0096300695265765</v>
      </c>
      <c r="F128" s="16">
        <f t="shared" si="20"/>
        <v>0.99456638809811848</v>
      </c>
      <c r="G128" s="61">
        <f t="shared" si="20"/>
        <v>2</v>
      </c>
      <c r="H128" s="61">
        <f t="shared" si="20"/>
        <v>2</v>
      </c>
      <c r="I128" s="16">
        <f t="shared" ref="I128:J132" si="21">U118</f>
        <v>1.1207757473410602</v>
      </c>
      <c r="J128" s="16">
        <f t="shared" si="21"/>
        <v>0.62577081743395579</v>
      </c>
      <c r="K128" s="59">
        <f t="shared" si="18"/>
        <v>7.0976679744538806E-5</v>
      </c>
      <c r="L128" s="59">
        <f t="shared" si="19"/>
        <v>-6.4200463510509787E-3</v>
      </c>
    </row>
    <row r="129" spans="1:12" x14ac:dyDescent="0.25">
      <c r="A129" s="61">
        <f t="shared" si="14"/>
        <v>1</v>
      </c>
      <c r="B129" s="61">
        <f t="shared" si="15"/>
        <v>3</v>
      </c>
      <c r="C129" s="61">
        <f t="shared" si="16"/>
        <v>0.2</v>
      </c>
      <c r="D129" s="16">
        <f t="shared" si="20"/>
        <v>1.0018021689289012</v>
      </c>
      <c r="E129" s="16">
        <f t="shared" si="20"/>
        <v>0.99697102801471538</v>
      </c>
      <c r="F129" s="16">
        <f t="shared" si="20"/>
        <v>1.0012268030563833</v>
      </c>
      <c r="G129" s="61">
        <f t="shared" si="20"/>
        <v>2</v>
      </c>
      <c r="H129" s="61">
        <f t="shared" si="20"/>
        <v>2</v>
      </c>
      <c r="I129" s="16">
        <f t="shared" si="21"/>
        <v>1.1000637680909586</v>
      </c>
      <c r="J129" s="16">
        <f t="shared" si="21"/>
        <v>0.42416964059037121</v>
      </c>
      <c r="K129" s="59">
        <f t="shared" si="18"/>
        <v>1.0378926686094303E-5</v>
      </c>
      <c r="L129" s="59">
        <f t="shared" si="19"/>
        <v>2.0193146568563782E-3</v>
      </c>
    </row>
    <row r="130" spans="1:12" x14ac:dyDescent="0.25">
      <c r="A130" s="61">
        <f t="shared" si="14"/>
        <v>0</v>
      </c>
      <c r="B130" s="61">
        <f t="shared" si="15"/>
        <v>1</v>
      </c>
      <c r="C130" s="61">
        <f t="shared" si="16"/>
        <v>0.4</v>
      </c>
      <c r="D130" s="16">
        <f t="shared" si="20"/>
        <v>1.0301116363169169</v>
      </c>
      <c r="E130" s="16">
        <f t="shared" si="20"/>
        <v>1.0504760789050027</v>
      </c>
      <c r="F130" s="16">
        <f t="shared" si="20"/>
        <v>0.91941228477808035</v>
      </c>
      <c r="G130" s="61">
        <f t="shared" si="20"/>
        <v>3</v>
      </c>
      <c r="H130" s="61">
        <f t="shared" si="20"/>
        <v>1</v>
      </c>
      <c r="I130" s="16">
        <f t="shared" si="21"/>
        <v>1.2104128331006365</v>
      </c>
      <c r="J130" s="16">
        <f t="shared" si="21"/>
        <v>1.2352962792382625</v>
      </c>
      <c r="K130" s="59">
        <f t="shared" si="18"/>
        <v>1.9035998335621418E-2</v>
      </c>
      <c r="L130" s="59">
        <f t="shared" si="19"/>
        <v>-5.3725143481279769E-2</v>
      </c>
    </row>
    <row r="131" spans="1:12" x14ac:dyDescent="0.25">
      <c r="A131" s="61">
        <f t="shared" si="14"/>
        <v>0</v>
      </c>
      <c r="B131" s="61">
        <f t="shared" si="15"/>
        <v>2</v>
      </c>
      <c r="C131" s="61">
        <f t="shared" si="16"/>
        <v>0.3</v>
      </c>
      <c r="D131" s="16">
        <f t="shared" si="20"/>
        <v>0.97253945029220445</v>
      </c>
      <c r="E131" s="16">
        <f t="shared" si="20"/>
        <v>0.98892789868193909</v>
      </c>
      <c r="F131" s="16">
        <f t="shared" si="20"/>
        <v>1.0385326510258566</v>
      </c>
      <c r="G131" s="61">
        <f t="shared" si="20"/>
        <v>2</v>
      </c>
      <c r="H131" s="61">
        <f t="shared" si="20"/>
        <v>2</v>
      </c>
      <c r="I131" s="16">
        <f t="shared" si="21"/>
        <v>1.1235210777528686</v>
      </c>
      <c r="J131" s="16">
        <f t="shared" si="21"/>
        <v>0.62175144671542504</v>
      </c>
      <c r="K131" s="59">
        <f t="shared" si="18"/>
        <v>5.6096778484483467E-3</v>
      </c>
      <c r="L131" s="59">
        <f t="shared" si="19"/>
        <v>-2.5688434017237676E-2</v>
      </c>
    </row>
    <row r="132" spans="1:12" x14ac:dyDescent="0.25">
      <c r="A132" s="19">
        <f t="shared" si="14"/>
        <v>0</v>
      </c>
      <c r="B132" s="19">
        <f t="shared" si="15"/>
        <v>3</v>
      </c>
      <c r="C132" s="19">
        <f t="shared" si="16"/>
        <v>0.2</v>
      </c>
      <c r="D132" s="49">
        <f t="shared" si="20"/>
        <v>0.97444939940618547</v>
      </c>
      <c r="E132" s="49">
        <f t="shared" si="20"/>
        <v>0.9634897700850813</v>
      </c>
      <c r="F132" s="49">
        <f t="shared" si="20"/>
        <v>1.0620608305087331</v>
      </c>
      <c r="G132" s="19">
        <f t="shared" si="20"/>
        <v>2</v>
      </c>
      <c r="H132" s="19">
        <f t="shared" si="20"/>
        <v>2</v>
      </c>
      <c r="I132" s="49">
        <f t="shared" si="21"/>
        <v>1.1072678098068907</v>
      </c>
      <c r="J132" s="49">
        <f t="shared" si="21"/>
        <v>0.41613334509009592</v>
      </c>
      <c r="K132" s="60">
        <f t="shared" si="18"/>
        <v>1.9398686685593081E-2</v>
      </c>
      <c r="L132" s="60">
        <f t="shared" si="19"/>
        <v>4.1373887005822119E-2</v>
      </c>
    </row>
    <row r="134" spans="1:12" x14ac:dyDescent="0.25">
      <c r="A134" s="1" t="s">
        <v>80</v>
      </c>
    </row>
    <row r="135" spans="1:12" x14ac:dyDescent="0.25">
      <c r="A135" t="s">
        <v>76</v>
      </c>
      <c r="D135" s="54" t="s">
        <v>63</v>
      </c>
      <c r="E135" s="54">
        <v>1</v>
      </c>
      <c r="F135" s="54">
        <v>2</v>
      </c>
      <c r="G135" s="54">
        <v>3</v>
      </c>
    </row>
    <row r="136" spans="1:12" x14ac:dyDescent="0.25">
      <c r="A136" s="54">
        <v>0.98560350139616748</v>
      </c>
      <c r="B136" s="18">
        <v>1.0307703039158735</v>
      </c>
      <c r="C136" s="54">
        <v>0.98362619468795898</v>
      </c>
      <c r="D136" s="54">
        <v>1</v>
      </c>
      <c r="E136" s="54">
        <v>0.98560350139616748</v>
      </c>
      <c r="F136" s="54">
        <v>0.99580354237530511</v>
      </c>
      <c r="G136" s="54">
        <v>1.0018021689289012</v>
      </c>
    </row>
    <row r="137" spans="1:12" x14ac:dyDescent="0.25">
      <c r="A137" s="54">
        <v>0.99580354237530511</v>
      </c>
      <c r="B137" s="54">
        <v>1.0096300695265765</v>
      </c>
      <c r="C137" s="54">
        <v>0.99456638809811848</v>
      </c>
      <c r="D137" s="54">
        <v>2</v>
      </c>
      <c r="E137" s="18">
        <v>1.0307703039158735</v>
      </c>
      <c r="F137" s="54">
        <v>1.0096300695265765</v>
      </c>
      <c r="G137" s="54">
        <v>0.99697102801471538</v>
      </c>
    </row>
    <row r="138" spans="1:12" x14ac:dyDescent="0.25">
      <c r="A138" s="54">
        <v>1.0018021689289012</v>
      </c>
      <c r="B138" s="54">
        <v>0.99697102801471538</v>
      </c>
      <c r="C138" s="54">
        <v>1.0012268030563833</v>
      </c>
      <c r="D138" s="54">
        <v>3</v>
      </c>
      <c r="E138" s="54">
        <v>0.98362619468795898</v>
      </c>
      <c r="F138" s="54">
        <v>0.99456638809811848</v>
      </c>
      <c r="G138" s="54">
        <v>1.0012268030563833</v>
      </c>
    </row>
  </sheetData>
  <autoFilter ref="A116:AE116" xr:uid="{7DEFFC64-0F82-4E7E-9959-A825868ED467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7F3D-E5EB-400F-9CB1-567DAC027A3B}">
  <dimension ref="A1:R28"/>
  <sheetViews>
    <sheetView workbookViewId="0">
      <selection activeCell="M1" sqref="M1:O24"/>
    </sheetView>
  </sheetViews>
  <sheetFormatPr defaultRowHeight="15" x14ac:dyDescent="0.25"/>
  <sheetData>
    <row r="1" spans="1:18" x14ac:dyDescent="0.25">
      <c r="A1" t="s">
        <v>35</v>
      </c>
      <c r="B1">
        <v>4</v>
      </c>
      <c r="C1">
        <v>1</v>
      </c>
      <c r="D1">
        <v>0</v>
      </c>
      <c r="E1">
        <v>0</v>
      </c>
      <c r="F1">
        <v>200</v>
      </c>
      <c r="G1">
        <v>1</v>
      </c>
      <c r="H1">
        <v>0.5</v>
      </c>
      <c r="I1">
        <v>0</v>
      </c>
      <c r="J1">
        <v>0</v>
      </c>
      <c r="K1">
        <v>1</v>
      </c>
      <c r="L1">
        <v>101</v>
      </c>
      <c r="M1">
        <v>1.0441409759176394</v>
      </c>
      <c r="N1">
        <v>0.91171801251205098</v>
      </c>
      <c r="O1">
        <v>1.0441410115703096</v>
      </c>
      <c r="P1">
        <v>2</v>
      </c>
      <c r="Q1">
        <v>2</v>
      </c>
      <c r="R1" t="s">
        <v>36</v>
      </c>
    </row>
    <row r="2" spans="1:18" x14ac:dyDescent="0.25">
      <c r="A2">
        <v>3</v>
      </c>
      <c r="B2">
        <v>4</v>
      </c>
      <c r="C2">
        <v>1</v>
      </c>
      <c r="D2">
        <v>0</v>
      </c>
      <c r="E2">
        <v>0</v>
      </c>
      <c r="F2">
        <v>200</v>
      </c>
      <c r="G2">
        <v>1</v>
      </c>
      <c r="H2">
        <v>0.5</v>
      </c>
      <c r="I2">
        <v>0</v>
      </c>
      <c r="J2">
        <v>0</v>
      </c>
      <c r="K2">
        <v>2</v>
      </c>
      <c r="L2">
        <v>102</v>
      </c>
      <c r="M2">
        <v>1.0876579427391655</v>
      </c>
      <c r="N2">
        <v>0.93327867426112576</v>
      </c>
      <c r="O2">
        <v>0.97906338299970885</v>
      </c>
      <c r="P2">
        <v>3</v>
      </c>
      <c r="Q2">
        <v>1</v>
      </c>
      <c r="R2" t="s">
        <v>36</v>
      </c>
    </row>
    <row r="3" spans="1:18" x14ac:dyDescent="0.25">
      <c r="A3">
        <v>3</v>
      </c>
      <c r="B3">
        <v>4</v>
      </c>
      <c r="C3">
        <v>1</v>
      </c>
      <c r="D3">
        <v>0</v>
      </c>
      <c r="E3">
        <v>0</v>
      </c>
      <c r="F3">
        <v>200</v>
      </c>
      <c r="G3">
        <v>1</v>
      </c>
      <c r="H3">
        <v>0.5</v>
      </c>
      <c r="I3">
        <v>0</v>
      </c>
      <c r="J3">
        <v>0</v>
      </c>
      <c r="K3">
        <v>2</v>
      </c>
      <c r="L3">
        <v>103</v>
      </c>
      <c r="M3">
        <v>1.0272052338573461</v>
      </c>
      <c r="N3">
        <v>0.94338850707556132</v>
      </c>
      <c r="O3">
        <v>1.0294062590670927</v>
      </c>
      <c r="P3">
        <v>2</v>
      </c>
      <c r="Q3">
        <v>2</v>
      </c>
      <c r="R3" t="s">
        <v>36</v>
      </c>
    </row>
    <row r="4" spans="1:18" x14ac:dyDescent="0.25">
      <c r="A4">
        <v>3</v>
      </c>
      <c r="B4">
        <v>4</v>
      </c>
      <c r="C4">
        <v>1</v>
      </c>
      <c r="D4">
        <v>0</v>
      </c>
      <c r="E4">
        <v>0</v>
      </c>
      <c r="F4">
        <v>200</v>
      </c>
      <c r="G4">
        <v>1</v>
      </c>
      <c r="H4">
        <v>0.5</v>
      </c>
      <c r="I4">
        <v>0</v>
      </c>
      <c r="J4">
        <v>0</v>
      </c>
      <c r="K4">
        <v>2</v>
      </c>
      <c r="L4">
        <v>104</v>
      </c>
      <c r="M4">
        <v>1</v>
      </c>
      <c r="N4">
        <v>1</v>
      </c>
      <c r="O4">
        <v>1</v>
      </c>
      <c r="P4">
        <v>2</v>
      </c>
      <c r="Q4">
        <v>2</v>
      </c>
      <c r="R4" t="s">
        <v>36</v>
      </c>
    </row>
    <row r="5" spans="1:18" x14ac:dyDescent="0.25">
      <c r="A5">
        <v>3</v>
      </c>
      <c r="B5">
        <v>4</v>
      </c>
      <c r="C5">
        <v>2</v>
      </c>
      <c r="D5">
        <v>1</v>
      </c>
      <c r="E5">
        <v>0</v>
      </c>
      <c r="F5">
        <v>200</v>
      </c>
      <c r="G5">
        <v>1</v>
      </c>
      <c r="H5">
        <v>0.5</v>
      </c>
      <c r="I5">
        <v>0</v>
      </c>
      <c r="J5">
        <v>0</v>
      </c>
      <c r="K5">
        <v>1</v>
      </c>
      <c r="L5">
        <v>101</v>
      </c>
      <c r="M5">
        <v>1.0256896367596093</v>
      </c>
      <c r="N5">
        <v>0.94862078660733695</v>
      </c>
      <c r="O5">
        <v>1.0256895766330536</v>
      </c>
      <c r="P5">
        <v>2</v>
      </c>
      <c r="Q5">
        <v>2</v>
      </c>
      <c r="R5" t="s">
        <v>36</v>
      </c>
    </row>
    <row r="6" spans="1:18" x14ac:dyDescent="0.25">
      <c r="A6">
        <v>3</v>
      </c>
      <c r="B6">
        <v>4</v>
      </c>
      <c r="C6">
        <v>2</v>
      </c>
      <c r="D6">
        <v>1</v>
      </c>
      <c r="E6">
        <v>0</v>
      </c>
      <c r="F6">
        <v>200</v>
      </c>
      <c r="G6">
        <v>1</v>
      </c>
      <c r="H6">
        <v>0.5</v>
      </c>
      <c r="I6">
        <v>0</v>
      </c>
      <c r="J6">
        <v>0</v>
      </c>
      <c r="K6">
        <v>2</v>
      </c>
      <c r="L6">
        <v>102</v>
      </c>
      <c r="M6">
        <v>0.99421201250448954</v>
      </c>
      <c r="N6">
        <v>0.93241445418653357</v>
      </c>
      <c r="O6">
        <v>1.0733735333089771</v>
      </c>
      <c r="P6">
        <v>2</v>
      </c>
      <c r="Q6">
        <v>2</v>
      </c>
      <c r="R6" t="s">
        <v>36</v>
      </c>
    </row>
    <row r="7" spans="1:18" x14ac:dyDescent="0.25">
      <c r="A7">
        <v>3</v>
      </c>
      <c r="B7">
        <v>4</v>
      </c>
      <c r="C7">
        <v>2</v>
      </c>
      <c r="D7">
        <v>1</v>
      </c>
      <c r="E7">
        <v>0</v>
      </c>
      <c r="F7">
        <v>200</v>
      </c>
      <c r="G7">
        <v>1</v>
      </c>
      <c r="H7">
        <v>0.5</v>
      </c>
      <c r="I7">
        <v>0</v>
      </c>
      <c r="J7">
        <v>0</v>
      </c>
      <c r="K7">
        <v>2</v>
      </c>
      <c r="L7">
        <v>103</v>
      </c>
      <c r="M7">
        <v>0.99421201250448954</v>
      </c>
      <c r="N7">
        <v>0.93241445418653357</v>
      </c>
      <c r="O7">
        <v>1.0733735333089771</v>
      </c>
      <c r="P7">
        <v>2</v>
      </c>
      <c r="Q7">
        <v>2</v>
      </c>
      <c r="R7" t="s">
        <v>36</v>
      </c>
    </row>
    <row r="8" spans="1:18" x14ac:dyDescent="0.25">
      <c r="A8">
        <v>3</v>
      </c>
      <c r="B8">
        <v>4</v>
      </c>
      <c r="C8">
        <v>2</v>
      </c>
      <c r="D8">
        <v>1</v>
      </c>
      <c r="E8">
        <v>0</v>
      </c>
      <c r="F8">
        <v>200</v>
      </c>
      <c r="G8">
        <v>1</v>
      </c>
      <c r="H8">
        <v>0.5</v>
      </c>
      <c r="I8">
        <v>0</v>
      </c>
      <c r="J8">
        <v>0</v>
      </c>
      <c r="K8">
        <v>2</v>
      </c>
      <c r="L8">
        <v>104</v>
      </c>
      <c r="M8">
        <v>1</v>
      </c>
      <c r="N8">
        <v>1</v>
      </c>
      <c r="O8">
        <v>1</v>
      </c>
      <c r="P8">
        <v>2</v>
      </c>
      <c r="Q8">
        <v>2</v>
      </c>
      <c r="R8" t="s">
        <v>36</v>
      </c>
    </row>
    <row r="9" spans="1:18" x14ac:dyDescent="0.25">
      <c r="A9">
        <v>3</v>
      </c>
      <c r="B9">
        <v>6</v>
      </c>
      <c r="C9">
        <v>1</v>
      </c>
      <c r="D9">
        <v>1</v>
      </c>
      <c r="E9">
        <v>0</v>
      </c>
      <c r="F9">
        <v>200</v>
      </c>
      <c r="G9">
        <v>1</v>
      </c>
      <c r="H9">
        <v>0.5</v>
      </c>
      <c r="I9">
        <v>0</v>
      </c>
      <c r="J9">
        <v>0</v>
      </c>
      <c r="K9">
        <v>1</v>
      </c>
      <c r="L9">
        <v>101</v>
      </c>
      <c r="M9">
        <v>1.0347391190465682</v>
      </c>
      <c r="N9">
        <v>0.93052182871718025</v>
      </c>
      <c r="O9">
        <v>1.0347390522362516</v>
      </c>
      <c r="P9">
        <v>3</v>
      </c>
      <c r="Q9">
        <v>3</v>
      </c>
      <c r="R9" t="s">
        <v>36</v>
      </c>
    </row>
    <row r="10" spans="1:18" x14ac:dyDescent="0.25">
      <c r="A10">
        <v>3</v>
      </c>
      <c r="B10">
        <v>6</v>
      </c>
      <c r="C10">
        <v>1</v>
      </c>
      <c r="D10">
        <v>1</v>
      </c>
      <c r="E10">
        <v>0</v>
      </c>
      <c r="F10">
        <v>200</v>
      </c>
      <c r="G10">
        <v>1</v>
      </c>
      <c r="H10">
        <v>0.5</v>
      </c>
      <c r="I10">
        <v>0</v>
      </c>
      <c r="J10">
        <v>0</v>
      </c>
      <c r="K10">
        <v>2</v>
      </c>
      <c r="L10">
        <v>102</v>
      </c>
      <c r="M10">
        <v>1.0624804135568182</v>
      </c>
      <c r="N10">
        <v>0.94553587132476169</v>
      </c>
      <c r="O10">
        <v>0.9919837151184201</v>
      </c>
      <c r="P10">
        <v>4</v>
      </c>
      <c r="Q10">
        <v>2</v>
      </c>
      <c r="R10" t="s">
        <v>36</v>
      </c>
    </row>
    <row r="11" spans="1:18" x14ac:dyDescent="0.25">
      <c r="A11">
        <v>3</v>
      </c>
      <c r="B11">
        <v>6</v>
      </c>
      <c r="C11">
        <v>1</v>
      </c>
      <c r="D11">
        <v>1</v>
      </c>
      <c r="E11">
        <v>0</v>
      </c>
      <c r="F11">
        <v>200</v>
      </c>
      <c r="G11">
        <v>1</v>
      </c>
      <c r="H11">
        <v>0.5</v>
      </c>
      <c r="I11">
        <v>0</v>
      </c>
      <c r="J11">
        <v>0</v>
      </c>
      <c r="K11">
        <v>2</v>
      </c>
      <c r="L11">
        <v>103</v>
      </c>
      <c r="M11">
        <v>1.0234645243518197</v>
      </c>
      <c r="N11">
        <v>0.95105241053338441</v>
      </c>
      <c r="O11">
        <v>1.0254830651147961</v>
      </c>
      <c r="P11">
        <v>3</v>
      </c>
      <c r="Q11">
        <v>3</v>
      </c>
      <c r="R11" t="s">
        <v>36</v>
      </c>
    </row>
    <row r="12" spans="1:18" x14ac:dyDescent="0.25">
      <c r="A12">
        <v>3</v>
      </c>
      <c r="B12">
        <v>6</v>
      </c>
      <c r="C12">
        <v>1</v>
      </c>
      <c r="D12">
        <v>1</v>
      </c>
      <c r="E12">
        <v>0</v>
      </c>
      <c r="F12">
        <v>200</v>
      </c>
      <c r="G12">
        <v>1</v>
      </c>
      <c r="H12">
        <v>0.5</v>
      </c>
      <c r="I12">
        <v>0</v>
      </c>
      <c r="J12">
        <v>0</v>
      </c>
      <c r="K12">
        <v>2</v>
      </c>
      <c r="L12">
        <v>104</v>
      </c>
      <c r="M12">
        <v>1</v>
      </c>
      <c r="N12">
        <v>1</v>
      </c>
      <c r="O12">
        <v>1</v>
      </c>
      <c r="P12">
        <v>3</v>
      </c>
      <c r="Q12">
        <v>3</v>
      </c>
      <c r="R12" t="s">
        <v>36</v>
      </c>
    </row>
    <row r="13" spans="1:18" x14ac:dyDescent="0.25">
      <c r="A13">
        <v>3</v>
      </c>
      <c r="B13">
        <v>8</v>
      </c>
      <c r="C13">
        <v>1</v>
      </c>
      <c r="D13">
        <v>1</v>
      </c>
      <c r="E13">
        <v>0</v>
      </c>
      <c r="F13">
        <v>200</v>
      </c>
      <c r="G13">
        <v>1</v>
      </c>
      <c r="H13">
        <v>0.5</v>
      </c>
      <c r="I13">
        <v>0</v>
      </c>
      <c r="J13">
        <v>0</v>
      </c>
      <c r="K13">
        <v>1</v>
      </c>
      <c r="L13">
        <v>101</v>
      </c>
      <c r="M13">
        <v>1.0284414310535077</v>
      </c>
      <c r="N13">
        <v>0.94311696315971494</v>
      </c>
      <c r="O13">
        <v>1.0284416057867776</v>
      </c>
      <c r="P13">
        <v>4</v>
      </c>
      <c r="Q13">
        <v>4</v>
      </c>
      <c r="R13" t="s">
        <v>36</v>
      </c>
    </row>
    <row r="14" spans="1:18" x14ac:dyDescent="0.25">
      <c r="A14">
        <v>3</v>
      </c>
      <c r="B14">
        <v>8</v>
      </c>
      <c r="C14">
        <v>1</v>
      </c>
      <c r="D14">
        <v>1</v>
      </c>
      <c r="E14">
        <v>0</v>
      </c>
      <c r="F14">
        <v>200</v>
      </c>
      <c r="G14">
        <v>1</v>
      </c>
      <c r="H14">
        <v>0.5</v>
      </c>
      <c r="I14">
        <v>0</v>
      </c>
      <c r="J14">
        <v>0</v>
      </c>
      <c r="K14">
        <v>2</v>
      </c>
      <c r="L14">
        <v>102</v>
      </c>
      <c r="M14">
        <v>1.0476727104236625</v>
      </c>
      <c r="N14">
        <v>0.9541050876815107</v>
      </c>
      <c r="O14">
        <v>0.99822220189482658</v>
      </c>
      <c r="P14">
        <v>5</v>
      </c>
      <c r="Q14">
        <v>3</v>
      </c>
      <c r="R14" t="s">
        <v>36</v>
      </c>
    </row>
    <row r="15" spans="1:18" x14ac:dyDescent="0.25">
      <c r="A15">
        <v>3</v>
      </c>
      <c r="B15">
        <v>8</v>
      </c>
      <c r="C15">
        <v>1</v>
      </c>
      <c r="D15">
        <v>1</v>
      </c>
      <c r="E15">
        <v>0</v>
      </c>
      <c r="F15">
        <v>200</v>
      </c>
      <c r="G15">
        <v>1</v>
      </c>
      <c r="H15">
        <v>0.5</v>
      </c>
      <c r="I15">
        <v>0</v>
      </c>
      <c r="J15">
        <v>0</v>
      </c>
      <c r="K15">
        <v>2</v>
      </c>
      <c r="L15">
        <v>103</v>
      </c>
      <c r="M15">
        <v>1.0204138271033216</v>
      </c>
      <c r="N15">
        <v>0.95742229429758907</v>
      </c>
      <c r="O15">
        <v>1.022163878599089</v>
      </c>
      <c r="P15">
        <v>4</v>
      </c>
      <c r="Q15">
        <v>4</v>
      </c>
      <c r="R15" t="s">
        <v>36</v>
      </c>
    </row>
    <row r="16" spans="1:18" x14ac:dyDescent="0.25">
      <c r="A16">
        <v>3</v>
      </c>
      <c r="B16">
        <v>8</v>
      </c>
      <c r="C16">
        <v>1</v>
      </c>
      <c r="D16">
        <v>1</v>
      </c>
      <c r="E16">
        <v>0</v>
      </c>
      <c r="F16">
        <v>200</v>
      </c>
      <c r="G16">
        <v>1</v>
      </c>
      <c r="H16">
        <v>0.5</v>
      </c>
      <c r="I16">
        <v>0</v>
      </c>
      <c r="J16">
        <v>0</v>
      </c>
      <c r="K16">
        <v>2</v>
      </c>
      <c r="L16">
        <v>104</v>
      </c>
      <c r="M16">
        <v>1</v>
      </c>
      <c r="N16">
        <v>1</v>
      </c>
      <c r="O16">
        <v>1</v>
      </c>
      <c r="P16">
        <v>4</v>
      </c>
      <c r="Q16">
        <v>4</v>
      </c>
      <c r="R16" t="s">
        <v>36</v>
      </c>
    </row>
    <row r="17" spans="1:18" x14ac:dyDescent="0.25">
      <c r="A17">
        <v>3</v>
      </c>
      <c r="B17">
        <v>10</v>
      </c>
      <c r="C17">
        <v>1</v>
      </c>
      <c r="D17">
        <v>1</v>
      </c>
      <c r="E17">
        <v>0</v>
      </c>
      <c r="F17">
        <v>200</v>
      </c>
      <c r="G17">
        <v>1</v>
      </c>
      <c r="H17">
        <v>0.5</v>
      </c>
      <c r="I17">
        <v>0</v>
      </c>
      <c r="J17">
        <v>0</v>
      </c>
      <c r="K17">
        <v>1</v>
      </c>
      <c r="L17">
        <v>101</v>
      </c>
      <c r="M17">
        <v>1.0239819582911458</v>
      </c>
      <c r="N17">
        <v>0.95203613368726003</v>
      </c>
      <c r="O17">
        <v>1.0239819080215939</v>
      </c>
      <c r="P17">
        <v>5</v>
      </c>
      <c r="Q17">
        <v>5</v>
      </c>
      <c r="R17" t="s">
        <v>36</v>
      </c>
    </row>
    <row r="18" spans="1:18" x14ac:dyDescent="0.25">
      <c r="A18">
        <v>3</v>
      </c>
      <c r="B18">
        <v>10</v>
      </c>
      <c r="C18">
        <v>1</v>
      </c>
      <c r="D18">
        <v>1</v>
      </c>
      <c r="E18">
        <v>0</v>
      </c>
      <c r="F18">
        <v>200</v>
      </c>
      <c r="G18">
        <v>1</v>
      </c>
      <c r="H18">
        <v>0.5</v>
      </c>
      <c r="I18">
        <v>0</v>
      </c>
      <c r="J18">
        <v>0</v>
      </c>
      <c r="K18">
        <v>2</v>
      </c>
      <c r="L18">
        <v>102</v>
      </c>
      <c r="M18">
        <v>1.0381109807286837</v>
      </c>
      <c r="N18">
        <v>0.9603995017746485</v>
      </c>
      <c r="O18">
        <v>1.001489517496668</v>
      </c>
      <c r="P18">
        <v>6</v>
      </c>
      <c r="Q18">
        <v>4</v>
      </c>
      <c r="R18" t="s">
        <v>36</v>
      </c>
    </row>
    <row r="19" spans="1:18" x14ac:dyDescent="0.25">
      <c r="A19">
        <v>3</v>
      </c>
      <c r="B19">
        <v>10</v>
      </c>
      <c r="C19">
        <v>1</v>
      </c>
      <c r="D19">
        <v>1</v>
      </c>
      <c r="E19">
        <v>0</v>
      </c>
      <c r="F19">
        <v>200</v>
      </c>
      <c r="G19">
        <v>1</v>
      </c>
      <c r="H19">
        <v>0.5</v>
      </c>
      <c r="I19">
        <v>0</v>
      </c>
      <c r="J19">
        <v>0</v>
      </c>
      <c r="K19">
        <v>2</v>
      </c>
      <c r="L19">
        <v>103</v>
      </c>
      <c r="M19">
        <v>1.0179820365011536</v>
      </c>
      <c r="N19">
        <v>0.96253940826737072</v>
      </c>
      <c r="O19">
        <v>1.0194785552314756</v>
      </c>
      <c r="P19">
        <v>5</v>
      </c>
      <c r="Q19">
        <v>5</v>
      </c>
      <c r="R19" t="s">
        <v>36</v>
      </c>
    </row>
    <row r="20" spans="1:18" x14ac:dyDescent="0.25">
      <c r="A20">
        <v>3</v>
      </c>
      <c r="B20">
        <v>10</v>
      </c>
      <c r="C20">
        <v>1</v>
      </c>
      <c r="D20">
        <v>1</v>
      </c>
      <c r="E20">
        <v>0</v>
      </c>
      <c r="F20">
        <v>200</v>
      </c>
      <c r="G20">
        <v>1</v>
      </c>
      <c r="H20">
        <v>0.5</v>
      </c>
      <c r="I20">
        <v>0</v>
      </c>
      <c r="J20">
        <v>0</v>
      </c>
      <c r="K20">
        <v>2</v>
      </c>
      <c r="L20">
        <v>104</v>
      </c>
      <c r="M20">
        <v>1</v>
      </c>
      <c r="N20">
        <v>1</v>
      </c>
      <c r="O20">
        <v>1</v>
      </c>
      <c r="P20">
        <v>5</v>
      </c>
      <c r="Q20">
        <v>5</v>
      </c>
      <c r="R20" t="s">
        <v>36</v>
      </c>
    </row>
    <row r="21" spans="1:18" x14ac:dyDescent="0.25">
      <c r="A21">
        <v>3</v>
      </c>
      <c r="B21">
        <v>4</v>
      </c>
      <c r="C21">
        <v>3</v>
      </c>
      <c r="D21">
        <v>1</v>
      </c>
      <c r="E21">
        <v>0</v>
      </c>
      <c r="F21">
        <v>200</v>
      </c>
      <c r="G21">
        <v>1</v>
      </c>
      <c r="H21">
        <v>0.5</v>
      </c>
      <c r="I21">
        <v>0</v>
      </c>
      <c r="J21">
        <v>0</v>
      </c>
      <c r="K21">
        <v>1</v>
      </c>
      <c r="L21">
        <v>101</v>
      </c>
      <c r="M21">
        <v>1.0180666913108953</v>
      </c>
      <c r="N21">
        <v>0.96386640960396364</v>
      </c>
      <c r="O21">
        <v>1.0180668990851409</v>
      </c>
      <c r="P21">
        <v>2</v>
      </c>
      <c r="Q21">
        <v>2</v>
      </c>
      <c r="R21" t="s">
        <v>36</v>
      </c>
    </row>
    <row r="22" spans="1:18" x14ac:dyDescent="0.25">
      <c r="A22">
        <v>3</v>
      </c>
      <c r="B22">
        <v>4</v>
      </c>
      <c r="C22">
        <v>3</v>
      </c>
      <c r="D22">
        <v>1</v>
      </c>
      <c r="E22">
        <v>0</v>
      </c>
      <c r="F22">
        <v>200</v>
      </c>
      <c r="G22">
        <v>1</v>
      </c>
      <c r="H22">
        <v>0.5</v>
      </c>
      <c r="I22">
        <v>0</v>
      </c>
      <c r="J22">
        <v>0</v>
      </c>
      <c r="K22">
        <v>2</v>
      </c>
      <c r="L22">
        <v>102</v>
      </c>
      <c r="M22">
        <v>0.9868988549227613</v>
      </c>
      <c r="N22">
        <v>0.93110113773938119</v>
      </c>
      <c r="O22">
        <v>1.0820000073378575</v>
      </c>
      <c r="P22">
        <v>2</v>
      </c>
      <c r="Q22">
        <v>2</v>
      </c>
      <c r="R22" t="s">
        <v>36</v>
      </c>
    </row>
    <row r="23" spans="1:18" x14ac:dyDescent="0.25">
      <c r="A23">
        <v>3</v>
      </c>
      <c r="B23">
        <v>4</v>
      </c>
      <c r="C23">
        <v>3</v>
      </c>
      <c r="D23">
        <v>0</v>
      </c>
      <c r="E23">
        <v>0</v>
      </c>
      <c r="F23">
        <v>200</v>
      </c>
      <c r="G23">
        <v>1</v>
      </c>
      <c r="H23">
        <v>0.5</v>
      </c>
      <c r="I23">
        <v>0</v>
      </c>
      <c r="J23">
        <v>0</v>
      </c>
      <c r="K23">
        <v>2</v>
      </c>
      <c r="L23">
        <v>103</v>
      </c>
      <c r="M23">
        <v>0.98689889014293608</v>
      </c>
      <c r="N23">
        <v>0.93110109315688983</v>
      </c>
      <c r="O23">
        <v>1.0820000167001742</v>
      </c>
      <c r="P23">
        <v>2</v>
      </c>
      <c r="Q23">
        <v>2</v>
      </c>
      <c r="R23" t="s">
        <v>36</v>
      </c>
    </row>
    <row r="24" spans="1:18" x14ac:dyDescent="0.25">
      <c r="A24">
        <v>3</v>
      </c>
      <c r="B24">
        <v>4</v>
      </c>
      <c r="C24">
        <v>3</v>
      </c>
      <c r="D24">
        <v>0</v>
      </c>
      <c r="E24">
        <v>0</v>
      </c>
      <c r="F24">
        <v>200</v>
      </c>
      <c r="G24">
        <v>1</v>
      </c>
      <c r="H24">
        <v>0.5</v>
      </c>
      <c r="I24">
        <v>0</v>
      </c>
      <c r="J24">
        <v>0</v>
      </c>
      <c r="K24">
        <v>2</v>
      </c>
      <c r="L24">
        <v>104</v>
      </c>
      <c r="M24">
        <v>1</v>
      </c>
      <c r="N24">
        <v>1</v>
      </c>
      <c r="O24">
        <v>1</v>
      </c>
      <c r="P24">
        <v>2</v>
      </c>
      <c r="Q24">
        <v>2</v>
      </c>
      <c r="R24" t="s">
        <v>37</v>
      </c>
    </row>
    <row r="28" spans="1:18" x14ac:dyDescent="0.25">
      <c r="B28" t="s">
        <v>38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A019-6B34-4E2F-A065-93CFEFC6DB64}">
  <dimension ref="A1:R28"/>
  <sheetViews>
    <sheetView workbookViewId="0">
      <selection activeCell="G30" sqref="G30"/>
    </sheetView>
  </sheetViews>
  <sheetFormatPr defaultRowHeight="15" x14ac:dyDescent="0.25"/>
  <sheetData>
    <row r="1" spans="1:18" x14ac:dyDescent="0.25">
      <c r="A1" t="s">
        <v>35</v>
      </c>
      <c r="B1">
        <v>4</v>
      </c>
      <c r="C1">
        <v>1</v>
      </c>
      <c r="D1">
        <v>0</v>
      </c>
      <c r="E1">
        <v>0</v>
      </c>
      <c r="F1">
        <v>200</v>
      </c>
      <c r="G1">
        <v>1</v>
      </c>
      <c r="H1">
        <v>0.5</v>
      </c>
      <c r="I1">
        <v>0</v>
      </c>
      <c r="J1">
        <v>0</v>
      </c>
      <c r="K1">
        <v>1</v>
      </c>
      <c r="L1">
        <v>101</v>
      </c>
      <c r="M1">
        <v>1.0441409759176394</v>
      </c>
      <c r="N1">
        <v>0.91171801251205098</v>
      </c>
      <c r="O1">
        <v>1.0441410115703096</v>
      </c>
      <c r="P1">
        <v>2</v>
      </c>
      <c r="Q1">
        <v>2</v>
      </c>
      <c r="R1" t="s">
        <v>36</v>
      </c>
    </row>
    <row r="2" spans="1:18" x14ac:dyDescent="0.25">
      <c r="A2">
        <v>3</v>
      </c>
      <c r="B2">
        <v>4</v>
      </c>
      <c r="C2">
        <v>1</v>
      </c>
      <c r="D2">
        <v>0</v>
      </c>
      <c r="E2">
        <v>0</v>
      </c>
      <c r="F2">
        <v>200</v>
      </c>
      <c r="G2">
        <v>1</v>
      </c>
      <c r="H2">
        <v>0.5</v>
      </c>
      <c r="I2">
        <v>0</v>
      </c>
      <c r="J2">
        <v>0</v>
      </c>
      <c r="K2">
        <v>2</v>
      </c>
      <c r="L2">
        <v>102</v>
      </c>
      <c r="M2">
        <v>1.0441409759176394</v>
      </c>
      <c r="N2">
        <v>0.91171801251205098</v>
      </c>
      <c r="O2">
        <v>1.0441410115703096</v>
      </c>
      <c r="P2">
        <v>2</v>
      </c>
      <c r="Q2">
        <v>2</v>
      </c>
      <c r="R2" t="s">
        <v>36</v>
      </c>
    </row>
    <row r="3" spans="1:18" x14ac:dyDescent="0.25">
      <c r="A3">
        <v>3</v>
      </c>
      <c r="B3">
        <v>4</v>
      </c>
      <c r="C3">
        <v>1</v>
      </c>
      <c r="D3">
        <v>0</v>
      </c>
      <c r="E3">
        <v>0</v>
      </c>
      <c r="F3">
        <v>200</v>
      </c>
      <c r="G3">
        <v>1</v>
      </c>
      <c r="H3">
        <v>0.5</v>
      </c>
      <c r="I3">
        <v>0</v>
      </c>
      <c r="J3">
        <v>0</v>
      </c>
      <c r="K3">
        <v>2</v>
      </c>
      <c r="L3">
        <v>103</v>
      </c>
      <c r="M3">
        <v>1.0441409759176394</v>
      </c>
      <c r="N3">
        <v>0.91171801251205098</v>
      </c>
      <c r="O3">
        <v>1.0441410115703096</v>
      </c>
      <c r="P3">
        <v>2</v>
      </c>
      <c r="Q3">
        <v>2</v>
      </c>
      <c r="R3" t="s">
        <v>36</v>
      </c>
    </row>
    <row r="4" spans="1:18" x14ac:dyDescent="0.25">
      <c r="A4">
        <v>3</v>
      </c>
      <c r="B4">
        <v>4</v>
      </c>
      <c r="C4">
        <v>1</v>
      </c>
      <c r="D4">
        <v>0</v>
      </c>
      <c r="E4">
        <v>0</v>
      </c>
      <c r="F4">
        <v>200</v>
      </c>
      <c r="G4">
        <v>1</v>
      </c>
      <c r="H4">
        <v>0.5</v>
      </c>
      <c r="I4">
        <v>0</v>
      </c>
      <c r="J4">
        <v>0</v>
      </c>
      <c r="K4">
        <v>2</v>
      </c>
      <c r="L4">
        <v>104</v>
      </c>
      <c r="M4">
        <v>1</v>
      </c>
      <c r="N4">
        <v>1</v>
      </c>
      <c r="O4">
        <v>1</v>
      </c>
      <c r="P4">
        <v>2</v>
      </c>
      <c r="Q4">
        <v>2</v>
      </c>
      <c r="R4" t="s">
        <v>36</v>
      </c>
    </row>
    <row r="5" spans="1:18" x14ac:dyDescent="0.25">
      <c r="A5">
        <v>3</v>
      </c>
      <c r="B5">
        <v>4</v>
      </c>
      <c r="C5">
        <v>2</v>
      </c>
      <c r="D5">
        <v>1</v>
      </c>
      <c r="E5">
        <v>0</v>
      </c>
      <c r="F5">
        <v>200</v>
      </c>
      <c r="G5">
        <v>1</v>
      </c>
      <c r="H5">
        <v>0.5</v>
      </c>
      <c r="I5">
        <v>0</v>
      </c>
      <c r="J5">
        <v>0</v>
      </c>
      <c r="K5">
        <v>1</v>
      </c>
      <c r="L5">
        <v>101</v>
      </c>
      <c r="M5">
        <v>1.0256896367596093</v>
      </c>
      <c r="N5">
        <v>0.94862078660733695</v>
      </c>
      <c r="O5">
        <v>1.0256895766330536</v>
      </c>
      <c r="P5">
        <v>2</v>
      </c>
      <c r="Q5">
        <v>2</v>
      </c>
      <c r="R5" t="s">
        <v>36</v>
      </c>
    </row>
    <row r="6" spans="1:18" x14ac:dyDescent="0.25">
      <c r="A6">
        <v>3</v>
      </c>
      <c r="B6">
        <v>4</v>
      </c>
      <c r="C6">
        <v>2</v>
      </c>
      <c r="D6">
        <v>1</v>
      </c>
      <c r="E6">
        <v>0</v>
      </c>
      <c r="F6">
        <v>200</v>
      </c>
      <c r="G6">
        <v>1</v>
      </c>
      <c r="H6">
        <v>0.5</v>
      </c>
      <c r="I6">
        <v>0</v>
      </c>
      <c r="J6">
        <v>0</v>
      </c>
      <c r="K6">
        <v>2</v>
      </c>
      <c r="L6">
        <v>102</v>
      </c>
      <c r="M6">
        <v>1.0256896367596093</v>
      </c>
      <c r="N6">
        <v>0.94862078660733695</v>
      </c>
      <c r="O6">
        <v>1.0256895766330536</v>
      </c>
      <c r="P6">
        <v>2</v>
      </c>
      <c r="Q6">
        <v>2</v>
      </c>
      <c r="R6" t="s">
        <v>36</v>
      </c>
    </row>
    <row r="7" spans="1:18" x14ac:dyDescent="0.25">
      <c r="A7">
        <v>3</v>
      </c>
      <c r="B7">
        <v>4</v>
      </c>
      <c r="C7">
        <v>2</v>
      </c>
      <c r="D7">
        <v>1</v>
      </c>
      <c r="E7">
        <v>0</v>
      </c>
      <c r="F7">
        <v>200</v>
      </c>
      <c r="G7">
        <v>1</v>
      </c>
      <c r="H7">
        <v>0.5</v>
      </c>
      <c r="I7">
        <v>0</v>
      </c>
      <c r="J7">
        <v>0</v>
      </c>
      <c r="K7">
        <v>2</v>
      </c>
      <c r="L7">
        <v>103</v>
      </c>
      <c r="M7">
        <v>1.0256896367596093</v>
      </c>
      <c r="N7">
        <v>0.94862078660733695</v>
      </c>
      <c r="O7">
        <v>1.0256895766330536</v>
      </c>
      <c r="P7">
        <v>2</v>
      </c>
      <c r="Q7">
        <v>2</v>
      </c>
      <c r="R7" t="s">
        <v>36</v>
      </c>
    </row>
    <row r="8" spans="1:18" x14ac:dyDescent="0.25">
      <c r="A8">
        <v>3</v>
      </c>
      <c r="B8">
        <v>4</v>
      </c>
      <c r="C8">
        <v>2</v>
      </c>
      <c r="D8">
        <v>1</v>
      </c>
      <c r="E8">
        <v>0</v>
      </c>
      <c r="F8">
        <v>200</v>
      </c>
      <c r="G8">
        <v>1</v>
      </c>
      <c r="H8">
        <v>0.5</v>
      </c>
      <c r="I8">
        <v>0</v>
      </c>
      <c r="J8">
        <v>0</v>
      </c>
      <c r="K8">
        <v>2</v>
      </c>
      <c r="L8">
        <v>104</v>
      </c>
      <c r="M8">
        <v>1</v>
      </c>
      <c r="N8">
        <v>1</v>
      </c>
      <c r="O8">
        <v>1</v>
      </c>
      <c r="P8">
        <v>2</v>
      </c>
      <c r="Q8">
        <v>2</v>
      </c>
      <c r="R8" t="s">
        <v>36</v>
      </c>
    </row>
    <row r="9" spans="1:18" x14ac:dyDescent="0.25">
      <c r="A9">
        <v>3</v>
      </c>
      <c r="B9">
        <v>6</v>
      </c>
      <c r="C9">
        <v>1</v>
      </c>
      <c r="D9">
        <v>1</v>
      </c>
      <c r="E9">
        <v>0</v>
      </c>
      <c r="F9">
        <v>200</v>
      </c>
      <c r="G9">
        <v>1</v>
      </c>
      <c r="H9">
        <v>0.5</v>
      </c>
      <c r="I9">
        <v>0</v>
      </c>
      <c r="J9">
        <v>0</v>
      </c>
      <c r="K9">
        <v>1</v>
      </c>
      <c r="L9">
        <v>101</v>
      </c>
      <c r="M9">
        <v>1.0347391190465682</v>
      </c>
      <c r="N9">
        <v>0.93052182871718025</v>
      </c>
      <c r="O9">
        <v>1.0347390522362516</v>
      </c>
      <c r="P9">
        <v>3</v>
      </c>
      <c r="Q9">
        <v>3</v>
      </c>
      <c r="R9" t="s">
        <v>36</v>
      </c>
    </row>
    <row r="10" spans="1:18" x14ac:dyDescent="0.25">
      <c r="A10">
        <v>3</v>
      </c>
      <c r="B10">
        <v>6</v>
      </c>
      <c r="C10">
        <v>1</v>
      </c>
      <c r="D10">
        <v>1</v>
      </c>
      <c r="E10">
        <v>0</v>
      </c>
      <c r="F10">
        <v>200</v>
      </c>
      <c r="G10">
        <v>1</v>
      </c>
      <c r="H10">
        <v>0.5</v>
      </c>
      <c r="I10">
        <v>0</v>
      </c>
      <c r="J10">
        <v>0</v>
      </c>
      <c r="K10">
        <v>2</v>
      </c>
      <c r="L10">
        <v>102</v>
      </c>
      <c r="M10">
        <v>1.0347391190465682</v>
      </c>
      <c r="N10">
        <v>0.93052182871718025</v>
      </c>
      <c r="O10">
        <v>1.0347390522362516</v>
      </c>
      <c r="P10">
        <v>3</v>
      </c>
      <c r="Q10">
        <v>3</v>
      </c>
      <c r="R10" t="s">
        <v>36</v>
      </c>
    </row>
    <row r="11" spans="1:18" x14ac:dyDescent="0.25">
      <c r="A11">
        <v>3</v>
      </c>
      <c r="B11">
        <v>6</v>
      </c>
      <c r="C11">
        <v>1</v>
      </c>
      <c r="D11">
        <v>1</v>
      </c>
      <c r="E11">
        <v>0</v>
      </c>
      <c r="F11">
        <v>200</v>
      </c>
      <c r="G11">
        <v>1</v>
      </c>
      <c r="H11">
        <v>0.5</v>
      </c>
      <c r="I11">
        <v>0</v>
      </c>
      <c r="J11">
        <v>0</v>
      </c>
      <c r="K11">
        <v>2</v>
      </c>
      <c r="L11">
        <v>103</v>
      </c>
      <c r="M11">
        <v>1.0347391190465682</v>
      </c>
      <c r="N11">
        <v>0.93052182871718025</v>
      </c>
      <c r="O11">
        <v>1.0347390522362516</v>
      </c>
      <c r="P11">
        <v>3</v>
      </c>
      <c r="Q11">
        <v>3</v>
      </c>
      <c r="R11" t="s">
        <v>36</v>
      </c>
    </row>
    <row r="12" spans="1:18" x14ac:dyDescent="0.25">
      <c r="A12">
        <v>3</v>
      </c>
      <c r="B12">
        <v>6</v>
      </c>
      <c r="C12">
        <v>1</v>
      </c>
      <c r="D12">
        <v>1</v>
      </c>
      <c r="E12">
        <v>0</v>
      </c>
      <c r="F12">
        <v>200</v>
      </c>
      <c r="G12">
        <v>1</v>
      </c>
      <c r="H12">
        <v>0.5</v>
      </c>
      <c r="I12">
        <v>0</v>
      </c>
      <c r="J12">
        <v>0</v>
      </c>
      <c r="K12">
        <v>2</v>
      </c>
      <c r="L12">
        <v>104</v>
      </c>
      <c r="M12">
        <v>1</v>
      </c>
      <c r="N12">
        <v>1</v>
      </c>
      <c r="O12">
        <v>1</v>
      </c>
      <c r="P12">
        <v>3</v>
      </c>
      <c r="Q12">
        <v>3</v>
      </c>
      <c r="R12" t="s">
        <v>36</v>
      </c>
    </row>
    <row r="13" spans="1:18" x14ac:dyDescent="0.25">
      <c r="A13">
        <v>3</v>
      </c>
      <c r="B13">
        <v>8</v>
      </c>
      <c r="C13">
        <v>1</v>
      </c>
      <c r="D13">
        <v>1</v>
      </c>
      <c r="E13">
        <v>0</v>
      </c>
      <c r="F13">
        <v>200</v>
      </c>
      <c r="G13">
        <v>1</v>
      </c>
      <c r="H13">
        <v>0.5</v>
      </c>
      <c r="I13">
        <v>0</v>
      </c>
      <c r="J13">
        <v>0</v>
      </c>
      <c r="K13">
        <v>1</v>
      </c>
      <c r="L13">
        <v>101</v>
      </c>
      <c r="M13">
        <v>1.0284414310535077</v>
      </c>
      <c r="N13">
        <v>0.94311696315971494</v>
      </c>
      <c r="O13">
        <v>1.0284416057867776</v>
      </c>
      <c r="P13">
        <v>4</v>
      </c>
      <c r="Q13">
        <v>4</v>
      </c>
      <c r="R13" t="s">
        <v>36</v>
      </c>
    </row>
    <row r="14" spans="1:18" x14ac:dyDescent="0.25">
      <c r="A14">
        <v>3</v>
      </c>
      <c r="B14">
        <v>8</v>
      </c>
      <c r="C14">
        <v>1</v>
      </c>
      <c r="D14">
        <v>1</v>
      </c>
      <c r="E14">
        <v>0</v>
      </c>
      <c r="F14">
        <v>200</v>
      </c>
      <c r="G14">
        <v>1</v>
      </c>
      <c r="H14">
        <v>0.5</v>
      </c>
      <c r="I14">
        <v>0</v>
      </c>
      <c r="J14">
        <v>0</v>
      </c>
      <c r="K14">
        <v>2</v>
      </c>
      <c r="L14">
        <v>102</v>
      </c>
      <c r="M14">
        <v>1.0284414310535077</v>
      </c>
      <c r="N14">
        <v>0.94311696315971494</v>
      </c>
      <c r="O14">
        <v>1.0284416057867776</v>
      </c>
      <c r="P14">
        <v>4</v>
      </c>
      <c r="Q14">
        <v>4</v>
      </c>
      <c r="R14" t="s">
        <v>36</v>
      </c>
    </row>
    <row r="15" spans="1:18" x14ac:dyDescent="0.25">
      <c r="A15">
        <v>3</v>
      </c>
      <c r="B15">
        <v>8</v>
      </c>
      <c r="C15">
        <v>1</v>
      </c>
      <c r="D15">
        <v>1</v>
      </c>
      <c r="E15">
        <v>0</v>
      </c>
      <c r="F15">
        <v>200</v>
      </c>
      <c r="G15">
        <v>1</v>
      </c>
      <c r="H15">
        <v>0.5</v>
      </c>
      <c r="I15">
        <v>0</v>
      </c>
      <c r="J15">
        <v>0</v>
      </c>
      <c r="K15">
        <v>2</v>
      </c>
      <c r="L15">
        <v>103</v>
      </c>
      <c r="M15">
        <v>1.0284414310535077</v>
      </c>
      <c r="N15">
        <v>0.94311696315971494</v>
      </c>
      <c r="O15">
        <v>1.0284416057867776</v>
      </c>
      <c r="P15">
        <v>4</v>
      </c>
      <c r="Q15">
        <v>4</v>
      </c>
      <c r="R15" t="s">
        <v>36</v>
      </c>
    </row>
    <row r="16" spans="1:18" x14ac:dyDescent="0.25">
      <c r="A16">
        <v>3</v>
      </c>
      <c r="B16">
        <v>8</v>
      </c>
      <c r="C16">
        <v>1</v>
      </c>
      <c r="D16">
        <v>1</v>
      </c>
      <c r="E16">
        <v>0</v>
      </c>
      <c r="F16">
        <v>200</v>
      </c>
      <c r="G16">
        <v>1</v>
      </c>
      <c r="H16">
        <v>0.5</v>
      </c>
      <c r="I16">
        <v>0</v>
      </c>
      <c r="J16">
        <v>0</v>
      </c>
      <c r="K16">
        <v>2</v>
      </c>
      <c r="L16">
        <v>104</v>
      </c>
      <c r="M16">
        <v>1</v>
      </c>
      <c r="N16">
        <v>1</v>
      </c>
      <c r="O16">
        <v>1</v>
      </c>
      <c r="P16">
        <v>4</v>
      </c>
      <c r="Q16">
        <v>4</v>
      </c>
      <c r="R16" t="s">
        <v>36</v>
      </c>
    </row>
    <row r="17" spans="1:18" x14ac:dyDescent="0.25">
      <c r="A17">
        <v>3</v>
      </c>
      <c r="B17">
        <v>10</v>
      </c>
      <c r="C17">
        <v>1</v>
      </c>
      <c r="D17">
        <v>1</v>
      </c>
      <c r="E17">
        <v>0</v>
      </c>
      <c r="F17">
        <v>200</v>
      </c>
      <c r="G17">
        <v>1</v>
      </c>
      <c r="H17">
        <v>0.5</v>
      </c>
      <c r="I17">
        <v>0</v>
      </c>
      <c r="J17">
        <v>0</v>
      </c>
      <c r="K17">
        <v>1</v>
      </c>
      <c r="L17">
        <v>101</v>
      </c>
      <c r="M17">
        <v>1.0239819582911458</v>
      </c>
      <c r="N17">
        <v>0.95203613368726003</v>
      </c>
      <c r="O17">
        <v>1.0239819080215939</v>
      </c>
      <c r="P17">
        <v>5</v>
      </c>
      <c r="Q17">
        <v>5</v>
      </c>
      <c r="R17" t="s">
        <v>36</v>
      </c>
    </row>
    <row r="18" spans="1:18" x14ac:dyDescent="0.25">
      <c r="A18">
        <v>3</v>
      </c>
      <c r="B18">
        <v>10</v>
      </c>
      <c r="C18">
        <v>1</v>
      </c>
      <c r="D18">
        <v>1</v>
      </c>
      <c r="E18">
        <v>0</v>
      </c>
      <c r="F18">
        <v>200</v>
      </c>
      <c r="G18">
        <v>1</v>
      </c>
      <c r="H18">
        <v>0.5</v>
      </c>
      <c r="I18">
        <v>0</v>
      </c>
      <c r="J18">
        <v>0</v>
      </c>
      <c r="K18">
        <v>2</v>
      </c>
      <c r="L18">
        <v>102</v>
      </c>
      <c r="M18">
        <v>1.0239819582911458</v>
      </c>
      <c r="N18">
        <v>0.95203613368726003</v>
      </c>
      <c r="O18">
        <v>1.0239819080215939</v>
      </c>
      <c r="P18">
        <v>5</v>
      </c>
      <c r="Q18">
        <v>5</v>
      </c>
      <c r="R18" t="s">
        <v>36</v>
      </c>
    </row>
    <row r="19" spans="1:18" x14ac:dyDescent="0.25">
      <c r="A19">
        <v>3</v>
      </c>
      <c r="B19">
        <v>10</v>
      </c>
      <c r="C19">
        <v>1</v>
      </c>
      <c r="D19">
        <v>1</v>
      </c>
      <c r="E19">
        <v>0</v>
      </c>
      <c r="F19">
        <v>200</v>
      </c>
      <c r="G19">
        <v>1</v>
      </c>
      <c r="H19">
        <v>0.5</v>
      </c>
      <c r="I19">
        <v>0</v>
      </c>
      <c r="J19">
        <v>0</v>
      </c>
      <c r="K19">
        <v>2</v>
      </c>
      <c r="L19">
        <v>103</v>
      </c>
      <c r="M19">
        <v>1.0239819582911458</v>
      </c>
      <c r="N19">
        <v>0.95203613368726003</v>
      </c>
      <c r="O19">
        <v>1.0239819080215939</v>
      </c>
      <c r="P19">
        <v>5</v>
      </c>
      <c r="Q19">
        <v>5</v>
      </c>
      <c r="R19" t="s">
        <v>36</v>
      </c>
    </row>
    <row r="20" spans="1:18" x14ac:dyDescent="0.25">
      <c r="A20">
        <v>3</v>
      </c>
      <c r="B20">
        <v>10</v>
      </c>
      <c r="C20">
        <v>1</v>
      </c>
      <c r="D20">
        <v>1</v>
      </c>
      <c r="E20">
        <v>0</v>
      </c>
      <c r="F20">
        <v>200</v>
      </c>
      <c r="G20">
        <v>1</v>
      </c>
      <c r="H20">
        <v>0.5</v>
      </c>
      <c r="I20">
        <v>0</v>
      </c>
      <c r="J20">
        <v>0</v>
      </c>
      <c r="K20">
        <v>2</v>
      </c>
      <c r="L20">
        <v>104</v>
      </c>
      <c r="M20">
        <v>1</v>
      </c>
      <c r="N20">
        <v>1</v>
      </c>
      <c r="O20">
        <v>1</v>
      </c>
      <c r="P20">
        <v>5</v>
      </c>
      <c r="Q20">
        <v>5</v>
      </c>
      <c r="R20" t="s">
        <v>36</v>
      </c>
    </row>
    <row r="21" spans="1:18" x14ac:dyDescent="0.25">
      <c r="A21">
        <v>3</v>
      </c>
      <c r="B21">
        <v>4</v>
      </c>
      <c r="C21">
        <v>3</v>
      </c>
      <c r="D21">
        <v>1</v>
      </c>
      <c r="E21">
        <v>0</v>
      </c>
      <c r="F21">
        <v>200</v>
      </c>
      <c r="G21">
        <v>1</v>
      </c>
      <c r="H21">
        <v>0.5</v>
      </c>
      <c r="I21">
        <v>0</v>
      </c>
      <c r="J21">
        <v>0</v>
      </c>
      <c r="K21">
        <v>1</v>
      </c>
      <c r="L21">
        <v>101</v>
      </c>
      <c r="M21">
        <v>1.0180666913108953</v>
      </c>
      <c r="N21">
        <v>0.96386640960396364</v>
      </c>
      <c r="O21">
        <v>1.0180668990851409</v>
      </c>
      <c r="P21">
        <v>2</v>
      </c>
      <c r="Q21">
        <v>2</v>
      </c>
      <c r="R21" t="s">
        <v>36</v>
      </c>
    </row>
    <row r="22" spans="1:18" x14ac:dyDescent="0.25">
      <c r="A22">
        <v>3</v>
      </c>
      <c r="B22">
        <v>4</v>
      </c>
      <c r="C22">
        <v>3</v>
      </c>
      <c r="D22">
        <v>1</v>
      </c>
      <c r="E22">
        <v>0</v>
      </c>
      <c r="F22">
        <v>200</v>
      </c>
      <c r="G22">
        <v>1</v>
      </c>
      <c r="H22">
        <v>0.5</v>
      </c>
      <c r="I22">
        <v>0</v>
      </c>
      <c r="J22">
        <v>0</v>
      </c>
      <c r="K22">
        <v>2</v>
      </c>
      <c r="L22">
        <v>102</v>
      </c>
      <c r="M22">
        <v>1.0180666913108953</v>
      </c>
      <c r="N22">
        <v>0.96386640960396364</v>
      </c>
      <c r="O22">
        <v>1.0180668990851409</v>
      </c>
      <c r="P22">
        <v>2</v>
      </c>
      <c r="Q22">
        <v>2</v>
      </c>
      <c r="R22" t="s">
        <v>36</v>
      </c>
    </row>
    <row r="23" spans="1:18" x14ac:dyDescent="0.25">
      <c r="A23">
        <v>3</v>
      </c>
      <c r="B23">
        <v>4</v>
      </c>
      <c r="C23">
        <v>3</v>
      </c>
      <c r="D23">
        <v>0</v>
      </c>
      <c r="E23">
        <v>0</v>
      </c>
      <c r="F23">
        <v>200</v>
      </c>
      <c r="G23">
        <v>1</v>
      </c>
      <c r="H23">
        <v>0.5</v>
      </c>
      <c r="I23">
        <v>0</v>
      </c>
      <c r="J23">
        <v>0</v>
      </c>
      <c r="K23">
        <v>2</v>
      </c>
      <c r="L23">
        <v>103</v>
      </c>
      <c r="M23">
        <v>1.0180666913108953</v>
      </c>
      <c r="N23">
        <v>0.96386640960396364</v>
      </c>
      <c r="O23">
        <v>1.0180668990851409</v>
      </c>
      <c r="P23">
        <v>2</v>
      </c>
      <c r="Q23">
        <v>2</v>
      </c>
      <c r="R23" t="s">
        <v>36</v>
      </c>
    </row>
    <row r="24" spans="1:18" x14ac:dyDescent="0.25">
      <c r="A24">
        <v>3</v>
      </c>
      <c r="B24">
        <v>4</v>
      </c>
      <c r="C24">
        <v>3</v>
      </c>
      <c r="D24">
        <v>0</v>
      </c>
      <c r="E24">
        <v>0</v>
      </c>
      <c r="F24">
        <v>200</v>
      </c>
      <c r="G24">
        <v>1</v>
      </c>
      <c r="H24">
        <v>0.5</v>
      </c>
      <c r="I24">
        <v>0</v>
      </c>
      <c r="J24">
        <v>0</v>
      </c>
      <c r="K24">
        <v>2</v>
      </c>
      <c r="L24">
        <v>104</v>
      </c>
      <c r="M24">
        <v>1</v>
      </c>
      <c r="N24">
        <v>1</v>
      </c>
      <c r="O24">
        <v>1</v>
      </c>
      <c r="P24">
        <v>2</v>
      </c>
      <c r="Q24">
        <v>2</v>
      </c>
      <c r="R24" t="s">
        <v>37</v>
      </c>
    </row>
    <row r="28" spans="1:18" x14ac:dyDescent="0.25">
      <c r="B28" t="s">
        <v>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75C0-82A4-407A-9FCB-E7D8BBC58D24}">
  <dimension ref="A1:R16"/>
  <sheetViews>
    <sheetView workbookViewId="0">
      <selection activeCell="I19" sqref="I19"/>
    </sheetView>
  </sheetViews>
  <sheetFormatPr defaultRowHeight="15" x14ac:dyDescent="0.25"/>
  <sheetData>
    <row r="1" spans="1:18" x14ac:dyDescent="0.25">
      <c r="A1" t="s">
        <v>35</v>
      </c>
      <c r="B1">
        <v>4</v>
      </c>
      <c r="C1">
        <v>1</v>
      </c>
      <c r="D1">
        <v>2</v>
      </c>
      <c r="E1">
        <v>0.4</v>
      </c>
      <c r="F1">
        <v>200</v>
      </c>
      <c r="G1">
        <v>1</v>
      </c>
      <c r="H1">
        <v>0.5</v>
      </c>
      <c r="I1">
        <v>0</v>
      </c>
      <c r="J1">
        <v>0</v>
      </c>
      <c r="K1">
        <v>1</v>
      </c>
      <c r="L1">
        <v>101</v>
      </c>
      <c r="M1">
        <v>1.0441409759176394</v>
      </c>
      <c r="N1">
        <v>0.91171801251205098</v>
      </c>
      <c r="O1">
        <v>1.0441410115703096</v>
      </c>
      <c r="P1">
        <v>2</v>
      </c>
      <c r="Q1">
        <v>2</v>
      </c>
      <c r="R1" t="s">
        <v>36</v>
      </c>
    </row>
    <row r="2" spans="1:18" x14ac:dyDescent="0.25">
      <c r="A2">
        <v>3</v>
      </c>
      <c r="B2">
        <v>4</v>
      </c>
      <c r="C2">
        <v>1</v>
      </c>
      <c r="D2">
        <v>2</v>
      </c>
      <c r="E2">
        <v>0.4</v>
      </c>
      <c r="F2">
        <v>200</v>
      </c>
      <c r="G2">
        <v>1</v>
      </c>
      <c r="H2">
        <v>0.5</v>
      </c>
      <c r="I2">
        <v>0</v>
      </c>
      <c r="J2">
        <v>0</v>
      </c>
      <c r="K2">
        <v>2</v>
      </c>
      <c r="L2">
        <v>102</v>
      </c>
      <c r="M2">
        <v>1.0441409759176394</v>
      </c>
      <c r="N2">
        <v>0.91171801251205098</v>
      </c>
      <c r="O2">
        <v>1.0441410115703096</v>
      </c>
      <c r="P2">
        <v>2</v>
      </c>
      <c r="Q2">
        <v>2</v>
      </c>
      <c r="R2" t="s">
        <v>36</v>
      </c>
    </row>
    <row r="3" spans="1:18" x14ac:dyDescent="0.25">
      <c r="A3">
        <v>3</v>
      </c>
      <c r="B3">
        <v>4</v>
      </c>
      <c r="C3">
        <v>1</v>
      </c>
      <c r="D3">
        <v>2</v>
      </c>
      <c r="E3">
        <v>0.4</v>
      </c>
      <c r="F3">
        <v>200</v>
      </c>
      <c r="G3">
        <v>1</v>
      </c>
      <c r="H3">
        <v>0.5</v>
      </c>
      <c r="I3">
        <v>0</v>
      </c>
      <c r="J3">
        <v>0</v>
      </c>
      <c r="K3">
        <v>2</v>
      </c>
      <c r="L3">
        <v>103</v>
      </c>
      <c r="M3">
        <v>1.0441409759176394</v>
      </c>
      <c r="N3">
        <v>0.91171801251205098</v>
      </c>
      <c r="O3">
        <v>1.0441410115703096</v>
      </c>
      <c r="P3">
        <v>2</v>
      </c>
      <c r="Q3">
        <v>2</v>
      </c>
      <c r="R3" t="s">
        <v>36</v>
      </c>
    </row>
    <row r="4" spans="1:18" x14ac:dyDescent="0.25">
      <c r="A4">
        <v>3</v>
      </c>
      <c r="B4">
        <v>4</v>
      </c>
      <c r="C4">
        <v>1</v>
      </c>
      <c r="D4">
        <v>2</v>
      </c>
      <c r="E4">
        <v>0.4</v>
      </c>
      <c r="F4">
        <v>200</v>
      </c>
      <c r="G4">
        <v>1</v>
      </c>
      <c r="H4">
        <v>0.5</v>
      </c>
      <c r="I4">
        <v>0</v>
      </c>
      <c r="J4">
        <v>0</v>
      </c>
      <c r="K4">
        <v>2</v>
      </c>
      <c r="L4">
        <v>104</v>
      </c>
      <c r="M4">
        <v>1</v>
      </c>
      <c r="N4">
        <v>1</v>
      </c>
      <c r="O4">
        <v>1</v>
      </c>
      <c r="P4">
        <v>2</v>
      </c>
      <c r="Q4">
        <v>2</v>
      </c>
      <c r="R4" t="s">
        <v>36</v>
      </c>
    </row>
    <row r="5" spans="1:18" x14ac:dyDescent="0.25">
      <c r="A5">
        <v>3</v>
      </c>
      <c r="B5">
        <v>6</v>
      </c>
      <c r="C5">
        <v>1</v>
      </c>
      <c r="D5">
        <v>2</v>
      </c>
      <c r="E5">
        <v>0.4</v>
      </c>
      <c r="F5">
        <v>200</v>
      </c>
      <c r="G5">
        <v>1</v>
      </c>
      <c r="H5">
        <v>0.5</v>
      </c>
      <c r="I5">
        <v>0</v>
      </c>
      <c r="J5">
        <v>0</v>
      </c>
      <c r="K5">
        <v>1</v>
      </c>
      <c r="L5">
        <v>101</v>
      </c>
      <c r="M5">
        <v>1.0347391190465682</v>
      </c>
      <c r="N5">
        <v>0.93052182871718025</v>
      </c>
      <c r="O5">
        <v>1.0347390522362516</v>
      </c>
      <c r="P5">
        <v>3</v>
      </c>
      <c r="Q5">
        <v>3</v>
      </c>
      <c r="R5" t="s">
        <v>36</v>
      </c>
    </row>
    <row r="6" spans="1:18" x14ac:dyDescent="0.25">
      <c r="A6">
        <v>3</v>
      </c>
      <c r="B6">
        <v>6</v>
      </c>
      <c r="C6">
        <v>1</v>
      </c>
      <c r="D6">
        <v>2</v>
      </c>
      <c r="E6">
        <v>0.4</v>
      </c>
      <c r="F6">
        <v>200</v>
      </c>
      <c r="G6">
        <v>1</v>
      </c>
      <c r="H6">
        <v>0.5</v>
      </c>
      <c r="I6">
        <v>0</v>
      </c>
      <c r="J6">
        <v>0</v>
      </c>
      <c r="K6">
        <v>2</v>
      </c>
      <c r="L6">
        <v>102</v>
      </c>
      <c r="M6">
        <v>1.0347391190465682</v>
      </c>
      <c r="N6">
        <v>0.93052182871718025</v>
      </c>
      <c r="O6">
        <v>1.0347390522362516</v>
      </c>
      <c r="P6">
        <v>3</v>
      </c>
      <c r="Q6">
        <v>3</v>
      </c>
      <c r="R6" t="s">
        <v>36</v>
      </c>
    </row>
    <row r="7" spans="1:18" x14ac:dyDescent="0.25">
      <c r="A7">
        <v>3</v>
      </c>
      <c r="B7">
        <v>6</v>
      </c>
      <c r="C7">
        <v>1</v>
      </c>
      <c r="D7">
        <v>2</v>
      </c>
      <c r="E7">
        <v>0.4</v>
      </c>
      <c r="F7">
        <v>200</v>
      </c>
      <c r="G7">
        <v>1</v>
      </c>
      <c r="H7">
        <v>0.5</v>
      </c>
      <c r="I7">
        <v>0</v>
      </c>
      <c r="J7">
        <v>0</v>
      </c>
      <c r="K7">
        <v>2</v>
      </c>
      <c r="L7">
        <v>103</v>
      </c>
      <c r="M7">
        <v>1.0347391190465682</v>
      </c>
      <c r="N7">
        <v>0.93052182871718025</v>
      </c>
      <c r="O7">
        <v>1.0347390522362516</v>
      </c>
      <c r="P7">
        <v>3</v>
      </c>
      <c r="Q7">
        <v>3</v>
      </c>
      <c r="R7" t="s">
        <v>36</v>
      </c>
    </row>
    <row r="8" spans="1:18" x14ac:dyDescent="0.25">
      <c r="A8">
        <v>3</v>
      </c>
      <c r="B8">
        <v>6</v>
      </c>
      <c r="C8">
        <v>1</v>
      </c>
      <c r="D8">
        <v>2</v>
      </c>
      <c r="E8">
        <v>0.4</v>
      </c>
      <c r="F8">
        <v>200</v>
      </c>
      <c r="G8">
        <v>1</v>
      </c>
      <c r="H8">
        <v>0.5</v>
      </c>
      <c r="I8">
        <v>0</v>
      </c>
      <c r="J8">
        <v>0</v>
      </c>
      <c r="K8">
        <v>2</v>
      </c>
      <c r="L8">
        <v>104</v>
      </c>
      <c r="M8">
        <v>1</v>
      </c>
      <c r="N8">
        <v>1</v>
      </c>
      <c r="O8">
        <v>1</v>
      </c>
      <c r="P8">
        <v>3</v>
      </c>
      <c r="Q8">
        <v>3</v>
      </c>
      <c r="R8" t="s">
        <v>36</v>
      </c>
    </row>
    <row r="9" spans="1:18" x14ac:dyDescent="0.25">
      <c r="A9">
        <v>3</v>
      </c>
      <c r="B9">
        <v>8</v>
      </c>
      <c r="C9">
        <v>1</v>
      </c>
      <c r="D9">
        <v>2</v>
      </c>
      <c r="E9">
        <v>0.4</v>
      </c>
      <c r="F9">
        <v>200</v>
      </c>
      <c r="G9">
        <v>1</v>
      </c>
      <c r="H9">
        <v>0.5</v>
      </c>
      <c r="I9">
        <v>0</v>
      </c>
      <c r="J9">
        <v>0</v>
      </c>
      <c r="K9">
        <v>1</v>
      </c>
      <c r="L9">
        <v>101</v>
      </c>
      <c r="M9">
        <v>1.0284414310535077</v>
      </c>
      <c r="N9">
        <v>0.94311696315971494</v>
      </c>
      <c r="O9">
        <v>1.0284416057867776</v>
      </c>
      <c r="P9">
        <v>4</v>
      </c>
      <c r="Q9">
        <v>4</v>
      </c>
      <c r="R9" t="s">
        <v>36</v>
      </c>
    </row>
    <row r="10" spans="1:18" x14ac:dyDescent="0.25">
      <c r="A10">
        <v>3</v>
      </c>
      <c r="B10">
        <v>8</v>
      </c>
      <c r="C10">
        <v>1</v>
      </c>
      <c r="D10">
        <v>2</v>
      </c>
      <c r="E10">
        <v>0.4</v>
      </c>
      <c r="F10">
        <v>200</v>
      </c>
      <c r="G10">
        <v>1</v>
      </c>
      <c r="H10">
        <v>0.5</v>
      </c>
      <c r="I10">
        <v>0</v>
      </c>
      <c r="J10">
        <v>0</v>
      </c>
      <c r="K10">
        <v>2</v>
      </c>
      <c r="L10">
        <v>102</v>
      </c>
      <c r="M10">
        <v>1.0284414310535077</v>
      </c>
      <c r="N10">
        <v>0.94311696315971494</v>
      </c>
      <c r="O10">
        <v>1.0284416057867776</v>
      </c>
      <c r="P10">
        <v>4</v>
      </c>
      <c r="Q10">
        <v>4</v>
      </c>
      <c r="R10" t="s">
        <v>36</v>
      </c>
    </row>
    <row r="11" spans="1:18" x14ac:dyDescent="0.25">
      <c r="A11">
        <v>3</v>
      </c>
      <c r="B11">
        <v>8</v>
      </c>
      <c r="C11">
        <v>1</v>
      </c>
      <c r="D11">
        <v>2</v>
      </c>
      <c r="E11">
        <v>0.4</v>
      </c>
      <c r="F11">
        <v>200</v>
      </c>
      <c r="G11">
        <v>1</v>
      </c>
      <c r="H11">
        <v>0.5</v>
      </c>
      <c r="I11">
        <v>0</v>
      </c>
      <c r="J11">
        <v>0</v>
      </c>
      <c r="K11">
        <v>2</v>
      </c>
      <c r="L11">
        <v>103</v>
      </c>
      <c r="M11">
        <v>1.0284414310535077</v>
      </c>
      <c r="N11">
        <v>0.94311696315971494</v>
      </c>
      <c r="O11">
        <v>1.0284416057867776</v>
      </c>
      <c r="P11">
        <v>4</v>
      </c>
      <c r="Q11">
        <v>4</v>
      </c>
      <c r="R11" t="s">
        <v>36</v>
      </c>
    </row>
    <row r="12" spans="1:18" x14ac:dyDescent="0.25">
      <c r="A12">
        <v>3</v>
      </c>
      <c r="B12">
        <v>8</v>
      </c>
      <c r="C12">
        <v>1</v>
      </c>
      <c r="D12">
        <v>2</v>
      </c>
      <c r="E12">
        <v>0.4</v>
      </c>
      <c r="F12">
        <v>200</v>
      </c>
      <c r="G12">
        <v>1</v>
      </c>
      <c r="H12">
        <v>0.5</v>
      </c>
      <c r="I12">
        <v>0</v>
      </c>
      <c r="J12">
        <v>0</v>
      </c>
      <c r="K12">
        <v>2</v>
      </c>
      <c r="L12">
        <v>104</v>
      </c>
      <c r="M12">
        <v>1</v>
      </c>
      <c r="N12">
        <v>1</v>
      </c>
      <c r="O12">
        <v>1</v>
      </c>
      <c r="P12">
        <v>4</v>
      </c>
      <c r="Q12">
        <v>4</v>
      </c>
      <c r="R12" t="s">
        <v>36</v>
      </c>
    </row>
    <row r="13" spans="1:18" x14ac:dyDescent="0.25">
      <c r="A13">
        <v>3</v>
      </c>
      <c r="B13">
        <v>10</v>
      </c>
      <c r="C13">
        <v>1</v>
      </c>
      <c r="D13">
        <v>2</v>
      </c>
      <c r="E13">
        <v>0.4</v>
      </c>
      <c r="F13">
        <v>200</v>
      </c>
      <c r="G13">
        <v>1</v>
      </c>
      <c r="H13">
        <v>0.5</v>
      </c>
      <c r="I13">
        <v>0</v>
      </c>
      <c r="J13">
        <v>0</v>
      </c>
      <c r="K13">
        <v>1</v>
      </c>
      <c r="L13">
        <v>101</v>
      </c>
      <c r="M13">
        <v>1.0239819582911458</v>
      </c>
      <c r="N13">
        <v>0.95203613368726003</v>
      </c>
      <c r="O13">
        <v>1.0239819080215939</v>
      </c>
      <c r="P13">
        <v>5</v>
      </c>
      <c r="Q13">
        <v>5</v>
      </c>
      <c r="R13" t="s">
        <v>36</v>
      </c>
    </row>
    <row r="14" spans="1:18" x14ac:dyDescent="0.25">
      <c r="A14">
        <v>3</v>
      </c>
      <c r="B14">
        <v>10</v>
      </c>
      <c r="C14">
        <v>1</v>
      </c>
      <c r="D14">
        <v>2</v>
      </c>
      <c r="E14">
        <v>0.4</v>
      </c>
      <c r="F14">
        <v>200</v>
      </c>
      <c r="G14">
        <v>1</v>
      </c>
      <c r="H14">
        <v>0.5</v>
      </c>
      <c r="I14">
        <v>0</v>
      </c>
      <c r="J14">
        <v>0</v>
      </c>
      <c r="K14">
        <v>2</v>
      </c>
      <c r="L14">
        <v>102</v>
      </c>
      <c r="M14">
        <v>1.0239819582911458</v>
      </c>
      <c r="N14">
        <v>0.95203613368726003</v>
      </c>
      <c r="O14">
        <v>1.0239819080215939</v>
      </c>
      <c r="P14">
        <v>5</v>
      </c>
      <c r="Q14">
        <v>5</v>
      </c>
      <c r="R14" t="s">
        <v>36</v>
      </c>
    </row>
    <row r="15" spans="1:18" x14ac:dyDescent="0.25">
      <c r="A15">
        <v>3</v>
      </c>
      <c r="B15">
        <v>10</v>
      </c>
      <c r="C15">
        <v>1</v>
      </c>
      <c r="D15">
        <v>2</v>
      </c>
      <c r="E15">
        <v>0.4</v>
      </c>
      <c r="F15">
        <v>200</v>
      </c>
      <c r="G15">
        <v>1</v>
      </c>
      <c r="H15">
        <v>0.5</v>
      </c>
      <c r="I15">
        <v>0</v>
      </c>
      <c r="J15">
        <v>0</v>
      </c>
      <c r="K15">
        <v>2</v>
      </c>
      <c r="L15">
        <v>103</v>
      </c>
      <c r="M15">
        <v>1.0239819582911458</v>
      </c>
      <c r="N15">
        <v>0.95203613368726003</v>
      </c>
      <c r="O15">
        <v>1.0239819080215939</v>
      </c>
      <c r="P15">
        <v>5</v>
      </c>
      <c r="Q15">
        <v>5</v>
      </c>
      <c r="R15" t="s">
        <v>36</v>
      </c>
    </row>
    <row r="16" spans="1:18" x14ac:dyDescent="0.25">
      <c r="A16">
        <v>3</v>
      </c>
      <c r="B16">
        <v>10</v>
      </c>
      <c r="C16">
        <v>1</v>
      </c>
      <c r="D16">
        <v>2</v>
      </c>
      <c r="E16">
        <v>0.4</v>
      </c>
      <c r="F16">
        <v>200</v>
      </c>
      <c r="G16">
        <v>1</v>
      </c>
      <c r="H16">
        <v>0.5</v>
      </c>
      <c r="I16">
        <v>0</v>
      </c>
      <c r="J16">
        <v>0</v>
      </c>
      <c r="K16">
        <v>2</v>
      </c>
      <c r="L16">
        <v>104</v>
      </c>
      <c r="M16">
        <v>1</v>
      </c>
      <c r="N16">
        <v>1</v>
      </c>
      <c r="O16">
        <v>1</v>
      </c>
      <c r="P16">
        <v>5</v>
      </c>
      <c r="Q16">
        <v>5</v>
      </c>
      <c r="R16" t="s">
        <v>37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D929-7E90-4C8C-85D7-6AEF67D07BA1}">
  <dimension ref="B1:S73"/>
  <sheetViews>
    <sheetView topLeftCell="A37" workbookViewId="0">
      <selection activeCell="H89" sqref="H89"/>
    </sheetView>
  </sheetViews>
  <sheetFormatPr defaultRowHeight="15" x14ac:dyDescent="0.25"/>
  <cols>
    <col min="2" max="2" width="12" bestFit="1" customWidth="1"/>
  </cols>
  <sheetData>
    <row r="1" spans="5:19" x14ac:dyDescent="0.25">
      <c r="E1" s="66" t="s">
        <v>40</v>
      </c>
      <c r="F1" s="66"/>
      <c r="G1" s="66"/>
      <c r="H1" s="66"/>
      <c r="I1" s="66"/>
      <c r="O1" s="66" t="s">
        <v>41</v>
      </c>
      <c r="P1" s="66"/>
      <c r="Q1" s="66"/>
      <c r="R1" s="66"/>
      <c r="S1" s="66"/>
    </row>
    <row r="2" spans="5:19" x14ac:dyDescent="0.25">
      <c r="E2">
        <v>1</v>
      </c>
      <c r="F2">
        <v>0</v>
      </c>
      <c r="G2">
        <v>200</v>
      </c>
      <c r="H2">
        <v>1</v>
      </c>
      <c r="I2">
        <v>1.35699335026448</v>
      </c>
      <c r="O2">
        <v>1</v>
      </c>
      <c r="P2">
        <v>0</v>
      </c>
      <c r="Q2">
        <v>200</v>
      </c>
      <c r="R2">
        <v>1</v>
      </c>
      <c r="S2">
        <v>1.35699335026448</v>
      </c>
    </row>
    <row r="3" spans="5:19" x14ac:dyDescent="0.25">
      <c r="E3">
        <v>1</v>
      </c>
      <c r="F3">
        <v>0.4</v>
      </c>
      <c r="G3">
        <v>200</v>
      </c>
      <c r="H3">
        <v>1</v>
      </c>
      <c r="I3">
        <v>1.2041591321917799</v>
      </c>
      <c r="O3">
        <v>1</v>
      </c>
      <c r="P3">
        <v>0.4</v>
      </c>
      <c r="Q3">
        <v>200</v>
      </c>
      <c r="R3">
        <v>1</v>
      </c>
      <c r="S3">
        <v>1.2041591321917799</v>
      </c>
    </row>
    <row r="4" spans="5:19" x14ac:dyDescent="0.25">
      <c r="E4">
        <v>1</v>
      </c>
      <c r="F4">
        <v>0</v>
      </c>
      <c r="G4">
        <v>200</v>
      </c>
      <c r="H4">
        <v>2</v>
      </c>
      <c r="I4">
        <v>1.66558380653275</v>
      </c>
      <c r="O4">
        <v>1</v>
      </c>
      <c r="P4">
        <v>0</v>
      </c>
      <c r="Q4">
        <v>200</v>
      </c>
      <c r="R4">
        <v>2</v>
      </c>
      <c r="S4">
        <v>1.66558380653275</v>
      </c>
    </row>
    <row r="5" spans="5:19" x14ac:dyDescent="0.25">
      <c r="E5">
        <v>1</v>
      </c>
      <c r="F5">
        <v>0.4</v>
      </c>
      <c r="G5">
        <v>200</v>
      </c>
      <c r="H5">
        <v>2</v>
      </c>
      <c r="I5">
        <v>1.25819418672906</v>
      </c>
      <c r="O5">
        <v>1</v>
      </c>
      <c r="P5">
        <v>0.4</v>
      </c>
      <c r="Q5">
        <v>200</v>
      </c>
      <c r="R5">
        <v>2</v>
      </c>
      <c r="S5">
        <v>1.25819418672906</v>
      </c>
    </row>
    <row r="6" spans="5:19" x14ac:dyDescent="0.25">
      <c r="E6">
        <v>1</v>
      </c>
      <c r="F6">
        <v>0</v>
      </c>
      <c r="G6">
        <v>200</v>
      </c>
      <c r="H6">
        <v>2</v>
      </c>
      <c r="I6">
        <v>1.67897941832611</v>
      </c>
      <c r="O6">
        <v>1</v>
      </c>
      <c r="P6">
        <v>0</v>
      </c>
      <c r="Q6">
        <v>200</v>
      </c>
      <c r="R6">
        <v>2</v>
      </c>
      <c r="S6">
        <v>1.67897941832611</v>
      </c>
    </row>
    <row r="7" spans="5:19" x14ac:dyDescent="0.25">
      <c r="E7">
        <v>1</v>
      </c>
      <c r="F7">
        <v>0.4</v>
      </c>
      <c r="G7">
        <v>200</v>
      </c>
      <c r="H7">
        <v>2</v>
      </c>
      <c r="I7">
        <v>1.27267039566708</v>
      </c>
      <c r="O7">
        <v>1</v>
      </c>
      <c r="P7">
        <v>0.4</v>
      </c>
      <c r="Q7">
        <v>200</v>
      </c>
      <c r="R7">
        <v>2</v>
      </c>
      <c r="S7">
        <v>1.27267039566708</v>
      </c>
    </row>
    <row r="8" spans="5:19" x14ac:dyDescent="0.25">
      <c r="E8">
        <v>1</v>
      </c>
      <c r="F8">
        <v>0</v>
      </c>
      <c r="G8">
        <v>200</v>
      </c>
      <c r="H8">
        <v>2</v>
      </c>
      <c r="I8">
        <v>1.6860848775505901</v>
      </c>
      <c r="O8">
        <v>1</v>
      </c>
      <c r="P8">
        <v>0</v>
      </c>
      <c r="Q8">
        <v>200</v>
      </c>
      <c r="R8">
        <v>2</v>
      </c>
      <c r="S8">
        <v>1.6860848775505901</v>
      </c>
    </row>
    <row r="9" spans="5:19" x14ac:dyDescent="0.25">
      <c r="E9">
        <v>1</v>
      </c>
      <c r="F9">
        <v>0.4</v>
      </c>
      <c r="G9">
        <v>200</v>
      </c>
      <c r="H9">
        <v>2</v>
      </c>
      <c r="I9">
        <v>1.25926769702289</v>
      </c>
      <c r="O9">
        <v>1</v>
      </c>
      <c r="P9">
        <v>0.4</v>
      </c>
      <c r="Q9">
        <v>200</v>
      </c>
      <c r="R9">
        <v>2</v>
      </c>
      <c r="S9">
        <v>1.25926769702289</v>
      </c>
    </row>
    <row r="10" spans="5:19" x14ac:dyDescent="0.25">
      <c r="E10">
        <v>1</v>
      </c>
      <c r="F10">
        <v>0</v>
      </c>
      <c r="G10">
        <v>200</v>
      </c>
      <c r="H10">
        <v>1</v>
      </c>
      <c r="I10">
        <v>1.2137843291877799</v>
      </c>
      <c r="O10">
        <v>1</v>
      </c>
      <c r="P10">
        <v>0</v>
      </c>
      <c r="Q10">
        <v>200</v>
      </c>
      <c r="R10">
        <v>1</v>
      </c>
      <c r="S10">
        <v>1.2137843291877799</v>
      </c>
    </row>
    <row r="11" spans="5:19" x14ac:dyDescent="0.25">
      <c r="E11">
        <v>1</v>
      </c>
      <c r="F11">
        <v>0.4</v>
      </c>
      <c r="G11">
        <v>200</v>
      </c>
      <c r="H11">
        <v>1</v>
      </c>
      <c r="I11">
        <v>1.0950165141794399</v>
      </c>
      <c r="O11">
        <v>1</v>
      </c>
      <c r="P11">
        <v>0.4</v>
      </c>
      <c r="Q11">
        <v>200</v>
      </c>
      <c r="R11">
        <v>1</v>
      </c>
      <c r="S11">
        <v>1.0950165141794399</v>
      </c>
    </row>
    <row r="12" spans="5:19" x14ac:dyDescent="0.25">
      <c r="E12">
        <v>1</v>
      </c>
      <c r="F12">
        <v>0</v>
      </c>
      <c r="G12">
        <v>200</v>
      </c>
      <c r="H12">
        <v>2</v>
      </c>
      <c r="I12">
        <v>0.75304937126140603</v>
      </c>
      <c r="O12">
        <v>1</v>
      </c>
      <c r="P12">
        <v>0</v>
      </c>
      <c r="Q12">
        <v>200</v>
      </c>
      <c r="R12">
        <v>2</v>
      </c>
      <c r="S12">
        <v>0.75304937126140603</v>
      </c>
    </row>
    <row r="13" spans="5:19" x14ac:dyDescent="0.25">
      <c r="E13">
        <v>1</v>
      </c>
      <c r="F13">
        <v>0.4</v>
      </c>
      <c r="G13">
        <v>200</v>
      </c>
      <c r="H13">
        <v>2</v>
      </c>
      <c r="I13">
        <v>0.59149599641928197</v>
      </c>
      <c r="O13">
        <v>1</v>
      </c>
      <c r="P13">
        <v>0.4</v>
      </c>
      <c r="Q13">
        <v>200</v>
      </c>
      <c r="R13">
        <v>2</v>
      </c>
      <c r="S13">
        <v>0.59149599641928197</v>
      </c>
    </row>
    <row r="14" spans="5:19" x14ac:dyDescent="0.25">
      <c r="E14">
        <v>1</v>
      </c>
      <c r="F14">
        <v>0</v>
      </c>
      <c r="G14">
        <v>200</v>
      </c>
      <c r="H14">
        <v>2</v>
      </c>
      <c r="I14">
        <v>0.75304937126140603</v>
      </c>
      <c r="O14">
        <v>1</v>
      </c>
      <c r="P14">
        <v>0</v>
      </c>
      <c r="Q14">
        <v>200</v>
      </c>
      <c r="R14">
        <v>2</v>
      </c>
      <c r="S14">
        <v>0.75304937126140603</v>
      </c>
    </row>
    <row r="15" spans="5:19" x14ac:dyDescent="0.25">
      <c r="E15">
        <v>1</v>
      </c>
      <c r="F15">
        <v>0.4</v>
      </c>
      <c r="G15">
        <v>200</v>
      </c>
      <c r="H15">
        <v>2</v>
      </c>
      <c r="I15">
        <v>0.59149599641928197</v>
      </c>
      <c r="O15">
        <v>1</v>
      </c>
      <c r="P15">
        <v>0.4</v>
      </c>
      <c r="Q15">
        <v>200</v>
      </c>
      <c r="R15">
        <v>2</v>
      </c>
      <c r="S15">
        <v>0.59149599641928197</v>
      </c>
    </row>
    <row r="16" spans="5:19" x14ac:dyDescent="0.25">
      <c r="E16">
        <v>1</v>
      </c>
      <c r="F16">
        <v>0</v>
      </c>
      <c r="G16">
        <v>200</v>
      </c>
      <c r="H16">
        <v>2</v>
      </c>
      <c r="I16">
        <v>0.76634788779774798</v>
      </c>
      <c r="O16">
        <v>1</v>
      </c>
      <c r="P16">
        <v>0</v>
      </c>
      <c r="Q16">
        <v>200</v>
      </c>
      <c r="R16">
        <v>2</v>
      </c>
      <c r="S16">
        <v>0.76634788779774798</v>
      </c>
    </row>
    <row r="17" spans="5:19" x14ac:dyDescent="0.25">
      <c r="E17">
        <v>1</v>
      </c>
      <c r="F17">
        <v>0.4</v>
      </c>
      <c r="G17">
        <v>200</v>
      </c>
      <c r="H17">
        <v>2</v>
      </c>
      <c r="I17">
        <v>0.58704931128598303</v>
      </c>
      <c r="O17">
        <v>1</v>
      </c>
      <c r="P17">
        <v>0.4</v>
      </c>
      <c r="Q17">
        <v>200</v>
      </c>
      <c r="R17">
        <v>2</v>
      </c>
      <c r="S17">
        <v>0.58704931128598303</v>
      </c>
    </row>
    <row r="18" spans="5:19" x14ac:dyDescent="0.25">
      <c r="E18">
        <v>1</v>
      </c>
      <c r="F18">
        <v>0</v>
      </c>
      <c r="G18">
        <v>200</v>
      </c>
      <c r="H18">
        <v>1</v>
      </c>
      <c r="I18">
        <v>1.28335966833826</v>
      </c>
      <c r="O18">
        <v>1</v>
      </c>
      <c r="P18">
        <v>0</v>
      </c>
      <c r="Q18">
        <v>200</v>
      </c>
      <c r="R18">
        <v>1</v>
      </c>
      <c r="S18">
        <v>1.28335966833826</v>
      </c>
    </row>
    <row r="19" spans="5:19" x14ac:dyDescent="0.25">
      <c r="E19">
        <v>1</v>
      </c>
      <c r="F19">
        <v>0.4</v>
      </c>
      <c r="G19">
        <v>200</v>
      </c>
      <c r="H19">
        <v>1</v>
      </c>
      <c r="I19">
        <v>1.15601562865146</v>
      </c>
      <c r="O19">
        <v>1</v>
      </c>
      <c r="P19">
        <v>0.4</v>
      </c>
      <c r="Q19">
        <v>200</v>
      </c>
      <c r="R19">
        <v>1</v>
      </c>
      <c r="S19">
        <v>1.15601562865146</v>
      </c>
    </row>
    <row r="20" spans="5:19" x14ac:dyDescent="0.25">
      <c r="E20">
        <v>1</v>
      </c>
      <c r="F20">
        <v>0</v>
      </c>
      <c r="G20">
        <v>200</v>
      </c>
      <c r="H20">
        <v>2</v>
      </c>
      <c r="I20">
        <v>1.5416188456266</v>
      </c>
      <c r="O20">
        <v>1</v>
      </c>
      <c r="P20">
        <v>0</v>
      </c>
      <c r="Q20">
        <v>200</v>
      </c>
      <c r="R20">
        <v>2</v>
      </c>
      <c r="S20">
        <v>1.5416188456266</v>
      </c>
    </row>
    <row r="21" spans="5:19" x14ac:dyDescent="0.25">
      <c r="E21">
        <v>1</v>
      </c>
      <c r="F21">
        <v>0.4</v>
      </c>
      <c r="G21">
        <v>200</v>
      </c>
      <c r="H21">
        <v>2</v>
      </c>
      <c r="I21">
        <v>1.1950755474050601</v>
      </c>
      <c r="O21">
        <v>1</v>
      </c>
      <c r="P21">
        <v>0.4</v>
      </c>
      <c r="Q21">
        <v>200</v>
      </c>
      <c r="R21">
        <v>2</v>
      </c>
      <c r="S21">
        <v>1.1950755474050601</v>
      </c>
    </row>
    <row r="22" spans="5:19" x14ac:dyDescent="0.25">
      <c r="E22">
        <v>1</v>
      </c>
      <c r="F22">
        <v>0</v>
      </c>
      <c r="G22">
        <v>200</v>
      </c>
      <c r="H22">
        <v>2</v>
      </c>
      <c r="I22">
        <v>1.5469702161663501</v>
      </c>
      <c r="O22">
        <v>1</v>
      </c>
      <c r="P22">
        <v>0</v>
      </c>
      <c r="Q22">
        <v>200</v>
      </c>
      <c r="R22">
        <v>2</v>
      </c>
      <c r="S22">
        <v>1.5469702161663501</v>
      </c>
    </row>
    <row r="23" spans="5:19" x14ac:dyDescent="0.25">
      <c r="E23">
        <v>1</v>
      </c>
      <c r="F23">
        <v>0.4</v>
      </c>
      <c r="G23">
        <v>200</v>
      </c>
      <c r="H23">
        <v>2</v>
      </c>
      <c r="I23">
        <v>1.20725656541839</v>
      </c>
      <c r="O23">
        <v>1</v>
      </c>
      <c r="P23">
        <v>0.4</v>
      </c>
      <c r="Q23">
        <v>200</v>
      </c>
      <c r="R23">
        <v>2</v>
      </c>
      <c r="S23">
        <v>1.20725656541839</v>
      </c>
    </row>
    <row r="24" spans="5:19" x14ac:dyDescent="0.25">
      <c r="E24">
        <v>1</v>
      </c>
      <c r="F24">
        <v>0</v>
      </c>
      <c r="G24">
        <v>200</v>
      </c>
      <c r="H24">
        <v>2</v>
      </c>
      <c r="I24">
        <v>1.55301320658363</v>
      </c>
      <c r="O24">
        <v>1</v>
      </c>
      <c r="P24">
        <v>0</v>
      </c>
      <c r="Q24">
        <v>200</v>
      </c>
      <c r="R24">
        <v>2</v>
      </c>
      <c r="S24">
        <v>1.55301320658363</v>
      </c>
    </row>
    <row r="25" spans="5:19" x14ac:dyDescent="0.25">
      <c r="E25">
        <v>1</v>
      </c>
      <c r="F25">
        <v>0.4</v>
      </c>
      <c r="G25">
        <v>200</v>
      </c>
      <c r="H25">
        <v>2</v>
      </c>
      <c r="I25">
        <v>1.1956347664539799</v>
      </c>
      <c r="O25">
        <v>1</v>
      </c>
      <c r="P25">
        <v>0.4</v>
      </c>
      <c r="Q25">
        <v>200</v>
      </c>
      <c r="R25">
        <v>2</v>
      </c>
      <c r="S25">
        <v>1.1956347664539799</v>
      </c>
    </row>
    <row r="26" spans="5:19" x14ac:dyDescent="0.25">
      <c r="E26">
        <v>1</v>
      </c>
      <c r="F26">
        <v>0</v>
      </c>
      <c r="G26">
        <v>200</v>
      </c>
      <c r="H26">
        <v>1</v>
      </c>
      <c r="I26">
        <v>1.2351262092592601</v>
      </c>
      <c r="O26">
        <v>1</v>
      </c>
      <c r="P26">
        <v>0</v>
      </c>
      <c r="Q26">
        <v>200</v>
      </c>
      <c r="R26">
        <v>1</v>
      </c>
      <c r="S26">
        <v>1.2351262092592601</v>
      </c>
    </row>
    <row r="27" spans="5:19" x14ac:dyDescent="0.25">
      <c r="E27">
        <v>1</v>
      </c>
      <c r="F27">
        <v>0.4</v>
      </c>
      <c r="G27">
        <v>200</v>
      </c>
      <c r="H27">
        <v>1</v>
      </c>
      <c r="I27">
        <v>1.1257649925202999</v>
      </c>
      <c r="O27">
        <v>1</v>
      </c>
      <c r="P27">
        <v>0.4</v>
      </c>
      <c r="Q27">
        <v>200</v>
      </c>
      <c r="R27">
        <v>1</v>
      </c>
      <c r="S27">
        <v>1.1257649925202999</v>
      </c>
    </row>
    <row r="28" spans="5:19" x14ac:dyDescent="0.25">
      <c r="E28">
        <v>1</v>
      </c>
      <c r="F28">
        <v>0</v>
      </c>
      <c r="G28">
        <v>200</v>
      </c>
      <c r="H28">
        <v>2</v>
      </c>
      <c r="I28">
        <v>1.45525063897966</v>
      </c>
      <c r="O28">
        <v>1</v>
      </c>
      <c r="P28">
        <v>0</v>
      </c>
      <c r="Q28">
        <v>200</v>
      </c>
      <c r="R28">
        <v>2</v>
      </c>
      <c r="S28">
        <v>1.45525063897966</v>
      </c>
    </row>
    <row r="29" spans="5:19" x14ac:dyDescent="0.25">
      <c r="E29">
        <v>1</v>
      </c>
      <c r="F29">
        <v>0.4</v>
      </c>
      <c r="G29">
        <v>200</v>
      </c>
      <c r="H29">
        <v>2</v>
      </c>
      <c r="I29">
        <v>1.1557821578141401</v>
      </c>
      <c r="O29">
        <v>1</v>
      </c>
      <c r="P29">
        <v>0.4</v>
      </c>
      <c r="Q29">
        <v>200</v>
      </c>
      <c r="R29">
        <v>2</v>
      </c>
      <c r="S29">
        <v>1.1557821578141401</v>
      </c>
    </row>
    <row r="30" spans="5:19" x14ac:dyDescent="0.25">
      <c r="E30">
        <v>1</v>
      </c>
      <c r="F30">
        <v>0</v>
      </c>
      <c r="G30">
        <v>200</v>
      </c>
      <c r="H30">
        <v>2</v>
      </c>
      <c r="I30">
        <v>1.4578214324032499</v>
      </c>
      <c r="O30">
        <v>1</v>
      </c>
      <c r="P30">
        <v>0</v>
      </c>
      <c r="Q30">
        <v>200</v>
      </c>
      <c r="R30">
        <v>2</v>
      </c>
      <c r="S30">
        <v>1.4578214324032499</v>
      </c>
    </row>
    <row r="31" spans="5:19" x14ac:dyDescent="0.25">
      <c r="E31">
        <v>1</v>
      </c>
      <c r="F31">
        <v>0.4</v>
      </c>
      <c r="G31">
        <v>200</v>
      </c>
      <c r="H31">
        <v>2</v>
      </c>
      <c r="I31">
        <v>1.16582467863464</v>
      </c>
      <c r="O31">
        <v>1</v>
      </c>
      <c r="P31">
        <v>0.4</v>
      </c>
      <c r="Q31">
        <v>200</v>
      </c>
      <c r="R31">
        <v>2</v>
      </c>
      <c r="S31">
        <v>1.16582467863464</v>
      </c>
    </row>
    <row r="32" spans="5:19" x14ac:dyDescent="0.25">
      <c r="E32">
        <v>1</v>
      </c>
      <c r="F32">
        <v>0</v>
      </c>
      <c r="G32">
        <v>200</v>
      </c>
      <c r="H32">
        <v>2</v>
      </c>
      <c r="I32">
        <v>1.4629548318902299</v>
      </c>
      <c r="O32">
        <v>1</v>
      </c>
      <c r="P32">
        <v>0</v>
      </c>
      <c r="Q32">
        <v>200</v>
      </c>
      <c r="R32">
        <v>2</v>
      </c>
      <c r="S32">
        <v>1.4629548318902299</v>
      </c>
    </row>
    <row r="33" spans="5:19" x14ac:dyDescent="0.25">
      <c r="E33">
        <v>1</v>
      </c>
      <c r="F33">
        <v>0.4</v>
      </c>
      <c r="G33">
        <v>200</v>
      </c>
      <c r="H33">
        <v>2</v>
      </c>
      <c r="I33">
        <v>1.15579376505988</v>
      </c>
      <c r="O33">
        <v>1</v>
      </c>
      <c r="P33">
        <v>0.4</v>
      </c>
      <c r="Q33">
        <v>200</v>
      </c>
      <c r="R33">
        <v>2</v>
      </c>
      <c r="S33">
        <v>1.15579376505988</v>
      </c>
    </row>
    <row r="34" spans="5:19" x14ac:dyDescent="0.25">
      <c r="E34">
        <v>1</v>
      </c>
      <c r="F34">
        <v>0</v>
      </c>
      <c r="G34">
        <v>200</v>
      </c>
      <c r="H34">
        <v>1</v>
      </c>
      <c r="I34">
        <v>1.20101172121523</v>
      </c>
      <c r="O34">
        <v>1</v>
      </c>
      <c r="P34">
        <v>0</v>
      </c>
      <c r="Q34">
        <v>200</v>
      </c>
      <c r="R34">
        <v>1</v>
      </c>
      <c r="S34">
        <v>1.20101172121523</v>
      </c>
    </row>
    <row r="35" spans="5:19" x14ac:dyDescent="0.25">
      <c r="E35">
        <v>1</v>
      </c>
      <c r="F35">
        <v>0.4</v>
      </c>
      <c r="G35">
        <v>200</v>
      </c>
      <c r="H35">
        <v>1</v>
      </c>
      <c r="I35">
        <v>1.10509947289537</v>
      </c>
      <c r="O35">
        <v>1</v>
      </c>
      <c r="P35">
        <v>0.4</v>
      </c>
      <c r="Q35">
        <v>200</v>
      </c>
      <c r="R35">
        <v>1</v>
      </c>
      <c r="S35">
        <v>1.10509947289537</v>
      </c>
    </row>
    <row r="36" spans="5:19" x14ac:dyDescent="0.25">
      <c r="E36">
        <v>1</v>
      </c>
      <c r="F36">
        <v>0</v>
      </c>
      <c r="G36">
        <v>200</v>
      </c>
      <c r="H36">
        <v>2</v>
      </c>
      <c r="I36">
        <v>1.3921903090238099</v>
      </c>
      <c r="O36">
        <v>1</v>
      </c>
      <c r="P36">
        <v>0</v>
      </c>
      <c r="Q36">
        <v>200</v>
      </c>
      <c r="R36">
        <v>2</v>
      </c>
      <c r="S36">
        <v>1.3921903090238099</v>
      </c>
    </row>
    <row r="37" spans="5:19" x14ac:dyDescent="0.25">
      <c r="E37">
        <v>1</v>
      </c>
      <c r="F37">
        <v>0.4</v>
      </c>
      <c r="G37">
        <v>200</v>
      </c>
      <c r="H37">
        <v>2</v>
      </c>
      <c r="I37">
        <v>1.12939747533585</v>
      </c>
      <c r="O37">
        <v>1</v>
      </c>
      <c r="P37">
        <v>0.4</v>
      </c>
      <c r="Q37">
        <v>200</v>
      </c>
      <c r="R37">
        <v>2</v>
      </c>
      <c r="S37">
        <v>1.12939747533585</v>
      </c>
    </row>
    <row r="38" spans="5:19" x14ac:dyDescent="0.25">
      <c r="E38">
        <v>1</v>
      </c>
      <c r="F38">
        <v>0</v>
      </c>
      <c r="G38">
        <v>200</v>
      </c>
      <c r="H38">
        <v>2</v>
      </c>
      <c r="I38">
        <v>1.3935892865688799</v>
      </c>
      <c r="O38">
        <v>1</v>
      </c>
      <c r="P38">
        <v>0</v>
      </c>
      <c r="Q38">
        <v>200</v>
      </c>
      <c r="R38">
        <v>2</v>
      </c>
      <c r="S38">
        <v>1.3935892865688799</v>
      </c>
    </row>
    <row r="39" spans="5:19" x14ac:dyDescent="0.25">
      <c r="E39">
        <v>1</v>
      </c>
      <c r="F39">
        <v>0.4</v>
      </c>
      <c r="G39">
        <v>200</v>
      </c>
      <c r="H39">
        <v>2</v>
      </c>
      <c r="I39">
        <v>1.13749206383627</v>
      </c>
      <c r="O39">
        <v>1</v>
      </c>
      <c r="P39">
        <v>0.4</v>
      </c>
      <c r="Q39">
        <v>200</v>
      </c>
      <c r="R39">
        <v>2</v>
      </c>
      <c r="S39">
        <v>1.13749206383627</v>
      </c>
    </row>
    <row r="40" spans="5:19" x14ac:dyDescent="0.25">
      <c r="E40">
        <v>1</v>
      </c>
      <c r="F40">
        <v>0</v>
      </c>
      <c r="G40">
        <v>200</v>
      </c>
      <c r="H40">
        <v>2</v>
      </c>
      <c r="I40">
        <v>1.3980009073555999</v>
      </c>
      <c r="O40">
        <v>1</v>
      </c>
      <c r="P40">
        <v>0</v>
      </c>
      <c r="Q40">
        <v>200</v>
      </c>
      <c r="R40">
        <v>2</v>
      </c>
      <c r="S40">
        <v>1.3980009073555999</v>
      </c>
    </row>
    <row r="41" spans="5:19" x14ac:dyDescent="0.25">
      <c r="E41">
        <v>1</v>
      </c>
      <c r="F41">
        <v>0.4</v>
      </c>
      <c r="G41">
        <v>200</v>
      </c>
      <c r="H41">
        <v>2</v>
      </c>
      <c r="I41">
        <v>1.1287592846236301</v>
      </c>
      <c r="O41">
        <v>1</v>
      </c>
      <c r="P41">
        <v>0.4</v>
      </c>
      <c r="Q41">
        <v>200</v>
      </c>
      <c r="R41">
        <v>2</v>
      </c>
      <c r="S41">
        <v>1.1287592846236301</v>
      </c>
    </row>
    <row r="42" spans="5:19" x14ac:dyDescent="0.25">
      <c r="E42">
        <v>1</v>
      </c>
      <c r="F42">
        <v>0</v>
      </c>
      <c r="G42">
        <v>200</v>
      </c>
      <c r="H42">
        <v>1</v>
      </c>
      <c r="I42">
        <v>1.15473298726236</v>
      </c>
      <c r="O42">
        <v>1</v>
      </c>
      <c r="P42">
        <v>0</v>
      </c>
      <c r="Q42">
        <v>200</v>
      </c>
      <c r="R42">
        <v>1</v>
      </c>
      <c r="S42">
        <v>1.15473298726236</v>
      </c>
    </row>
    <row r="43" spans="5:19" x14ac:dyDescent="0.25">
      <c r="E43">
        <v>1</v>
      </c>
      <c r="F43">
        <v>0.4</v>
      </c>
      <c r="G43">
        <v>200</v>
      </c>
      <c r="H43">
        <v>1</v>
      </c>
      <c r="I43">
        <v>1.05058058786371</v>
      </c>
      <c r="O43">
        <v>1</v>
      </c>
      <c r="P43">
        <v>0.4</v>
      </c>
      <c r="Q43">
        <v>200</v>
      </c>
      <c r="R43">
        <v>1</v>
      </c>
      <c r="S43">
        <v>1.05058058786371</v>
      </c>
    </row>
    <row r="44" spans="5:19" x14ac:dyDescent="0.25">
      <c r="E44">
        <v>1</v>
      </c>
      <c r="F44">
        <v>0</v>
      </c>
      <c r="G44">
        <v>200</v>
      </c>
      <c r="H44">
        <v>2</v>
      </c>
      <c r="I44">
        <v>0.46981565823481403</v>
      </c>
      <c r="O44">
        <v>1</v>
      </c>
      <c r="P44">
        <v>0</v>
      </c>
      <c r="Q44">
        <v>200</v>
      </c>
      <c r="R44">
        <v>2</v>
      </c>
      <c r="S44">
        <v>0.46981565823481403</v>
      </c>
    </row>
    <row r="45" spans="5:19" x14ac:dyDescent="0.25">
      <c r="E45">
        <v>1</v>
      </c>
      <c r="F45">
        <v>0.4</v>
      </c>
      <c r="G45">
        <v>200</v>
      </c>
      <c r="H45">
        <v>2</v>
      </c>
      <c r="I45">
        <v>0.37629179878952601</v>
      </c>
      <c r="O45">
        <v>1</v>
      </c>
      <c r="P45">
        <v>0.4</v>
      </c>
      <c r="Q45">
        <v>200</v>
      </c>
      <c r="R45">
        <v>2</v>
      </c>
      <c r="S45">
        <v>0.37629179878952601</v>
      </c>
    </row>
    <row r="46" spans="5:19" x14ac:dyDescent="0.25">
      <c r="E46">
        <v>1</v>
      </c>
      <c r="F46">
        <v>0</v>
      </c>
      <c r="G46">
        <v>200</v>
      </c>
      <c r="H46">
        <v>2</v>
      </c>
      <c r="I46">
        <v>0.46981565823481802</v>
      </c>
      <c r="O46">
        <v>1</v>
      </c>
      <c r="P46">
        <v>0</v>
      </c>
      <c r="Q46">
        <v>200</v>
      </c>
      <c r="R46">
        <v>2</v>
      </c>
      <c r="S46">
        <v>0.46981565823481802</v>
      </c>
    </row>
    <row r="47" spans="5:19" x14ac:dyDescent="0.25">
      <c r="E47">
        <v>1</v>
      </c>
      <c r="F47">
        <v>0.4</v>
      </c>
      <c r="G47">
        <v>200</v>
      </c>
      <c r="H47">
        <v>2</v>
      </c>
      <c r="I47">
        <v>0.37629180352466901</v>
      </c>
      <c r="O47">
        <v>1</v>
      </c>
      <c r="P47">
        <v>0.4</v>
      </c>
      <c r="Q47">
        <v>200</v>
      </c>
      <c r="R47">
        <v>2</v>
      </c>
      <c r="S47">
        <v>0.37629180352466901</v>
      </c>
    </row>
    <row r="48" spans="5:19" x14ac:dyDescent="0.25">
      <c r="E48">
        <v>1</v>
      </c>
      <c r="F48">
        <v>0</v>
      </c>
      <c r="G48">
        <v>200</v>
      </c>
      <c r="H48">
        <v>2</v>
      </c>
      <c r="I48">
        <v>0.48589008516944099</v>
      </c>
      <c r="O48">
        <v>1</v>
      </c>
      <c r="P48">
        <v>0</v>
      </c>
      <c r="Q48">
        <v>200</v>
      </c>
      <c r="R48">
        <v>2</v>
      </c>
      <c r="S48">
        <v>0.48589008516944099</v>
      </c>
    </row>
    <row r="49" spans="2:19" x14ac:dyDescent="0.25">
      <c r="C49" s="3" t="s">
        <v>2</v>
      </c>
      <c r="D49" s="3" t="s">
        <v>3</v>
      </c>
      <c r="E49" s="4">
        <v>1</v>
      </c>
      <c r="F49" s="4">
        <v>0.4</v>
      </c>
      <c r="G49" s="4">
        <v>200</v>
      </c>
      <c r="H49" s="4">
        <v>2</v>
      </c>
      <c r="I49" s="4">
        <v>0.37507827655632098</v>
      </c>
      <c r="M49" s="3" t="s">
        <v>2</v>
      </c>
      <c r="N49" s="3" t="s">
        <v>3</v>
      </c>
      <c r="O49" s="4">
        <v>1</v>
      </c>
      <c r="P49" s="4">
        <v>0.4</v>
      </c>
      <c r="Q49" s="4">
        <v>200</v>
      </c>
      <c r="R49" s="4">
        <v>2</v>
      </c>
      <c r="S49" s="4">
        <v>0.37507827655632098</v>
      </c>
    </row>
    <row r="50" spans="2:19" x14ac:dyDescent="0.25">
      <c r="C50">
        <v>4</v>
      </c>
      <c r="D50">
        <v>1</v>
      </c>
      <c r="E50">
        <v>1</v>
      </c>
      <c r="F50">
        <v>0.4</v>
      </c>
      <c r="G50">
        <v>0</v>
      </c>
      <c r="H50">
        <v>1</v>
      </c>
      <c r="I50">
        <v>1.1910984031340499</v>
      </c>
      <c r="M50">
        <v>4</v>
      </c>
      <c r="N50">
        <v>1</v>
      </c>
      <c r="O50">
        <v>1</v>
      </c>
      <c r="P50">
        <v>0.4</v>
      </c>
      <c r="Q50">
        <v>0</v>
      </c>
      <c r="R50">
        <v>1</v>
      </c>
      <c r="S50">
        <v>1.1910984031340499</v>
      </c>
    </row>
    <row r="51" spans="2:19" x14ac:dyDescent="0.25">
      <c r="C51">
        <v>4</v>
      </c>
      <c r="D51">
        <v>1</v>
      </c>
      <c r="E51">
        <v>1</v>
      </c>
      <c r="F51">
        <v>0.4</v>
      </c>
      <c r="G51">
        <v>0</v>
      </c>
      <c r="H51">
        <v>2</v>
      </c>
      <c r="I51">
        <v>1.2590187745360999</v>
      </c>
      <c r="M51">
        <v>4</v>
      </c>
      <c r="N51">
        <v>1</v>
      </c>
      <c r="O51">
        <v>1</v>
      </c>
      <c r="P51">
        <v>0.4</v>
      </c>
      <c r="Q51">
        <v>0</v>
      </c>
      <c r="R51">
        <v>2</v>
      </c>
      <c r="S51">
        <v>1.2590187745360999</v>
      </c>
    </row>
    <row r="52" spans="2:19" x14ac:dyDescent="0.25">
      <c r="C52">
        <v>4</v>
      </c>
      <c r="D52">
        <v>1</v>
      </c>
      <c r="E52">
        <v>1</v>
      </c>
      <c r="F52">
        <v>0.4</v>
      </c>
      <c r="G52">
        <v>0</v>
      </c>
      <c r="H52">
        <v>2</v>
      </c>
      <c r="I52">
        <v>1.2548093122691999</v>
      </c>
      <c r="M52">
        <v>4</v>
      </c>
      <c r="N52">
        <v>1</v>
      </c>
      <c r="O52">
        <v>1</v>
      </c>
      <c r="P52">
        <v>0.4</v>
      </c>
      <c r="Q52">
        <v>0</v>
      </c>
      <c r="R52">
        <v>2</v>
      </c>
      <c r="S52">
        <v>1.2548093122691999</v>
      </c>
    </row>
    <row r="53" spans="2:19" x14ac:dyDescent="0.25">
      <c r="C53">
        <v>4</v>
      </c>
      <c r="D53">
        <v>1</v>
      </c>
      <c r="E53">
        <v>1</v>
      </c>
      <c r="F53">
        <v>0.4</v>
      </c>
      <c r="G53">
        <v>0</v>
      </c>
      <c r="H53">
        <v>2</v>
      </c>
      <c r="I53">
        <v>1.24500633616404</v>
      </c>
      <c r="M53">
        <v>4</v>
      </c>
      <c r="N53">
        <v>1</v>
      </c>
      <c r="O53">
        <v>1</v>
      </c>
      <c r="P53">
        <v>0.4</v>
      </c>
      <c r="Q53">
        <v>0</v>
      </c>
      <c r="R53">
        <v>2</v>
      </c>
      <c r="S53">
        <v>1.24500633616404</v>
      </c>
    </row>
    <row r="54" spans="2:19" x14ac:dyDescent="0.25">
      <c r="C54">
        <v>4</v>
      </c>
      <c r="D54">
        <v>2</v>
      </c>
      <c r="E54">
        <v>1</v>
      </c>
      <c r="F54">
        <v>0.4</v>
      </c>
      <c r="G54">
        <v>0</v>
      </c>
      <c r="H54">
        <v>1</v>
      </c>
      <c r="I54">
        <v>1.07847312651283</v>
      </c>
      <c r="M54">
        <v>4</v>
      </c>
      <c r="N54">
        <v>2</v>
      </c>
      <c r="O54">
        <v>1</v>
      </c>
      <c r="P54">
        <v>0.4</v>
      </c>
      <c r="Q54">
        <v>0</v>
      </c>
      <c r="R54">
        <v>1</v>
      </c>
      <c r="S54">
        <v>1.07847312651283</v>
      </c>
    </row>
    <row r="55" spans="2:19" x14ac:dyDescent="0.25">
      <c r="C55">
        <v>4</v>
      </c>
      <c r="D55">
        <v>2</v>
      </c>
      <c r="E55">
        <v>1</v>
      </c>
      <c r="F55">
        <v>0.4</v>
      </c>
      <c r="G55">
        <v>0</v>
      </c>
      <c r="H55">
        <v>2</v>
      </c>
      <c r="I55">
        <v>0.57942479093630805</v>
      </c>
      <c r="M55">
        <v>4</v>
      </c>
      <c r="N55">
        <v>2</v>
      </c>
      <c r="O55">
        <v>1</v>
      </c>
      <c r="P55">
        <v>0.4</v>
      </c>
      <c r="Q55">
        <v>0</v>
      </c>
      <c r="R55">
        <v>2</v>
      </c>
      <c r="S55">
        <v>0.57942479093630805</v>
      </c>
    </row>
    <row r="56" spans="2:19" x14ac:dyDescent="0.25">
      <c r="C56">
        <v>4</v>
      </c>
      <c r="D56">
        <v>2</v>
      </c>
      <c r="E56">
        <v>1</v>
      </c>
      <c r="F56">
        <v>0.4</v>
      </c>
      <c r="G56">
        <v>0</v>
      </c>
      <c r="H56">
        <v>2</v>
      </c>
      <c r="I56">
        <v>0.57942479093630805</v>
      </c>
      <c r="M56">
        <v>4</v>
      </c>
      <c r="N56">
        <v>2</v>
      </c>
      <c r="O56">
        <v>1</v>
      </c>
      <c r="P56">
        <v>0.4</v>
      </c>
      <c r="Q56">
        <v>0</v>
      </c>
      <c r="R56">
        <v>2</v>
      </c>
      <c r="S56">
        <v>0.57942479093630805</v>
      </c>
    </row>
    <row r="57" spans="2:19" x14ac:dyDescent="0.25">
      <c r="C57">
        <v>4</v>
      </c>
      <c r="D57">
        <v>2</v>
      </c>
      <c r="E57">
        <v>1</v>
      </c>
      <c r="F57">
        <v>0.4</v>
      </c>
      <c r="G57">
        <v>0</v>
      </c>
      <c r="H57">
        <v>2</v>
      </c>
      <c r="I57">
        <v>0.57539438802943899</v>
      </c>
      <c r="M57">
        <v>4</v>
      </c>
      <c r="N57">
        <v>2</v>
      </c>
      <c r="O57">
        <v>1</v>
      </c>
      <c r="P57">
        <v>0.4</v>
      </c>
      <c r="Q57">
        <v>0</v>
      </c>
      <c r="R57">
        <v>2</v>
      </c>
      <c r="S57">
        <v>0.57539438802943899</v>
      </c>
    </row>
    <row r="58" spans="2:19" x14ac:dyDescent="0.25">
      <c r="B58" t="s">
        <v>42</v>
      </c>
      <c r="C58" s="2">
        <v>6</v>
      </c>
      <c r="D58" s="2">
        <v>1</v>
      </c>
      <c r="E58" s="2">
        <v>1</v>
      </c>
      <c r="F58" s="2">
        <v>0.4</v>
      </c>
      <c r="G58" s="2">
        <v>0</v>
      </c>
      <c r="H58" s="2">
        <v>1</v>
      </c>
      <c r="I58" s="2">
        <v>1.1395427509884599</v>
      </c>
      <c r="M58">
        <v>4</v>
      </c>
      <c r="N58">
        <v>3</v>
      </c>
      <c r="O58">
        <v>1</v>
      </c>
      <c r="P58">
        <v>0.4</v>
      </c>
      <c r="Q58">
        <v>0</v>
      </c>
      <c r="R58">
        <v>1</v>
      </c>
      <c r="S58">
        <v>1.0319064189031899</v>
      </c>
    </row>
    <row r="59" spans="2:19" x14ac:dyDescent="0.25">
      <c r="C59" s="2">
        <v>6</v>
      </c>
      <c r="D59" s="2">
        <v>1</v>
      </c>
      <c r="E59" s="2">
        <v>1</v>
      </c>
      <c r="F59" s="2">
        <v>0.4</v>
      </c>
      <c r="G59" s="2">
        <v>0</v>
      </c>
      <c r="H59" s="2">
        <v>2</v>
      </c>
      <c r="I59" s="2">
        <v>1.17493429862442</v>
      </c>
      <c r="M59">
        <v>4</v>
      </c>
      <c r="N59">
        <v>3</v>
      </c>
      <c r="O59">
        <v>1</v>
      </c>
      <c r="P59">
        <v>0.4</v>
      </c>
      <c r="Q59">
        <v>0</v>
      </c>
      <c r="R59">
        <v>2</v>
      </c>
      <c r="S59">
        <v>0.368293457092015</v>
      </c>
    </row>
    <row r="60" spans="2:19" x14ac:dyDescent="0.25">
      <c r="C60" s="2">
        <v>6</v>
      </c>
      <c r="D60" s="2">
        <v>1</v>
      </c>
      <c r="E60" s="2">
        <v>1</v>
      </c>
      <c r="F60" s="2">
        <v>0.4</v>
      </c>
      <c r="G60" s="2">
        <v>0</v>
      </c>
      <c r="H60" s="2">
        <v>2</v>
      </c>
      <c r="I60" s="2">
        <v>1.1953990609549601</v>
      </c>
      <c r="M60">
        <v>4</v>
      </c>
      <c r="N60">
        <v>3</v>
      </c>
      <c r="O60">
        <v>1</v>
      </c>
      <c r="P60">
        <v>0.4</v>
      </c>
      <c r="Q60">
        <v>0</v>
      </c>
      <c r="R60">
        <v>2</v>
      </c>
      <c r="S60">
        <v>0.36829346209062802</v>
      </c>
    </row>
    <row r="61" spans="2:19" x14ac:dyDescent="0.25">
      <c r="C61" s="2">
        <v>6</v>
      </c>
      <c r="D61" s="2">
        <v>1</v>
      </c>
      <c r="E61" s="2">
        <v>1</v>
      </c>
      <c r="F61" s="2">
        <v>0.4</v>
      </c>
      <c r="G61" s="2">
        <v>0</v>
      </c>
      <c r="H61" s="2">
        <v>2</v>
      </c>
      <c r="I61" s="2">
        <v>1.1861185832358301</v>
      </c>
      <c r="M61">
        <v>4</v>
      </c>
      <c r="N61">
        <v>3</v>
      </c>
      <c r="O61">
        <v>1</v>
      </c>
      <c r="P61">
        <v>0.4</v>
      </c>
      <c r="Q61">
        <v>0</v>
      </c>
      <c r="R61">
        <v>2</v>
      </c>
      <c r="S61">
        <v>0.36631788797882803</v>
      </c>
    </row>
    <row r="62" spans="2:19" x14ac:dyDescent="0.25">
      <c r="C62" s="2">
        <v>8</v>
      </c>
      <c r="D62" s="2">
        <v>1</v>
      </c>
      <c r="E62" s="2">
        <v>1</v>
      </c>
      <c r="F62" s="2">
        <v>0.4</v>
      </c>
      <c r="G62" s="2">
        <v>0</v>
      </c>
      <c r="H62" s="2">
        <v>1</v>
      </c>
      <c r="I62" s="2">
        <v>1.09784365240994</v>
      </c>
    </row>
    <row r="63" spans="2:19" x14ac:dyDescent="0.25">
      <c r="C63" s="2">
        <v>8</v>
      </c>
      <c r="D63" s="2">
        <v>1</v>
      </c>
      <c r="E63" s="2">
        <v>1</v>
      </c>
      <c r="F63" s="2">
        <v>0.4</v>
      </c>
      <c r="G63" s="2">
        <v>0</v>
      </c>
      <c r="H63" s="2">
        <v>2</v>
      </c>
      <c r="I63" s="2">
        <v>1.1382285042528899</v>
      </c>
    </row>
    <row r="64" spans="2:19" x14ac:dyDescent="0.25">
      <c r="C64" s="2">
        <v>8</v>
      </c>
      <c r="D64" s="2">
        <v>1</v>
      </c>
      <c r="E64" s="2">
        <v>1</v>
      </c>
      <c r="F64" s="2">
        <v>0.4</v>
      </c>
      <c r="G64" s="2">
        <v>0</v>
      </c>
      <c r="H64" s="2">
        <v>2</v>
      </c>
      <c r="I64" s="2">
        <v>1.1322355262413999</v>
      </c>
    </row>
    <row r="65" spans="3:9" x14ac:dyDescent="0.25">
      <c r="C65" s="2">
        <v>8</v>
      </c>
      <c r="D65" s="2">
        <v>1</v>
      </c>
      <c r="E65" s="2">
        <v>1</v>
      </c>
      <c r="F65" s="2">
        <v>0.4</v>
      </c>
      <c r="G65" s="2">
        <v>0</v>
      </c>
      <c r="H65" s="2">
        <v>2</v>
      </c>
      <c r="I65" s="2">
        <v>1.12442083530036</v>
      </c>
    </row>
    <row r="66" spans="3:9" x14ac:dyDescent="0.25">
      <c r="C66" s="2">
        <v>10</v>
      </c>
      <c r="D66" s="2">
        <v>1</v>
      </c>
      <c r="E66" s="2">
        <v>1</v>
      </c>
      <c r="F66" s="2">
        <v>0.4</v>
      </c>
      <c r="G66" s="2">
        <v>0</v>
      </c>
      <c r="H66" s="2">
        <v>1</v>
      </c>
      <c r="I66" s="2">
        <v>1.0739191736009099</v>
      </c>
    </row>
    <row r="67" spans="3:9" x14ac:dyDescent="0.25">
      <c r="C67" s="2">
        <v>10</v>
      </c>
      <c r="D67" s="2">
        <v>1</v>
      </c>
      <c r="E67" s="2">
        <v>1</v>
      </c>
      <c r="F67" s="2">
        <v>0.4</v>
      </c>
      <c r="G67" s="2">
        <v>0</v>
      </c>
      <c r="H67" s="2">
        <v>2</v>
      </c>
      <c r="I67" s="2">
        <v>1.09107471978573</v>
      </c>
    </row>
    <row r="68" spans="3:9" x14ac:dyDescent="0.25">
      <c r="C68" s="2">
        <v>10</v>
      </c>
      <c r="D68" s="2">
        <v>1</v>
      </c>
      <c r="E68" s="2">
        <v>1</v>
      </c>
      <c r="F68" s="2">
        <v>0.4</v>
      </c>
      <c r="G68" s="2">
        <v>0</v>
      </c>
      <c r="H68" s="2">
        <v>2</v>
      </c>
      <c r="I68" s="2">
        <v>1.10148560032885</v>
      </c>
    </row>
    <row r="69" spans="3:9" x14ac:dyDescent="0.25">
      <c r="C69" s="2">
        <v>10</v>
      </c>
      <c r="D69" s="2">
        <v>1</v>
      </c>
      <c r="E69" s="2">
        <v>1</v>
      </c>
      <c r="F69" s="2">
        <v>0.4</v>
      </c>
      <c r="G69" s="2">
        <v>0</v>
      </c>
      <c r="H69" s="2">
        <v>2</v>
      </c>
      <c r="I69" s="2">
        <v>1.0936208804560501</v>
      </c>
    </row>
    <row r="70" spans="3:9" x14ac:dyDescent="0.25">
      <c r="C70">
        <v>4</v>
      </c>
      <c r="D70">
        <v>3</v>
      </c>
      <c r="E70">
        <v>1</v>
      </c>
      <c r="F70">
        <v>0.4</v>
      </c>
      <c r="G70">
        <v>0</v>
      </c>
      <c r="H70">
        <v>1</v>
      </c>
      <c r="I70">
        <v>1.0319064189031899</v>
      </c>
    </row>
    <row r="71" spans="3:9" x14ac:dyDescent="0.25">
      <c r="C71">
        <v>4</v>
      </c>
      <c r="D71">
        <v>3</v>
      </c>
      <c r="E71">
        <v>1</v>
      </c>
      <c r="F71">
        <v>0.4</v>
      </c>
      <c r="G71">
        <v>0</v>
      </c>
      <c r="H71">
        <v>2</v>
      </c>
      <c r="I71">
        <v>0.368293457092015</v>
      </c>
    </row>
    <row r="72" spans="3:9" x14ac:dyDescent="0.25">
      <c r="C72">
        <v>4</v>
      </c>
      <c r="D72">
        <v>3</v>
      </c>
      <c r="E72">
        <v>1</v>
      </c>
      <c r="F72">
        <v>0.4</v>
      </c>
      <c r="G72">
        <v>0</v>
      </c>
      <c r="H72">
        <v>2</v>
      </c>
      <c r="I72">
        <v>0.36829346209062802</v>
      </c>
    </row>
    <row r="73" spans="3:9" x14ac:dyDescent="0.25">
      <c r="C73">
        <v>4</v>
      </c>
      <c r="D73">
        <v>3</v>
      </c>
      <c r="E73">
        <v>1</v>
      </c>
      <c r="F73">
        <v>0.4</v>
      </c>
      <c r="G73">
        <v>0</v>
      </c>
      <c r="H73">
        <v>2</v>
      </c>
      <c r="I73">
        <v>0.36631788797882803</v>
      </c>
    </row>
  </sheetData>
  <mergeCells count="2">
    <mergeCell ref="E1:I1"/>
    <mergeCell ref="O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A725-8B81-4C7B-8684-42C5ABFC4F00}">
  <dimension ref="D1:T73"/>
  <sheetViews>
    <sheetView topLeftCell="A49" workbookViewId="0">
      <selection activeCell="J71" sqref="J71"/>
    </sheetView>
  </sheetViews>
  <sheetFormatPr defaultRowHeight="15" x14ac:dyDescent="0.25"/>
  <sheetData>
    <row r="1" spans="6:20" x14ac:dyDescent="0.25">
      <c r="F1" s="66" t="s">
        <v>40</v>
      </c>
      <c r="G1" s="66"/>
      <c r="H1" s="66"/>
      <c r="I1" s="66"/>
      <c r="J1" s="66"/>
      <c r="P1" s="66" t="s">
        <v>41</v>
      </c>
      <c r="Q1" s="66"/>
      <c r="R1" s="66"/>
      <c r="S1" s="66"/>
      <c r="T1" s="66"/>
    </row>
    <row r="2" spans="6:20" x14ac:dyDescent="0.25">
      <c r="F2">
        <v>1</v>
      </c>
      <c r="G2">
        <v>0</v>
      </c>
      <c r="H2">
        <v>200</v>
      </c>
      <c r="I2">
        <v>1</v>
      </c>
      <c r="J2">
        <v>1.35699335026448</v>
      </c>
      <c r="P2">
        <v>1</v>
      </c>
      <c r="Q2">
        <v>0</v>
      </c>
      <c r="R2">
        <v>200</v>
      </c>
      <c r="S2">
        <v>1</v>
      </c>
      <c r="T2">
        <v>1.35699335026448</v>
      </c>
    </row>
    <row r="3" spans="6:20" x14ac:dyDescent="0.25">
      <c r="F3">
        <v>1</v>
      </c>
      <c r="G3">
        <v>0.4</v>
      </c>
      <c r="H3">
        <v>200</v>
      </c>
      <c r="I3">
        <v>1</v>
      </c>
      <c r="J3">
        <v>1.2041591321917799</v>
      </c>
      <c r="P3">
        <v>1</v>
      </c>
      <c r="Q3">
        <v>0.4</v>
      </c>
      <c r="R3">
        <v>200</v>
      </c>
      <c r="S3">
        <v>1</v>
      </c>
      <c r="T3">
        <v>1.2041591321917799</v>
      </c>
    </row>
    <row r="4" spans="6:20" x14ac:dyDescent="0.25">
      <c r="F4">
        <v>1</v>
      </c>
      <c r="G4">
        <v>0</v>
      </c>
      <c r="H4">
        <v>200</v>
      </c>
      <c r="I4">
        <v>2</v>
      </c>
      <c r="J4">
        <v>1.6811491244816901</v>
      </c>
      <c r="P4">
        <v>1</v>
      </c>
      <c r="Q4">
        <v>0</v>
      </c>
      <c r="R4">
        <v>200</v>
      </c>
      <c r="S4">
        <v>2</v>
      </c>
      <c r="T4">
        <v>1.6811491244816901</v>
      </c>
    </row>
    <row r="5" spans="6:20" x14ac:dyDescent="0.25">
      <c r="F5">
        <v>1</v>
      </c>
      <c r="G5">
        <v>0.4</v>
      </c>
      <c r="H5">
        <v>200</v>
      </c>
      <c r="I5">
        <v>2</v>
      </c>
      <c r="J5">
        <v>1.2843089030906301</v>
      </c>
      <c r="P5">
        <v>1</v>
      </c>
      <c r="Q5">
        <v>0.4</v>
      </c>
      <c r="R5">
        <v>200</v>
      </c>
      <c r="S5">
        <v>2</v>
      </c>
      <c r="T5">
        <v>1.2843089030906301</v>
      </c>
    </row>
    <row r="6" spans="6:20" x14ac:dyDescent="0.25">
      <c r="F6">
        <v>1</v>
      </c>
      <c r="G6">
        <v>0</v>
      </c>
      <c r="H6">
        <v>200</v>
      </c>
      <c r="I6">
        <v>2</v>
      </c>
      <c r="J6">
        <v>1.6811491244816901</v>
      </c>
      <c r="P6">
        <v>1</v>
      </c>
      <c r="Q6">
        <v>0</v>
      </c>
      <c r="R6">
        <v>200</v>
      </c>
      <c r="S6">
        <v>2</v>
      </c>
      <c r="T6">
        <v>1.6811491244816901</v>
      </c>
    </row>
    <row r="7" spans="6:20" x14ac:dyDescent="0.25">
      <c r="F7">
        <v>1</v>
      </c>
      <c r="G7">
        <v>0.4</v>
      </c>
      <c r="H7">
        <v>200</v>
      </c>
      <c r="I7">
        <v>2</v>
      </c>
      <c r="J7">
        <v>1.2843089030906301</v>
      </c>
      <c r="P7">
        <v>1</v>
      </c>
      <c r="Q7">
        <v>0.4</v>
      </c>
      <c r="R7">
        <v>200</v>
      </c>
      <c r="S7">
        <v>2</v>
      </c>
      <c r="T7">
        <v>1.2843089030906301</v>
      </c>
    </row>
    <row r="8" spans="6:20" x14ac:dyDescent="0.25">
      <c r="F8">
        <v>1</v>
      </c>
      <c r="G8">
        <v>0</v>
      </c>
      <c r="H8">
        <v>200</v>
      </c>
      <c r="I8">
        <v>2</v>
      </c>
      <c r="J8">
        <v>1.6860848775505901</v>
      </c>
      <c r="P8">
        <v>1</v>
      </c>
      <c r="Q8">
        <v>0</v>
      </c>
      <c r="R8">
        <v>200</v>
      </c>
      <c r="S8">
        <v>2</v>
      </c>
      <c r="T8">
        <v>1.6860848775505901</v>
      </c>
    </row>
    <row r="9" spans="6:20" x14ac:dyDescent="0.25">
      <c r="F9">
        <v>1</v>
      </c>
      <c r="G9">
        <v>0.4</v>
      </c>
      <c r="H9">
        <v>200</v>
      </c>
      <c r="I9">
        <v>2</v>
      </c>
      <c r="J9">
        <v>1.25926769702289</v>
      </c>
      <c r="P9">
        <v>1</v>
      </c>
      <c r="Q9">
        <v>0.4</v>
      </c>
      <c r="R9">
        <v>200</v>
      </c>
      <c r="S9">
        <v>2</v>
      </c>
      <c r="T9">
        <v>1.25926769702289</v>
      </c>
    </row>
    <row r="10" spans="6:20" x14ac:dyDescent="0.25">
      <c r="F10">
        <v>1</v>
      </c>
      <c r="G10">
        <v>0</v>
      </c>
      <c r="H10">
        <v>200</v>
      </c>
      <c r="I10">
        <v>1</v>
      </c>
      <c r="J10">
        <v>1.2137843291877799</v>
      </c>
      <c r="P10">
        <v>1</v>
      </c>
      <c r="Q10">
        <v>0</v>
      </c>
      <c r="R10">
        <v>200</v>
      </c>
      <c r="S10">
        <v>1</v>
      </c>
      <c r="T10">
        <v>1.2137843291877799</v>
      </c>
    </row>
    <row r="11" spans="6:20" x14ac:dyDescent="0.25">
      <c r="F11">
        <v>1</v>
      </c>
      <c r="G11">
        <v>0.4</v>
      </c>
      <c r="H11">
        <v>200</v>
      </c>
      <c r="I11">
        <v>1</v>
      </c>
      <c r="J11">
        <v>1.0950165141794399</v>
      </c>
      <c r="P11">
        <v>1</v>
      </c>
      <c r="Q11">
        <v>0.4</v>
      </c>
      <c r="R11">
        <v>200</v>
      </c>
      <c r="S11">
        <v>1</v>
      </c>
      <c r="T11">
        <v>1.0950165141794399</v>
      </c>
    </row>
    <row r="12" spans="6:20" x14ac:dyDescent="0.25">
      <c r="F12">
        <v>1</v>
      </c>
      <c r="G12">
        <v>0</v>
      </c>
      <c r="H12">
        <v>200</v>
      </c>
      <c r="I12">
        <v>2</v>
      </c>
      <c r="J12">
        <v>0.75940919919581495</v>
      </c>
      <c r="P12">
        <v>1</v>
      </c>
      <c r="Q12">
        <v>0</v>
      </c>
      <c r="R12">
        <v>200</v>
      </c>
      <c r="S12">
        <v>2</v>
      </c>
      <c r="T12">
        <v>0.75940919919581495</v>
      </c>
    </row>
    <row r="13" spans="6:20" x14ac:dyDescent="0.25">
      <c r="F13">
        <v>1</v>
      </c>
      <c r="G13">
        <v>0.4</v>
      </c>
      <c r="H13">
        <v>200</v>
      </c>
      <c r="I13">
        <v>2</v>
      </c>
      <c r="J13">
        <v>0.59103686821832302</v>
      </c>
      <c r="P13">
        <v>1</v>
      </c>
      <c r="Q13">
        <v>0.4</v>
      </c>
      <c r="R13">
        <v>200</v>
      </c>
      <c r="S13">
        <v>2</v>
      </c>
      <c r="T13">
        <v>0.59103686821832302</v>
      </c>
    </row>
    <row r="14" spans="6:20" x14ac:dyDescent="0.25">
      <c r="F14">
        <v>1</v>
      </c>
      <c r="G14">
        <v>0</v>
      </c>
      <c r="H14">
        <v>200</v>
      </c>
      <c r="I14">
        <v>2</v>
      </c>
      <c r="J14">
        <v>0.75940919919581495</v>
      </c>
      <c r="P14">
        <v>1</v>
      </c>
      <c r="Q14">
        <v>0</v>
      </c>
      <c r="R14">
        <v>200</v>
      </c>
      <c r="S14">
        <v>2</v>
      </c>
      <c r="T14">
        <v>0.75940919919581495</v>
      </c>
    </row>
    <row r="15" spans="6:20" x14ac:dyDescent="0.25">
      <c r="F15">
        <v>1</v>
      </c>
      <c r="G15">
        <v>0.4</v>
      </c>
      <c r="H15">
        <v>200</v>
      </c>
      <c r="I15">
        <v>2</v>
      </c>
      <c r="J15">
        <v>0.59103686821832302</v>
      </c>
      <c r="P15">
        <v>1</v>
      </c>
      <c r="Q15">
        <v>0.4</v>
      </c>
      <c r="R15">
        <v>200</v>
      </c>
      <c r="S15">
        <v>2</v>
      </c>
      <c r="T15">
        <v>0.59103686821832302</v>
      </c>
    </row>
    <row r="16" spans="6:20" x14ac:dyDescent="0.25">
      <c r="F16">
        <v>1</v>
      </c>
      <c r="G16">
        <v>0</v>
      </c>
      <c r="H16">
        <v>200</v>
      </c>
      <c r="I16">
        <v>2</v>
      </c>
      <c r="J16">
        <v>0.76634788779774798</v>
      </c>
      <c r="P16">
        <v>1</v>
      </c>
      <c r="Q16">
        <v>0</v>
      </c>
      <c r="R16">
        <v>200</v>
      </c>
      <c r="S16">
        <v>2</v>
      </c>
      <c r="T16">
        <v>0.76634788779774798</v>
      </c>
    </row>
    <row r="17" spans="6:20" x14ac:dyDescent="0.25">
      <c r="F17">
        <v>1</v>
      </c>
      <c r="G17">
        <v>0.4</v>
      </c>
      <c r="H17">
        <v>200</v>
      </c>
      <c r="I17">
        <v>2</v>
      </c>
      <c r="J17">
        <v>0.58704931128598303</v>
      </c>
      <c r="P17">
        <v>1</v>
      </c>
      <c r="Q17">
        <v>0.4</v>
      </c>
      <c r="R17">
        <v>200</v>
      </c>
      <c r="S17">
        <v>2</v>
      </c>
      <c r="T17">
        <v>0.58704931128598303</v>
      </c>
    </row>
    <row r="18" spans="6:20" x14ac:dyDescent="0.25">
      <c r="F18">
        <v>1</v>
      </c>
      <c r="G18">
        <v>0</v>
      </c>
      <c r="H18">
        <v>200</v>
      </c>
      <c r="I18">
        <v>1</v>
      </c>
      <c r="J18">
        <v>1.28335966833826</v>
      </c>
      <c r="P18">
        <v>1</v>
      </c>
      <c r="Q18">
        <v>0</v>
      </c>
      <c r="R18">
        <v>200</v>
      </c>
      <c r="S18">
        <v>1</v>
      </c>
      <c r="T18">
        <v>1.28335966833826</v>
      </c>
    </row>
    <row r="19" spans="6:20" x14ac:dyDescent="0.25">
      <c r="F19">
        <v>1</v>
      </c>
      <c r="G19">
        <v>0.4</v>
      </c>
      <c r="H19">
        <v>200</v>
      </c>
      <c r="I19">
        <v>1</v>
      </c>
      <c r="J19">
        <v>1.15601562865146</v>
      </c>
      <c r="P19">
        <v>1</v>
      </c>
      <c r="Q19">
        <v>0.4</v>
      </c>
      <c r="R19">
        <v>200</v>
      </c>
      <c r="S19">
        <v>1</v>
      </c>
      <c r="T19">
        <v>1.15601562865146</v>
      </c>
    </row>
    <row r="20" spans="6:20" x14ac:dyDescent="0.25">
      <c r="F20">
        <v>1</v>
      </c>
      <c r="G20">
        <v>0</v>
      </c>
      <c r="H20">
        <v>200</v>
      </c>
      <c r="I20">
        <v>2</v>
      </c>
      <c r="J20">
        <v>1.5480079215698599</v>
      </c>
      <c r="P20">
        <v>1</v>
      </c>
      <c r="Q20">
        <v>0</v>
      </c>
      <c r="R20">
        <v>200</v>
      </c>
      <c r="S20">
        <v>2</v>
      </c>
      <c r="T20">
        <v>1.5480079215698599</v>
      </c>
    </row>
    <row r="21" spans="6:20" x14ac:dyDescent="0.25">
      <c r="F21">
        <v>1</v>
      </c>
      <c r="G21">
        <v>0.4</v>
      </c>
      <c r="H21">
        <v>200</v>
      </c>
      <c r="I21">
        <v>2</v>
      </c>
      <c r="J21">
        <v>1.2143321217253</v>
      </c>
      <c r="P21">
        <v>1</v>
      </c>
      <c r="Q21">
        <v>0.4</v>
      </c>
      <c r="R21">
        <v>200</v>
      </c>
      <c r="S21">
        <v>2</v>
      </c>
      <c r="T21">
        <v>1.2143321217253</v>
      </c>
    </row>
    <row r="22" spans="6:20" x14ac:dyDescent="0.25">
      <c r="F22">
        <v>1</v>
      </c>
      <c r="G22">
        <v>0</v>
      </c>
      <c r="H22">
        <v>200</v>
      </c>
      <c r="I22">
        <v>2</v>
      </c>
      <c r="J22">
        <v>1.5480079215698599</v>
      </c>
      <c r="P22">
        <v>1</v>
      </c>
      <c r="Q22">
        <v>0</v>
      </c>
      <c r="R22">
        <v>200</v>
      </c>
      <c r="S22">
        <v>2</v>
      </c>
      <c r="T22">
        <v>1.5480079215698599</v>
      </c>
    </row>
    <row r="23" spans="6:20" x14ac:dyDescent="0.25">
      <c r="F23">
        <v>1</v>
      </c>
      <c r="G23">
        <v>0.4</v>
      </c>
      <c r="H23">
        <v>200</v>
      </c>
      <c r="I23">
        <v>2</v>
      </c>
      <c r="J23">
        <v>1.2143321217253</v>
      </c>
      <c r="P23">
        <v>1</v>
      </c>
      <c r="Q23">
        <v>0.4</v>
      </c>
      <c r="R23">
        <v>200</v>
      </c>
      <c r="S23">
        <v>2</v>
      </c>
      <c r="T23">
        <v>1.2143321217253</v>
      </c>
    </row>
    <row r="24" spans="6:20" x14ac:dyDescent="0.25">
      <c r="F24">
        <v>1</v>
      </c>
      <c r="G24">
        <v>0</v>
      </c>
      <c r="H24">
        <v>200</v>
      </c>
      <c r="I24">
        <v>2</v>
      </c>
      <c r="J24">
        <v>1.55301320658363</v>
      </c>
      <c r="P24">
        <v>1</v>
      </c>
      <c r="Q24">
        <v>0</v>
      </c>
      <c r="R24">
        <v>200</v>
      </c>
      <c r="S24">
        <v>2</v>
      </c>
      <c r="T24">
        <v>1.55301320658363</v>
      </c>
    </row>
    <row r="25" spans="6:20" x14ac:dyDescent="0.25">
      <c r="F25">
        <v>1</v>
      </c>
      <c r="G25">
        <v>0.4</v>
      </c>
      <c r="H25">
        <v>200</v>
      </c>
      <c r="I25">
        <v>2</v>
      </c>
      <c r="J25">
        <v>1.1956347664539799</v>
      </c>
      <c r="P25">
        <v>1</v>
      </c>
      <c r="Q25">
        <v>0.4</v>
      </c>
      <c r="R25">
        <v>200</v>
      </c>
      <c r="S25">
        <v>2</v>
      </c>
      <c r="T25">
        <v>1.1956347664539799</v>
      </c>
    </row>
    <row r="26" spans="6:20" x14ac:dyDescent="0.25">
      <c r="F26">
        <v>1</v>
      </c>
      <c r="G26">
        <v>0</v>
      </c>
      <c r="H26">
        <v>200</v>
      </c>
      <c r="I26">
        <v>1</v>
      </c>
      <c r="J26">
        <v>1.2351262092592601</v>
      </c>
      <c r="P26">
        <v>1</v>
      </c>
      <c r="Q26">
        <v>0</v>
      </c>
      <c r="R26">
        <v>200</v>
      </c>
      <c r="S26">
        <v>1</v>
      </c>
      <c r="T26">
        <v>1.2351262092592601</v>
      </c>
    </row>
    <row r="27" spans="6:20" x14ac:dyDescent="0.25">
      <c r="F27">
        <v>1</v>
      </c>
      <c r="G27">
        <v>0.4</v>
      </c>
      <c r="H27">
        <v>200</v>
      </c>
      <c r="I27">
        <v>1</v>
      </c>
      <c r="J27">
        <v>1.1257649925202999</v>
      </c>
      <c r="P27">
        <v>1</v>
      </c>
      <c r="Q27">
        <v>0.4</v>
      </c>
      <c r="R27">
        <v>200</v>
      </c>
      <c r="S27">
        <v>1</v>
      </c>
      <c r="T27">
        <v>1.1257649925202999</v>
      </c>
    </row>
    <row r="28" spans="6:20" x14ac:dyDescent="0.25">
      <c r="F28">
        <v>1</v>
      </c>
      <c r="G28">
        <v>0</v>
      </c>
      <c r="H28">
        <v>200</v>
      </c>
      <c r="I28">
        <v>2</v>
      </c>
      <c r="J28">
        <v>1.45838796687304</v>
      </c>
      <c r="P28">
        <v>1</v>
      </c>
      <c r="Q28">
        <v>0</v>
      </c>
      <c r="R28">
        <v>200</v>
      </c>
      <c r="S28">
        <v>2</v>
      </c>
      <c r="T28">
        <v>1.45838796687304</v>
      </c>
    </row>
    <row r="29" spans="6:20" x14ac:dyDescent="0.25">
      <c r="F29">
        <v>1</v>
      </c>
      <c r="G29">
        <v>0.4</v>
      </c>
      <c r="H29">
        <v>200</v>
      </c>
      <c r="I29">
        <v>2</v>
      </c>
      <c r="J29">
        <v>1.17049712142578</v>
      </c>
      <c r="P29">
        <v>1</v>
      </c>
      <c r="Q29">
        <v>0.4</v>
      </c>
      <c r="R29">
        <v>200</v>
      </c>
      <c r="S29">
        <v>2</v>
      </c>
      <c r="T29">
        <v>1.17049712142578</v>
      </c>
    </row>
    <row r="30" spans="6:20" x14ac:dyDescent="0.25">
      <c r="F30">
        <v>1</v>
      </c>
      <c r="G30">
        <v>0</v>
      </c>
      <c r="H30">
        <v>200</v>
      </c>
      <c r="I30">
        <v>2</v>
      </c>
      <c r="J30">
        <v>1.45838796687304</v>
      </c>
      <c r="P30">
        <v>1</v>
      </c>
      <c r="Q30">
        <v>0</v>
      </c>
      <c r="R30">
        <v>200</v>
      </c>
      <c r="S30">
        <v>2</v>
      </c>
      <c r="T30">
        <v>1.45838796687304</v>
      </c>
    </row>
    <row r="31" spans="6:20" x14ac:dyDescent="0.25">
      <c r="F31">
        <v>1</v>
      </c>
      <c r="G31">
        <v>0.4</v>
      </c>
      <c r="H31">
        <v>200</v>
      </c>
      <c r="I31">
        <v>2</v>
      </c>
      <c r="J31">
        <v>1.17049712142578</v>
      </c>
      <c r="P31">
        <v>1</v>
      </c>
      <c r="Q31">
        <v>0.4</v>
      </c>
      <c r="R31">
        <v>200</v>
      </c>
      <c r="S31">
        <v>2</v>
      </c>
      <c r="T31">
        <v>1.17049712142578</v>
      </c>
    </row>
    <row r="32" spans="6:20" x14ac:dyDescent="0.25">
      <c r="F32">
        <v>1</v>
      </c>
      <c r="G32">
        <v>0</v>
      </c>
      <c r="H32">
        <v>200</v>
      </c>
      <c r="I32">
        <v>2</v>
      </c>
      <c r="J32">
        <v>1.4629548318902299</v>
      </c>
      <c r="P32">
        <v>1</v>
      </c>
      <c r="Q32">
        <v>0</v>
      </c>
      <c r="R32">
        <v>200</v>
      </c>
      <c r="S32">
        <v>2</v>
      </c>
      <c r="T32">
        <v>1.4629548318902299</v>
      </c>
    </row>
    <row r="33" spans="6:20" x14ac:dyDescent="0.25">
      <c r="F33">
        <v>1</v>
      </c>
      <c r="G33">
        <v>0.4</v>
      </c>
      <c r="H33">
        <v>200</v>
      </c>
      <c r="I33">
        <v>2</v>
      </c>
      <c r="J33">
        <v>1.15579376505988</v>
      </c>
      <c r="P33">
        <v>1</v>
      </c>
      <c r="Q33">
        <v>0.4</v>
      </c>
      <c r="R33">
        <v>200</v>
      </c>
      <c r="S33">
        <v>2</v>
      </c>
      <c r="T33">
        <v>1.15579376505988</v>
      </c>
    </row>
    <row r="34" spans="6:20" x14ac:dyDescent="0.25">
      <c r="F34">
        <v>1</v>
      </c>
      <c r="G34">
        <v>0</v>
      </c>
      <c r="H34">
        <v>200</v>
      </c>
      <c r="I34">
        <v>1</v>
      </c>
      <c r="J34">
        <v>1.20101172121523</v>
      </c>
      <c r="P34">
        <v>1</v>
      </c>
      <c r="Q34">
        <v>0</v>
      </c>
      <c r="R34">
        <v>200</v>
      </c>
      <c r="S34">
        <v>1</v>
      </c>
      <c r="T34">
        <v>1.20101172121523</v>
      </c>
    </row>
    <row r="35" spans="6:20" x14ac:dyDescent="0.25">
      <c r="F35">
        <v>1</v>
      </c>
      <c r="G35">
        <v>0.4</v>
      </c>
      <c r="H35">
        <v>200</v>
      </c>
      <c r="I35">
        <v>1</v>
      </c>
      <c r="J35">
        <v>1.10509947289537</v>
      </c>
      <c r="P35">
        <v>1</v>
      </c>
      <c r="Q35">
        <v>0.4</v>
      </c>
      <c r="R35">
        <v>200</v>
      </c>
      <c r="S35">
        <v>1</v>
      </c>
      <c r="T35">
        <v>1.10509947289537</v>
      </c>
    </row>
    <row r="36" spans="6:20" x14ac:dyDescent="0.25">
      <c r="F36">
        <v>1</v>
      </c>
      <c r="G36">
        <v>0</v>
      </c>
      <c r="H36">
        <v>200</v>
      </c>
      <c r="I36">
        <v>2</v>
      </c>
      <c r="J36">
        <v>1.39392910949269</v>
      </c>
      <c r="P36">
        <v>1</v>
      </c>
      <c r="Q36">
        <v>0</v>
      </c>
      <c r="R36">
        <v>200</v>
      </c>
      <c r="S36">
        <v>2</v>
      </c>
      <c r="T36">
        <v>1.39392910949269</v>
      </c>
    </row>
    <row r="37" spans="6:20" x14ac:dyDescent="0.25">
      <c r="F37">
        <v>1</v>
      </c>
      <c r="G37">
        <v>0.4</v>
      </c>
      <c r="H37">
        <v>200</v>
      </c>
      <c r="I37">
        <v>2</v>
      </c>
      <c r="J37">
        <v>1.14077389725127</v>
      </c>
      <c r="P37">
        <v>1</v>
      </c>
      <c r="Q37">
        <v>0.4</v>
      </c>
      <c r="R37">
        <v>200</v>
      </c>
      <c r="S37">
        <v>2</v>
      </c>
      <c r="T37">
        <v>1.14077389725127</v>
      </c>
    </row>
    <row r="38" spans="6:20" x14ac:dyDescent="0.25">
      <c r="F38">
        <v>1</v>
      </c>
      <c r="G38">
        <v>0</v>
      </c>
      <c r="H38">
        <v>200</v>
      </c>
      <c r="I38">
        <v>2</v>
      </c>
      <c r="J38">
        <v>1.39392910949269</v>
      </c>
      <c r="P38">
        <v>1</v>
      </c>
      <c r="Q38">
        <v>0</v>
      </c>
      <c r="R38">
        <v>200</v>
      </c>
      <c r="S38">
        <v>2</v>
      </c>
      <c r="T38">
        <v>1.39392910949269</v>
      </c>
    </row>
    <row r="39" spans="6:20" x14ac:dyDescent="0.25">
      <c r="F39">
        <v>1</v>
      </c>
      <c r="G39">
        <v>0.4</v>
      </c>
      <c r="H39">
        <v>200</v>
      </c>
      <c r="I39">
        <v>2</v>
      </c>
      <c r="J39">
        <v>1.14077389725127</v>
      </c>
      <c r="P39">
        <v>1</v>
      </c>
      <c r="Q39">
        <v>0.4</v>
      </c>
      <c r="R39">
        <v>200</v>
      </c>
      <c r="S39">
        <v>2</v>
      </c>
      <c r="T39">
        <v>1.14077389725127</v>
      </c>
    </row>
    <row r="40" spans="6:20" x14ac:dyDescent="0.25">
      <c r="F40">
        <v>1</v>
      </c>
      <c r="G40">
        <v>0</v>
      </c>
      <c r="H40">
        <v>200</v>
      </c>
      <c r="I40">
        <v>2</v>
      </c>
      <c r="J40">
        <v>1.3980009073555999</v>
      </c>
      <c r="P40">
        <v>1</v>
      </c>
      <c r="Q40">
        <v>0</v>
      </c>
      <c r="R40">
        <v>200</v>
      </c>
      <c r="S40">
        <v>2</v>
      </c>
      <c r="T40">
        <v>1.3980009073555999</v>
      </c>
    </row>
    <row r="41" spans="6:20" x14ac:dyDescent="0.25">
      <c r="F41">
        <v>1</v>
      </c>
      <c r="G41">
        <v>0.4</v>
      </c>
      <c r="H41">
        <v>200</v>
      </c>
      <c r="I41">
        <v>2</v>
      </c>
      <c r="J41">
        <v>1.1287592846236301</v>
      </c>
      <c r="P41">
        <v>1</v>
      </c>
      <c r="Q41">
        <v>0.4</v>
      </c>
      <c r="R41">
        <v>200</v>
      </c>
      <c r="S41">
        <v>2</v>
      </c>
      <c r="T41">
        <v>1.1287592846236301</v>
      </c>
    </row>
    <row r="42" spans="6:20" x14ac:dyDescent="0.25">
      <c r="F42">
        <v>1</v>
      </c>
      <c r="G42">
        <v>0</v>
      </c>
      <c r="H42">
        <v>200</v>
      </c>
      <c r="I42">
        <v>1</v>
      </c>
      <c r="J42">
        <v>1.15473298726236</v>
      </c>
      <c r="P42">
        <v>1</v>
      </c>
      <c r="Q42">
        <v>0</v>
      </c>
      <c r="R42">
        <v>200</v>
      </c>
      <c r="S42">
        <v>1</v>
      </c>
      <c r="T42">
        <v>1.15473298726236</v>
      </c>
    </row>
    <row r="43" spans="6:20" x14ac:dyDescent="0.25">
      <c r="F43">
        <v>1</v>
      </c>
      <c r="G43">
        <v>0.4</v>
      </c>
      <c r="H43">
        <v>200</v>
      </c>
      <c r="I43">
        <v>1</v>
      </c>
      <c r="J43">
        <v>1.05058058786371</v>
      </c>
      <c r="P43">
        <v>1</v>
      </c>
      <c r="Q43">
        <v>0.4</v>
      </c>
      <c r="R43">
        <v>200</v>
      </c>
      <c r="S43">
        <v>1</v>
      </c>
      <c r="T43">
        <v>1.05058058786371</v>
      </c>
    </row>
    <row r="44" spans="6:20" x14ac:dyDescent="0.25">
      <c r="F44">
        <v>1</v>
      </c>
      <c r="G44">
        <v>0</v>
      </c>
      <c r="H44">
        <v>200</v>
      </c>
      <c r="I44">
        <v>2</v>
      </c>
      <c r="J44">
        <v>0.48024864651201299</v>
      </c>
      <c r="P44">
        <v>1</v>
      </c>
      <c r="Q44">
        <v>0</v>
      </c>
      <c r="R44">
        <v>200</v>
      </c>
      <c r="S44">
        <v>2</v>
      </c>
      <c r="T44">
        <v>0.48024864651201299</v>
      </c>
    </row>
    <row r="45" spans="6:20" x14ac:dyDescent="0.25">
      <c r="F45">
        <v>1</v>
      </c>
      <c r="G45">
        <v>0.4</v>
      </c>
      <c r="H45">
        <v>200</v>
      </c>
      <c r="I45">
        <v>2</v>
      </c>
      <c r="J45">
        <v>0.37602305237619899</v>
      </c>
      <c r="P45">
        <v>1</v>
      </c>
      <c r="Q45">
        <v>0.4</v>
      </c>
      <c r="R45">
        <v>200</v>
      </c>
      <c r="S45">
        <v>2</v>
      </c>
      <c r="T45">
        <v>0.37602305237619899</v>
      </c>
    </row>
    <row r="46" spans="6:20" x14ac:dyDescent="0.25">
      <c r="F46">
        <v>1</v>
      </c>
      <c r="G46">
        <v>0</v>
      </c>
      <c r="H46">
        <v>200</v>
      </c>
      <c r="I46">
        <v>2</v>
      </c>
      <c r="J46">
        <v>0.48024864651201299</v>
      </c>
      <c r="P46">
        <v>1</v>
      </c>
      <c r="Q46">
        <v>0</v>
      </c>
      <c r="R46">
        <v>200</v>
      </c>
      <c r="S46">
        <v>2</v>
      </c>
      <c r="T46">
        <v>0.48024864651201299</v>
      </c>
    </row>
    <row r="47" spans="6:20" x14ac:dyDescent="0.25">
      <c r="F47">
        <v>1</v>
      </c>
      <c r="G47">
        <v>0.4</v>
      </c>
      <c r="H47">
        <v>200</v>
      </c>
      <c r="I47">
        <v>2</v>
      </c>
      <c r="J47">
        <v>0.37602305237619899</v>
      </c>
      <c r="P47">
        <v>1</v>
      </c>
      <c r="Q47">
        <v>0.4</v>
      </c>
      <c r="R47">
        <v>200</v>
      </c>
      <c r="S47">
        <v>2</v>
      </c>
      <c r="T47">
        <v>0.37602305237619899</v>
      </c>
    </row>
    <row r="48" spans="6:20" x14ac:dyDescent="0.25">
      <c r="F48">
        <v>1</v>
      </c>
      <c r="G48">
        <v>0</v>
      </c>
      <c r="H48">
        <v>200</v>
      </c>
      <c r="I48">
        <v>2</v>
      </c>
      <c r="J48">
        <v>0.48589008516944099</v>
      </c>
      <c r="P48">
        <v>1</v>
      </c>
      <c r="Q48">
        <v>0</v>
      </c>
      <c r="R48">
        <v>200</v>
      </c>
      <c r="S48">
        <v>2</v>
      </c>
      <c r="T48">
        <v>0.48589008516944099</v>
      </c>
    </row>
    <row r="49" spans="4:20" x14ac:dyDescent="0.25">
      <c r="D49" s="3" t="s">
        <v>2</v>
      </c>
      <c r="E49" s="3" t="s">
        <v>3</v>
      </c>
      <c r="F49" s="4">
        <v>1</v>
      </c>
      <c r="G49" s="4">
        <v>0.4</v>
      </c>
      <c r="H49" s="4">
        <v>200</v>
      </c>
      <c r="I49" s="4">
        <v>2</v>
      </c>
      <c r="J49" s="4">
        <v>0.37507827655632098</v>
      </c>
      <c r="N49" s="3" t="s">
        <v>2</v>
      </c>
      <c r="O49" s="3" t="s">
        <v>3</v>
      </c>
      <c r="P49" s="4">
        <v>1</v>
      </c>
      <c r="Q49" s="4">
        <v>0.4</v>
      </c>
      <c r="R49" s="4">
        <v>200</v>
      </c>
      <c r="S49" s="4">
        <v>2</v>
      </c>
      <c r="T49" s="4">
        <v>0.37507827655632098</v>
      </c>
    </row>
    <row r="50" spans="4:20" x14ac:dyDescent="0.25">
      <c r="D50">
        <v>4</v>
      </c>
      <c r="E50">
        <v>1</v>
      </c>
      <c r="F50">
        <v>1</v>
      </c>
      <c r="G50">
        <v>0.4</v>
      </c>
      <c r="H50">
        <v>0</v>
      </c>
      <c r="I50">
        <v>1</v>
      </c>
      <c r="J50">
        <v>1.1910984031340499</v>
      </c>
      <c r="N50">
        <v>4</v>
      </c>
      <c r="O50">
        <v>1</v>
      </c>
      <c r="P50">
        <v>1</v>
      </c>
      <c r="Q50">
        <v>0.4</v>
      </c>
      <c r="R50">
        <v>0</v>
      </c>
      <c r="S50">
        <v>1</v>
      </c>
      <c r="T50">
        <v>1.1910984031340499</v>
      </c>
    </row>
    <row r="51" spans="4:20" x14ac:dyDescent="0.25">
      <c r="D51">
        <v>4</v>
      </c>
      <c r="E51">
        <v>1</v>
      </c>
      <c r="F51">
        <v>1</v>
      </c>
      <c r="G51">
        <v>0.4</v>
      </c>
      <c r="H51">
        <v>0</v>
      </c>
      <c r="I51">
        <v>2</v>
      </c>
      <c r="J51">
        <v>1.2647084439438001</v>
      </c>
      <c r="N51">
        <v>4</v>
      </c>
      <c r="O51">
        <v>1</v>
      </c>
      <c r="P51">
        <v>1</v>
      </c>
      <c r="Q51">
        <v>0.4</v>
      </c>
      <c r="R51">
        <v>0</v>
      </c>
      <c r="S51">
        <v>2</v>
      </c>
      <c r="T51">
        <v>1.2647084439438001</v>
      </c>
    </row>
    <row r="52" spans="4:20" x14ac:dyDescent="0.25">
      <c r="D52">
        <v>4</v>
      </c>
      <c r="E52">
        <v>1</v>
      </c>
      <c r="F52">
        <v>1</v>
      </c>
      <c r="G52">
        <v>0.4</v>
      </c>
      <c r="H52">
        <v>0</v>
      </c>
      <c r="I52">
        <v>2</v>
      </c>
      <c r="J52">
        <v>1.2647084439438001</v>
      </c>
      <c r="N52">
        <v>4</v>
      </c>
      <c r="O52">
        <v>1</v>
      </c>
      <c r="P52">
        <v>1</v>
      </c>
      <c r="Q52">
        <v>0.4</v>
      </c>
      <c r="R52">
        <v>0</v>
      </c>
      <c r="S52">
        <v>2</v>
      </c>
      <c r="T52">
        <v>1.2647084439438001</v>
      </c>
    </row>
    <row r="53" spans="4:20" x14ac:dyDescent="0.25">
      <c r="D53">
        <v>4</v>
      </c>
      <c r="E53">
        <v>1</v>
      </c>
      <c r="F53">
        <v>1</v>
      </c>
      <c r="G53">
        <v>0.4</v>
      </c>
      <c r="H53">
        <v>0</v>
      </c>
      <c r="I53">
        <v>2</v>
      </c>
      <c r="J53">
        <v>1.24500633616404</v>
      </c>
      <c r="N53">
        <v>4</v>
      </c>
      <c r="O53">
        <v>1</v>
      </c>
      <c r="P53">
        <v>1</v>
      </c>
      <c r="Q53">
        <v>0.4</v>
      </c>
      <c r="R53">
        <v>0</v>
      </c>
      <c r="S53">
        <v>2</v>
      </c>
      <c r="T53">
        <v>1.24500633616404</v>
      </c>
    </row>
    <row r="54" spans="4:20" x14ac:dyDescent="0.25">
      <c r="D54">
        <v>4</v>
      </c>
      <c r="E54">
        <v>2</v>
      </c>
      <c r="F54">
        <v>1</v>
      </c>
      <c r="G54">
        <v>0.4</v>
      </c>
      <c r="H54">
        <v>0</v>
      </c>
      <c r="I54">
        <v>1</v>
      </c>
      <c r="J54">
        <v>1.07847312651283</v>
      </c>
      <c r="N54">
        <v>4</v>
      </c>
      <c r="O54">
        <v>2</v>
      </c>
      <c r="P54">
        <v>1</v>
      </c>
      <c r="Q54">
        <v>0.4</v>
      </c>
      <c r="R54">
        <v>0</v>
      </c>
      <c r="S54">
        <v>1</v>
      </c>
      <c r="T54">
        <v>1.07847312651283</v>
      </c>
    </row>
    <row r="55" spans="4:20" x14ac:dyDescent="0.25">
      <c r="D55">
        <v>4</v>
      </c>
      <c r="E55">
        <v>2</v>
      </c>
      <c r="F55">
        <v>1</v>
      </c>
      <c r="G55">
        <v>0.4</v>
      </c>
      <c r="H55">
        <v>0</v>
      </c>
      <c r="I55">
        <v>2</v>
      </c>
      <c r="J55">
        <v>0.57858345736350003</v>
      </c>
      <c r="N55">
        <v>4</v>
      </c>
      <c r="O55">
        <v>2</v>
      </c>
      <c r="P55">
        <v>1</v>
      </c>
      <c r="Q55">
        <v>0.4</v>
      </c>
      <c r="R55">
        <v>0</v>
      </c>
      <c r="S55">
        <v>2</v>
      </c>
      <c r="T55">
        <v>0.57858345736350003</v>
      </c>
    </row>
    <row r="56" spans="4:20" x14ac:dyDescent="0.25">
      <c r="D56">
        <v>4</v>
      </c>
      <c r="E56">
        <v>2</v>
      </c>
      <c r="F56">
        <v>1</v>
      </c>
      <c r="G56">
        <v>0.4</v>
      </c>
      <c r="H56">
        <v>0</v>
      </c>
      <c r="I56">
        <v>2</v>
      </c>
      <c r="J56">
        <v>0.57858345736350003</v>
      </c>
      <c r="N56">
        <v>4</v>
      </c>
      <c r="O56">
        <v>2</v>
      </c>
      <c r="P56">
        <v>1</v>
      </c>
      <c r="Q56">
        <v>0.4</v>
      </c>
      <c r="R56">
        <v>0</v>
      </c>
      <c r="S56">
        <v>2</v>
      </c>
      <c r="T56">
        <v>0.57858345736350003</v>
      </c>
    </row>
    <row r="57" spans="4:20" x14ac:dyDescent="0.25">
      <c r="D57">
        <v>4</v>
      </c>
      <c r="E57">
        <v>2</v>
      </c>
      <c r="F57">
        <v>1</v>
      </c>
      <c r="G57">
        <v>0.4</v>
      </c>
      <c r="H57">
        <v>0</v>
      </c>
      <c r="I57">
        <v>2</v>
      </c>
      <c r="J57">
        <v>0.57539438802943899</v>
      </c>
      <c r="N57">
        <v>4</v>
      </c>
      <c r="O57">
        <v>2</v>
      </c>
      <c r="P57">
        <v>1</v>
      </c>
      <c r="Q57">
        <v>0.4</v>
      </c>
      <c r="R57">
        <v>0</v>
      </c>
      <c r="S57">
        <v>2</v>
      </c>
      <c r="T57">
        <v>0.57539438802943899</v>
      </c>
    </row>
    <row r="58" spans="4:20" x14ac:dyDescent="0.25">
      <c r="D58" s="2">
        <v>6</v>
      </c>
      <c r="E58" s="2">
        <v>1</v>
      </c>
      <c r="F58">
        <v>1</v>
      </c>
      <c r="G58">
        <v>0.4</v>
      </c>
      <c r="H58">
        <v>0</v>
      </c>
      <c r="I58">
        <v>1</v>
      </c>
      <c r="J58">
        <v>1.1395427509884599</v>
      </c>
      <c r="N58">
        <v>4</v>
      </c>
      <c r="O58">
        <v>3</v>
      </c>
      <c r="P58">
        <v>1</v>
      </c>
      <c r="Q58">
        <v>0.4</v>
      </c>
      <c r="R58">
        <v>0</v>
      </c>
      <c r="S58">
        <v>1</v>
      </c>
      <c r="T58">
        <v>1.0319064189031899</v>
      </c>
    </row>
    <row r="59" spans="4:20" x14ac:dyDescent="0.25">
      <c r="D59" s="2">
        <v>6</v>
      </c>
      <c r="E59" s="2">
        <v>1</v>
      </c>
      <c r="F59">
        <v>1</v>
      </c>
      <c r="G59">
        <v>0.4</v>
      </c>
      <c r="H59">
        <v>0</v>
      </c>
      <c r="I59">
        <v>2</v>
      </c>
      <c r="J59">
        <v>1.2016557349755399</v>
      </c>
      <c r="N59">
        <v>4</v>
      </c>
      <c r="O59">
        <v>3</v>
      </c>
      <c r="P59">
        <v>1</v>
      </c>
      <c r="Q59">
        <v>0.4</v>
      </c>
      <c r="R59">
        <v>0</v>
      </c>
      <c r="S59">
        <v>2</v>
      </c>
      <c r="T59">
        <v>0.36729800752658798</v>
      </c>
    </row>
    <row r="60" spans="4:20" x14ac:dyDescent="0.25">
      <c r="D60" s="2">
        <v>6</v>
      </c>
      <c r="E60" s="2">
        <v>1</v>
      </c>
      <c r="F60">
        <v>1</v>
      </c>
      <c r="G60">
        <v>0.4</v>
      </c>
      <c r="H60">
        <v>0</v>
      </c>
      <c r="I60">
        <v>2</v>
      </c>
      <c r="J60">
        <v>1.2016557349755399</v>
      </c>
      <c r="N60">
        <v>4</v>
      </c>
      <c r="O60">
        <v>3</v>
      </c>
      <c r="P60">
        <v>1</v>
      </c>
      <c r="Q60">
        <v>0.4</v>
      </c>
      <c r="R60">
        <v>0</v>
      </c>
      <c r="S60">
        <v>2</v>
      </c>
      <c r="T60">
        <v>0.36729800752658798</v>
      </c>
    </row>
    <row r="61" spans="4:20" x14ac:dyDescent="0.25">
      <c r="D61" s="2">
        <v>6</v>
      </c>
      <c r="E61" s="2">
        <v>1</v>
      </c>
      <c r="F61">
        <v>1</v>
      </c>
      <c r="G61">
        <v>0.4</v>
      </c>
      <c r="H61">
        <v>0</v>
      </c>
      <c r="I61">
        <v>2</v>
      </c>
      <c r="J61">
        <v>1.1861185832358301</v>
      </c>
      <c r="N61">
        <v>4</v>
      </c>
      <c r="O61">
        <v>3</v>
      </c>
      <c r="P61">
        <v>1</v>
      </c>
      <c r="Q61">
        <v>0.4</v>
      </c>
      <c r="R61">
        <v>0</v>
      </c>
      <c r="S61">
        <v>2</v>
      </c>
      <c r="T61">
        <v>0.36631788797882803</v>
      </c>
    </row>
    <row r="62" spans="4:20" x14ac:dyDescent="0.25">
      <c r="D62" s="2">
        <v>8</v>
      </c>
      <c r="E62" s="2">
        <v>1</v>
      </c>
      <c r="F62">
        <v>1</v>
      </c>
      <c r="G62">
        <v>0.4</v>
      </c>
      <c r="H62">
        <v>0</v>
      </c>
      <c r="I62">
        <v>1</v>
      </c>
      <c r="J62">
        <v>1.09784365240994</v>
      </c>
    </row>
    <row r="63" spans="4:20" x14ac:dyDescent="0.25">
      <c r="D63" s="2">
        <v>8</v>
      </c>
      <c r="E63" s="2">
        <v>1</v>
      </c>
      <c r="F63">
        <v>1</v>
      </c>
      <c r="G63">
        <v>0.4</v>
      </c>
      <c r="H63">
        <v>0</v>
      </c>
      <c r="I63">
        <v>2</v>
      </c>
      <c r="J63">
        <v>1.13635754027514</v>
      </c>
    </row>
    <row r="64" spans="4:20" x14ac:dyDescent="0.25">
      <c r="D64" s="2">
        <v>8</v>
      </c>
      <c r="E64" s="2">
        <v>1</v>
      </c>
      <c r="F64">
        <v>1</v>
      </c>
      <c r="G64">
        <v>0.4</v>
      </c>
      <c r="H64">
        <v>0</v>
      </c>
      <c r="I64">
        <v>2</v>
      </c>
      <c r="J64">
        <v>1.13635754027514</v>
      </c>
    </row>
    <row r="65" spans="4:10" x14ac:dyDescent="0.25">
      <c r="D65" s="2">
        <v>8</v>
      </c>
      <c r="E65" s="2">
        <v>1</v>
      </c>
      <c r="F65">
        <v>1</v>
      </c>
      <c r="G65">
        <v>0.4</v>
      </c>
      <c r="H65">
        <v>0</v>
      </c>
      <c r="I65">
        <v>2</v>
      </c>
      <c r="J65">
        <v>1.12442083530036</v>
      </c>
    </row>
    <row r="66" spans="4:10" x14ac:dyDescent="0.25">
      <c r="D66" s="2">
        <v>10</v>
      </c>
      <c r="E66" s="2">
        <v>1</v>
      </c>
      <c r="F66">
        <v>1</v>
      </c>
      <c r="G66">
        <v>0.4</v>
      </c>
      <c r="H66">
        <v>0</v>
      </c>
      <c r="I66">
        <v>1</v>
      </c>
      <c r="J66">
        <v>1.0739191736009099</v>
      </c>
    </row>
    <row r="67" spans="4:10" x14ac:dyDescent="0.25">
      <c r="D67" s="2">
        <v>10</v>
      </c>
      <c r="E67" s="2">
        <v>1</v>
      </c>
      <c r="F67">
        <v>1</v>
      </c>
      <c r="G67">
        <v>0.4</v>
      </c>
      <c r="H67">
        <v>0</v>
      </c>
      <c r="I67">
        <v>2</v>
      </c>
      <c r="J67">
        <v>1.1046417416777301</v>
      </c>
    </row>
    <row r="68" spans="4:10" x14ac:dyDescent="0.25">
      <c r="D68" s="2">
        <v>10</v>
      </c>
      <c r="E68" s="2">
        <v>1</v>
      </c>
      <c r="F68">
        <v>1</v>
      </c>
      <c r="G68">
        <v>0.4</v>
      </c>
      <c r="H68">
        <v>0</v>
      </c>
      <c r="I68">
        <v>2</v>
      </c>
      <c r="J68">
        <v>1.1046417416777301</v>
      </c>
    </row>
    <row r="69" spans="4:10" x14ac:dyDescent="0.25">
      <c r="D69" s="2">
        <v>10</v>
      </c>
      <c r="E69" s="2">
        <v>1</v>
      </c>
      <c r="F69">
        <v>1</v>
      </c>
      <c r="G69">
        <v>0.4</v>
      </c>
      <c r="H69">
        <v>0</v>
      </c>
      <c r="I69">
        <v>2</v>
      </c>
      <c r="J69">
        <v>1.0936208804560501</v>
      </c>
    </row>
    <row r="70" spans="4:10" x14ac:dyDescent="0.25">
      <c r="D70">
        <v>4</v>
      </c>
      <c r="E70">
        <v>3</v>
      </c>
      <c r="F70">
        <v>1</v>
      </c>
      <c r="G70">
        <v>0.4</v>
      </c>
      <c r="H70">
        <v>0</v>
      </c>
      <c r="I70">
        <v>1</v>
      </c>
      <c r="J70">
        <v>1.0319064189031899</v>
      </c>
    </row>
    <row r="71" spans="4:10" x14ac:dyDescent="0.25">
      <c r="D71">
        <v>4</v>
      </c>
      <c r="E71">
        <v>3</v>
      </c>
      <c r="F71">
        <v>1</v>
      </c>
      <c r="G71">
        <v>0.4</v>
      </c>
      <c r="H71">
        <v>0</v>
      </c>
      <c r="I71">
        <v>2</v>
      </c>
      <c r="J71">
        <v>0.36729800752658798</v>
      </c>
    </row>
    <row r="72" spans="4:10" x14ac:dyDescent="0.25">
      <c r="D72">
        <v>4</v>
      </c>
      <c r="E72">
        <v>3</v>
      </c>
      <c r="F72">
        <v>1</v>
      </c>
      <c r="G72">
        <v>0.4</v>
      </c>
      <c r="H72">
        <v>0</v>
      </c>
      <c r="I72">
        <v>2</v>
      </c>
      <c r="J72">
        <v>0.36729800752658798</v>
      </c>
    </row>
    <row r="73" spans="4:10" x14ac:dyDescent="0.25">
      <c r="D73">
        <v>4</v>
      </c>
      <c r="E73">
        <v>3</v>
      </c>
      <c r="F73">
        <v>1</v>
      </c>
      <c r="G73">
        <v>0.4</v>
      </c>
      <c r="H73">
        <v>0</v>
      </c>
      <c r="I73">
        <v>2</v>
      </c>
      <c r="J73">
        <v>0.36631788797882803</v>
      </c>
    </row>
  </sheetData>
  <mergeCells count="2">
    <mergeCell ref="F1:J1"/>
    <mergeCell ref="P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48A-24A2-4195-964F-F5C052FE487D}">
  <dimension ref="A1:AE32"/>
  <sheetViews>
    <sheetView topLeftCell="I19" workbookViewId="0">
      <selection activeCell="W12" sqref="W12"/>
    </sheetView>
  </sheetViews>
  <sheetFormatPr defaultRowHeight="15" x14ac:dyDescent="0.25"/>
  <sheetData>
    <row r="1" spans="1:31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31</v>
      </c>
      <c r="Z1" s="6" t="s">
        <v>32</v>
      </c>
      <c r="AA1" s="6" t="s">
        <v>43</v>
      </c>
      <c r="AB1" s="6" t="s">
        <v>44</v>
      </c>
      <c r="AC1" s="6" t="s">
        <v>45</v>
      </c>
      <c r="AD1" s="7" t="s">
        <v>27</v>
      </c>
      <c r="AE1" s="6" t="s">
        <v>28</v>
      </c>
    </row>
    <row r="2" spans="1:31" x14ac:dyDescent="0.25">
      <c r="A2" s="63">
        <v>2</v>
      </c>
      <c r="B2" s="63">
        <v>3</v>
      </c>
      <c r="C2" s="63">
        <v>4</v>
      </c>
      <c r="D2" s="63">
        <v>1</v>
      </c>
      <c r="E2" s="63">
        <v>1</v>
      </c>
      <c r="F2" s="63">
        <v>0.4</v>
      </c>
      <c r="G2" s="63">
        <v>200</v>
      </c>
      <c r="H2" s="63" t="b">
        <v>1</v>
      </c>
      <c r="I2" s="63">
        <v>0.5</v>
      </c>
      <c r="J2" s="63">
        <v>0</v>
      </c>
      <c r="K2" s="63">
        <v>0</v>
      </c>
      <c r="L2" s="63">
        <v>1</v>
      </c>
      <c r="M2" s="8" t="s">
        <v>24</v>
      </c>
      <c r="N2" s="63">
        <v>69.510016800000002</v>
      </c>
      <c r="O2" s="63">
        <v>114</v>
      </c>
      <c r="P2" s="63">
        <v>0.98560350139616748</v>
      </c>
      <c r="Q2" s="18">
        <v>1.0307703039158735</v>
      </c>
      <c r="R2" s="63">
        <v>0.98362619468795898</v>
      </c>
      <c r="S2" s="63">
        <v>2</v>
      </c>
      <c r="T2" s="63">
        <v>2</v>
      </c>
      <c r="U2" s="63">
        <v>1.1968800163964419</v>
      </c>
      <c r="V2" s="63">
        <v>1.2562421764889027</v>
      </c>
      <c r="W2" s="63">
        <v>0.83550563657232169</v>
      </c>
      <c r="X2" s="63">
        <v>1.1973760239948845</v>
      </c>
      <c r="Y2" s="63">
        <v>1.2041591321917799</v>
      </c>
      <c r="Z2" s="63">
        <v>1.2041591321917799</v>
      </c>
      <c r="AA2" s="5">
        <v>4.1424547385515709E-4</v>
      </c>
      <c r="AB2" s="5">
        <v>6.0449782763253301E-3</v>
      </c>
      <c r="AC2" s="5">
        <v>6.0449782763253301E-3</v>
      </c>
      <c r="AD2" s="5">
        <v>-2.0513535943915695E-2</v>
      </c>
      <c r="AE2" s="63" t="s">
        <v>30</v>
      </c>
    </row>
    <row r="3" spans="1:31" x14ac:dyDescent="0.25">
      <c r="A3" s="63">
        <v>4</v>
      </c>
      <c r="B3" s="63">
        <v>3</v>
      </c>
      <c r="C3" s="63">
        <v>4</v>
      </c>
      <c r="D3" s="63">
        <v>1</v>
      </c>
      <c r="E3" s="63">
        <v>1</v>
      </c>
      <c r="F3" s="63">
        <v>0.4</v>
      </c>
      <c r="G3" s="63">
        <v>200</v>
      </c>
      <c r="H3" s="63" t="b">
        <v>1</v>
      </c>
      <c r="I3" s="63">
        <v>0.5</v>
      </c>
      <c r="J3" s="63">
        <v>0</v>
      </c>
      <c r="K3" s="63">
        <v>0</v>
      </c>
      <c r="L3" s="63">
        <v>2</v>
      </c>
      <c r="M3" s="8" t="s">
        <v>24</v>
      </c>
      <c r="N3" s="63">
        <v>79.601694899999998</v>
      </c>
      <c r="O3" s="63">
        <v>130</v>
      </c>
      <c r="P3" s="63">
        <v>1.0301116363169169</v>
      </c>
      <c r="Q3" s="63">
        <v>1.0504760789050027</v>
      </c>
      <c r="R3" s="63">
        <v>0.91941228477808035</v>
      </c>
      <c r="S3" s="63">
        <v>3</v>
      </c>
      <c r="T3" s="63">
        <v>1</v>
      </c>
      <c r="U3" s="63">
        <v>1.2104128331006365</v>
      </c>
      <c r="V3" s="63">
        <v>1.2352962792382625</v>
      </c>
      <c r="W3" s="63">
        <v>0.82616440660032042</v>
      </c>
      <c r="X3" s="63">
        <v>1.259267697022892</v>
      </c>
      <c r="Y3" s="63">
        <v>1.25819418672906</v>
      </c>
      <c r="Z3" s="63">
        <v>1.2843089030906301</v>
      </c>
      <c r="AA3" s="5">
        <v>1.9035998335621418E-2</v>
      </c>
      <c r="AB3" s="5">
        <v>1.8199025025163684E-2</v>
      </c>
      <c r="AC3" s="5">
        <v>3.8162644309652438E-2</v>
      </c>
      <c r="AD3" s="5">
        <v>-5.3725143481279769E-2</v>
      </c>
      <c r="AE3" s="63" t="s">
        <v>30</v>
      </c>
    </row>
    <row r="4" spans="1:31" x14ac:dyDescent="0.25">
      <c r="A4" s="63">
        <v>10</v>
      </c>
      <c r="B4" s="63">
        <v>3</v>
      </c>
      <c r="C4" s="63">
        <v>4</v>
      </c>
      <c r="D4" s="63">
        <v>2</v>
      </c>
      <c r="E4" s="63">
        <v>1</v>
      </c>
      <c r="F4" s="63">
        <v>0.4</v>
      </c>
      <c r="G4" s="63">
        <v>200</v>
      </c>
      <c r="H4" s="63" t="b">
        <v>1</v>
      </c>
      <c r="I4" s="63">
        <v>0.5</v>
      </c>
      <c r="J4" s="63">
        <v>0</v>
      </c>
      <c r="K4" s="63">
        <v>0</v>
      </c>
      <c r="L4" s="63">
        <v>1</v>
      </c>
      <c r="M4" s="8" t="s">
        <v>24</v>
      </c>
      <c r="N4" s="63">
        <v>25898.626800800001</v>
      </c>
      <c r="O4" s="63">
        <v>102</v>
      </c>
      <c r="P4" s="16">
        <v>0.98364655927563083</v>
      </c>
      <c r="Q4" s="16">
        <v>1.0347851050218839</v>
      </c>
      <c r="R4" s="16">
        <v>0.98156833570248525</v>
      </c>
      <c r="S4" s="63">
        <v>2</v>
      </c>
      <c r="T4" s="63">
        <v>2</v>
      </c>
      <c r="U4" s="63">
        <v>1.0894695159411543</v>
      </c>
      <c r="V4" s="63">
        <v>0.58805512371509172</v>
      </c>
      <c r="W4" s="63">
        <v>0.91787790788816637</v>
      </c>
      <c r="X4" s="63">
        <v>1.0903977472028343</v>
      </c>
      <c r="Y4" s="63">
        <v>1.0950165141794399</v>
      </c>
      <c r="Z4" s="63">
        <v>1.0950165141794399</v>
      </c>
      <c r="AA4" s="5">
        <v>8.5127767739912041E-4</v>
      </c>
      <c r="AB4" s="5">
        <v>5.0656754180938846E-3</v>
      </c>
      <c r="AC4" s="5">
        <v>5.0656754180938846E-3</v>
      </c>
      <c r="AD4" s="5">
        <v>-2.3190070014589281E-2</v>
      </c>
      <c r="AE4" s="63" t="s">
        <v>29</v>
      </c>
    </row>
    <row r="5" spans="1:31" x14ac:dyDescent="0.25">
      <c r="A5" s="63">
        <v>12</v>
      </c>
      <c r="B5" s="63">
        <v>3</v>
      </c>
      <c r="C5" s="63">
        <v>4</v>
      </c>
      <c r="D5" s="63">
        <v>2</v>
      </c>
      <c r="E5" s="63">
        <v>1</v>
      </c>
      <c r="F5" s="63">
        <v>0.4</v>
      </c>
      <c r="G5" s="63">
        <v>200</v>
      </c>
      <c r="H5" s="63" t="b">
        <v>1</v>
      </c>
      <c r="I5" s="63">
        <v>0.5</v>
      </c>
      <c r="J5" s="63">
        <v>0</v>
      </c>
      <c r="K5" s="63">
        <v>0</v>
      </c>
      <c r="L5" s="63">
        <v>2</v>
      </c>
      <c r="M5" s="8" t="s">
        <v>24</v>
      </c>
      <c r="N5" s="63">
        <v>5072.3027192999998</v>
      </c>
      <c r="O5" s="63">
        <v>128</v>
      </c>
      <c r="P5" s="63">
        <v>0.96632836022640034</v>
      </c>
      <c r="Q5" s="63">
        <v>1.0080028162682977</v>
      </c>
      <c r="R5" s="63">
        <v>1.025668823505302</v>
      </c>
      <c r="S5" s="63">
        <v>2</v>
      </c>
      <c r="T5" s="63">
        <v>2</v>
      </c>
      <c r="U5" s="63">
        <v>1.0919001328367284</v>
      </c>
      <c r="V5" s="63">
        <v>0.58444303917566143</v>
      </c>
      <c r="W5" s="63">
        <v>0.9158346719878363</v>
      </c>
      <c r="X5" s="63">
        <v>0.58704931128598314</v>
      </c>
      <c r="Y5" s="63">
        <v>0.59149599641928197</v>
      </c>
      <c r="Z5" s="63">
        <v>0.59103686821832302</v>
      </c>
      <c r="AA5" s="5">
        <v>4.4396136069259073E-3</v>
      </c>
      <c r="AB5" s="5">
        <v>1.1923930654335391E-2</v>
      </c>
      <c r="AC5" s="5">
        <v>1.1156375172565181E-2</v>
      </c>
      <c r="AD5" s="5">
        <v>-2.244775984906644E-2</v>
      </c>
      <c r="AE5" s="63" t="s">
        <v>29</v>
      </c>
    </row>
    <row r="6" spans="1:31" x14ac:dyDescent="0.25">
      <c r="A6" s="63">
        <v>42</v>
      </c>
      <c r="B6" s="63">
        <v>3</v>
      </c>
      <c r="C6" s="63">
        <v>4</v>
      </c>
      <c r="D6" s="63">
        <v>3</v>
      </c>
      <c r="E6" s="63">
        <v>1</v>
      </c>
      <c r="F6" s="63">
        <v>0.4</v>
      </c>
      <c r="G6" s="63">
        <v>200</v>
      </c>
      <c r="H6" s="63" t="b">
        <v>1</v>
      </c>
      <c r="I6" s="63">
        <v>0.5</v>
      </c>
      <c r="J6" s="63">
        <v>0</v>
      </c>
      <c r="K6" s="63">
        <v>0</v>
      </c>
      <c r="L6" s="63">
        <v>1</v>
      </c>
      <c r="M6" s="8" t="s">
        <v>24</v>
      </c>
      <c r="N6" s="63">
        <v>59325.070298999999</v>
      </c>
      <c r="O6" s="63">
        <v>160</v>
      </c>
      <c r="P6" s="63">
        <v>0.98224762061713955</v>
      </c>
      <c r="Q6" s="63">
        <v>1.037667678301804</v>
      </c>
      <c r="R6" s="63">
        <v>0.98008470108105639</v>
      </c>
      <c r="S6" s="63">
        <v>2</v>
      </c>
      <c r="T6" s="63">
        <v>2</v>
      </c>
      <c r="U6" s="63">
        <v>1.0455600274456573</v>
      </c>
      <c r="V6" s="63">
        <v>0.37727494631643199</v>
      </c>
      <c r="W6" s="63">
        <v>0.95642523982390359</v>
      </c>
      <c r="X6" s="63">
        <v>1.0469029544803243</v>
      </c>
      <c r="Y6" s="63">
        <v>1.05058058786371</v>
      </c>
      <c r="Z6" s="63">
        <v>1.05058058786371</v>
      </c>
      <c r="AA6" s="5">
        <v>1.2827617201000008E-3</v>
      </c>
      <c r="AB6" s="5">
        <v>4.7788436946676338E-3</v>
      </c>
      <c r="AC6" s="5">
        <v>4.7788436946676338E-3</v>
      </c>
      <c r="AD6" s="5">
        <v>-2.5111785534536007E-2</v>
      </c>
      <c r="AE6" s="9" t="s">
        <v>33</v>
      </c>
    </row>
    <row r="7" spans="1:31" x14ac:dyDescent="0.25">
      <c r="A7" s="63">
        <v>44</v>
      </c>
      <c r="B7" s="63">
        <v>3</v>
      </c>
      <c r="C7" s="63">
        <v>4</v>
      </c>
      <c r="D7" s="63">
        <v>3</v>
      </c>
      <c r="E7" s="63">
        <v>1</v>
      </c>
      <c r="F7" s="63">
        <v>0.4</v>
      </c>
      <c r="G7" s="63">
        <v>200</v>
      </c>
      <c r="H7" s="63" t="b">
        <v>1</v>
      </c>
      <c r="I7" s="63">
        <v>0.5</v>
      </c>
      <c r="J7" s="63">
        <v>0</v>
      </c>
      <c r="K7" s="63">
        <v>0</v>
      </c>
      <c r="L7" s="63">
        <v>2</v>
      </c>
      <c r="M7" s="8" t="s">
        <v>24</v>
      </c>
      <c r="N7" s="63">
        <v>50684.017051000003</v>
      </c>
      <c r="O7" s="63">
        <v>137</v>
      </c>
      <c r="P7" s="63">
        <v>0.9646114378539995</v>
      </c>
      <c r="Q7" s="63">
        <v>0.99742588329974058</v>
      </c>
      <c r="R7" s="63">
        <v>1.0379626788462599</v>
      </c>
      <c r="S7" s="63">
        <v>2</v>
      </c>
      <c r="T7" s="63">
        <v>2</v>
      </c>
      <c r="U7" s="63">
        <v>1.0507886215436399</v>
      </c>
      <c r="V7" s="63">
        <v>0.37117581312343084</v>
      </c>
      <c r="W7" s="63">
        <v>0.95166618623160393</v>
      </c>
      <c r="X7" s="63">
        <v>0.37507827655632187</v>
      </c>
      <c r="Y7" s="63">
        <v>0.37629179878952601</v>
      </c>
      <c r="Z7" s="63">
        <v>0.37602305237619899</v>
      </c>
      <c r="AA7" s="5">
        <v>1.0404397366652107E-2</v>
      </c>
      <c r="AB7" s="5">
        <v>1.3595793696680403E-2</v>
      </c>
      <c r="AC7" s="5">
        <v>1.2890803428505349E-2</v>
      </c>
      <c r="AD7" s="5">
        <v>-2.5308452564173283E-2</v>
      </c>
      <c r="AE7" s="9" t="s">
        <v>33</v>
      </c>
    </row>
    <row r="8" spans="1:31" x14ac:dyDescent="0.25">
      <c r="A8" s="63">
        <v>49</v>
      </c>
      <c r="B8" s="63">
        <v>3</v>
      </c>
      <c r="C8" s="63">
        <v>4</v>
      </c>
      <c r="D8" s="63">
        <v>1</v>
      </c>
      <c r="E8" s="63">
        <v>1</v>
      </c>
      <c r="F8" s="63">
        <v>0.4</v>
      </c>
      <c r="G8" s="63">
        <v>0</v>
      </c>
      <c r="H8" s="63" t="b">
        <v>1</v>
      </c>
      <c r="I8" s="63">
        <v>0.5</v>
      </c>
      <c r="J8" s="63">
        <v>0</v>
      </c>
      <c r="K8" s="63">
        <v>0</v>
      </c>
      <c r="L8" s="63">
        <v>1</v>
      </c>
      <c r="M8" s="8" t="s">
        <v>24</v>
      </c>
      <c r="N8" s="63">
        <v>62.874479100000002</v>
      </c>
      <c r="O8" s="63">
        <v>102</v>
      </c>
      <c r="P8" s="63">
        <v>0.99236414191767219</v>
      </c>
      <c r="Q8" s="63">
        <v>1.0158196499434176</v>
      </c>
      <c r="R8" s="63">
        <v>0.99181620813891025</v>
      </c>
      <c r="S8" s="63">
        <v>2</v>
      </c>
      <c r="T8" s="63">
        <v>2</v>
      </c>
      <c r="U8" s="63">
        <v>1.1852602119472924</v>
      </c>
      <c r="V8" s="63">
        <v>1.2441970002714549</v>
      </c>
      <c r="W8" s="63">
        <v>0.84369659077400061</v>
      </c>
      <c r="X8" s="63">
        <v>1.1853970366325892</v>
      </c>
      <c r="Y8" s="63">
        <v>1.1910984031340499</v>
      </c>
      <c r="Z8" s="63">
        <v>1.1910984031340499</v>
      </c>
      <c r="AA8" s="5">
        <v>1.1542519600482581E-4</v>
      </c>
      <c r="AB8" s="5">
        <v>4.901518775775271E-3</v>
      </c>
      <c r="AC8" s="5">
        <v>4.901518775775271E-3</v>
      </c>
      <c r="AD8" s="5">
        <v>-1.0546433295611704E-2</v>
      </c>
      <c r="AE8" s="22" t="s">
        <v>30</v>
      </c>
    </row>
    <row r="9" spans="1:31" x14ac:dyDescent="0.25">
      <c r="A9" s="63">
        <v>50</v>
      </c>
      <c r="B9" s="63">
        <v>3</v>
      </c>
      <c r="C9" s="63">
        <v>4</v>
      </c>
      <c r="D9" s="63">
        <v>1</v>
      </c>
      <c r="E9" s="63">
        <v>1</v>
      </c>
      <c r="F9" s="63">
        <v>0.4</v>
      </c>
      <c r="G9" s="63">
        <v>0</v>
      </c>
      <c r="H9" s="63" t="b">
        <v>1</v>
      </c>
      <c r="I9" s="63">
        <v>0.5</v>
      </c>
      <c r="J9" s="63">
        <v>0</v>
      </c>
      <c r="K9" s="63">
        <v>0</v>
      </c>
      <c r="L9" s="63">
        <v>2</v>
      </c>
      <c r="M9" s="8" t="s">
        <v>24</v>
      </c>
      <c r="N9" s="63">
        <v>79.950116100000002</v>
      </c>
      <c r="O9" s="63">
        <v>130</v>
      </c>
      <c r="P9" s="63">
        <v>0.99588538161139351</v>
      </c>
      <c r="Q9" s="63">
        <v>1.0222963709352149</v>
      </c>
      <c r="R9" s="63">
        <v>0.98181824745339152</v>
      </c>
      <c r="S9" s="63">
        <v>2</v>
      </c>
      <c r="T9" s="63">
        <v>2</v>
      </c>
      <c r="U9" s="63">
        <v>1.1853442898860984</v>
      </c>
      <c r="V9" s="63">
        <v>1.2439642478502768</v>
      </c>
      <c r="W9" s="63">
        <v>0.84363674632970276</v>
      </c>
      <c r="X9" s="63">
        <v>1.2450063361640413</v>
      </c>
      <c r="Y9" s="63">
        <v>1.2590187745360999</v>
      </c>
      <c r="Z9" s="63">
        <v>1.2647084439438001</v>
      </c>
      <c r="AA9" s="5">
        <v>8.3701446610728869E-4</v>
      </c>
      <c r="AB9" s="5">
        <v>1.1957348842053683E-2</v>
      </c>
      <c r="AC9" s="5">
        <v>1.6402354386783169E-2</v>
      </c>
      <c r="AD9" s="5">
        <v>-1.4864247290143276E-2</v>
      </c>
      <c r="AE9" s="22" t="s">
        <v>30</v>
      </c>
    </row>
    <row r="10" spans="1:31" x14ac:dyDescent="0.25">
      <c r="A10" s="63">
        <v>53</v>
      </c>
      <c r="B10" s="63">
        <v>3</v>
      </c>
      <c r="C10" s="63">
        <v>4</v>
      </c>
      <c r="D10" s="63">
        <v>2</v>
      </c>
      <c r="E10" s="63">
        <v>1</v>
      </c>
      <c r="F10" s="63">
        <v>0.4</v>
      </c>
      <c r="G10" s="63">
        <v>0</v>
      </c>
      <c r="H10" s="63" t="b">
        <v>1</v>
      </c>
      <c r="I10" s="63">
        <v>0.5</v>
      </c>
      <c r="J10" s="63">
        <v>0</v>
      </c>
      <c r="K10" s="63">
        <v>0</v>
      </c>
      <c r="L10" s="63">
        <v>1</v>
      </c>
      <c r="M10" s="8" t="s">
        <v>24</v>
      </c>
      <c r="N10" s="63">
        <v>4121.4767610999997</v>
      </c>
      <c r="O10" s="63">
        <v>103</v>
      </c>
      <c r="P10" s="63">
        <v>0.98578502749034058</v>
      </c>
      <c r="Q10" s="63">
        <v>1.0288726198611817</v>
      </c>
      <c r="R10" s="63">
        <v>0.98534235264847736</v>
      </c>
      <c r="S10" s="63">
        <v>2</v>
      </c>
      <c r="T10" s="63">
        <v>2</v>
      </c>
      <c r="U10" s="63">
        <v>1.0733301294522308</v>
      </c>
      <c r="V10" s="63">
        <v>0.57651706834468053</v>
      </c>
      <c r="W10" s="63">
        <v>0.93167979968133896</v>
      </c>
      <c r="X10" s="63">
        <v>1.0740110607760927</v>
      </c>
      <c r="Y10" s="63">
        <v>1.07847312651283</v>
      </c>
      <c r="Z10" s="63">
        <v>1.07847312651283</v>
      </c>
      <c r="AA10" s="5">
        <v>6.3400773858857118E-4</v>
      </c>
      <c r="AB10" s="5">
        <v>4.768776276538933E-3</v>
      </c>
      <c r="AC10" s="5">
        <v>4.768776276538933E-3</v>
      </c>
      <c r="AD10" s="5">
        <v>-1.9248413240787927E-2</v>
      </c>
      <c r="AE10" s="22" t="s">
        <v>30</v>
      </c>
    </row>
    <row r="11" spans="1:31" x14ac:dyDescent="0.25">
      <c r="A11" s="63">
        <v>54</v>
      </c>
      <c r="B11" s="63">
        <v>3</v>
      </c>
      <c r="C11" s="63">
        <v>4</v>
      </c>
      <c r="D11" s="63">
        <v>2</v>
      </c>
      <c r="E11" s="63">
        <v>1</v>
      </c>
      <c r="F11" s="63">
        <v>0.4</v>
      </c>
      <c r="G11" s="63">
        <v>0</v>
      </c>
      <c r="H11" s="63" t="b">
        <v>1</v>
      </c>
      <c r="I11" s="63">
        <v>0.5</v>
      </c>
      <c r="J11" s="63">
        <v>0</v>
      </c>
      <c r="K11" s="63">
        <v>0</v>
      </c>
      <c r="L11" s="63">
        <v>2</v>
      </c>
      <c r="M11" s="8" t="s">
        <v>24</v>
      </c>
      <c r="N11" s="63">
        <v>4735.7888937999996</v>
      </c>
      <c r="O11" s="63">
        <v>123</v>
      </c>
      <c r="P11" s="63">
        <v>0.97050653283009303</v>
      </c>
      <c r="Q11" s="63">
        <v>1.0018300272324898</v>
      </c>
      <c r="R11" s="63">
        <v>1.0276634399374169</v>
      </c>
      <c r="S11" s="63">
        <v>2</v>
      </c>
      <c r="T11" s="63">
        <v>2</v>
      </c>
      <c r="U11" s="63">
        <v>1.0757069375239627</v>
      </c>
      <c r="V11" s="63">
        <v>0.57295857378426218</v>
      </c>
      <c r="W11" s="63">
        <v>0.92962122406849657</v>
      </c>
      <c r="X11" s="63">
        <v>0.5753943880294381</v>
      </c>
      <c r="Y11" s="63">
        <v>0.57942479093630805</v>
      </c>
      <c r="Z11" s="63">
        <v>0.57858345736350003</v>
      </c>
      <c r="AA11" s="5">
        <v>4.2332951030646937E-3</v>
      </c>
      <c r="AB11" s="5">
        <v>1.1159717798054358E-2</v>
      </c>
      <c r="AC11" s="5">
        <v>9.7218188796296401E-3</v>
      </c>
      <c r="AD11" s="5">
        <v>-1.9662311446604575E-2</v>
      </c>
      <c r="AE11" s="22" t="s">
        <v>30</v>
      </c>
    </row>
    <row r="12" spans="1:31" x14ac:dyDescent="0.25">
      <c r="A12" s="63">
        <v>57</v>
      </c>
      <c r="B12" s="63">
        <v>3</v>
      </c>
      <c r="C12" s="63">
        <v>4</v>
      </c>
      <c r="D12" s="63">
        <v>3</v>
      </c>
      <c r="E12" s="63">
        <v>1</v>
      </c>
      <c r="F12" s="63">
        <v>0.4</v>
      </c>
      <c r="G12" s="63">
        <v>0</v>
      </c>
      <c r="H12" s="63" t="b">
        <v>1</v>
      </c>
      <c r="I12" s="63">
        <v>0.5</v>
      </c>
      <c r="J12" s="63">
        <v>0</v>
      </c>
      <c r="K12" s="63">
        <v>0</v>
      </c>
      <c r="L12" s="63">
        <v>1</v>
      </c>
      <c r="M12" s="8" t="s">
        <v>24</v>
      </c>
      <c r="N12" s="63">
        <v>49795.119908000001</v>
      </c>
      <c r="O12" s="63">
        <v>136</v>
      </c>
      <c r="P12" s="63">
        <v>0.98234656105171037</v>
      </c>
      <c r="Q12" s="63">
        <v>1.0356837707250222</v>
      </c>
      <c r="R12" s="63">
        <v>0.98196966822326759</v>
      </c>
      <c r="S12" s="63">
        <v>2</v>
      </c>
      <c r="T12" s="63">
        <v>2</v>
      </c>
      <c r="U12" s="63">
        <v>1.0266934684946742</v>
      </c>
      <c r="V12" s="63">
        <v>0.36825755050113629</v>
      </c>
      <c r="W12" s="63">
        <v>0.97400054708265371</v>
      </c>
      <c r="X12" s="63">
        <v>1.028013019985794</v>
      </c>
      <c r="Y12" s="63">
        <v>1.0319064189031899</v>
      </c>
      <c r="Z12" s="63">
        <v>1.0319064189031899</v>
      </c>
      <c r="AA12" s="5">
        <v>1.2835941427453701E-3</v>
      </c>
      <c r="AB12" s="5">
        <v>5.0517666263346639E-3</v>
      </c>
      <c r="AC12" s="5">
        <v>5.0517666263346639E-3</v>
      </c>
      <c r="AD12" s="5">
        <v>-2.3789180483348066E-2</v>
      </c>
      <c r="AE12" s="23" t="s">
        <v>33</v>
      </c>
    </row>
    <row r="13" spans="1:31" x14ac:dyDescent="0.25">
      <c r="A13" s="63">
        <v>58</v>
      </c>
      <c r="B13" s="63">
        <v>3</v>
      </c>
      <c r="C13" s="63">
        <v>4</v>
      </c>
      <c r="D13" s="63">
        <v>3</v>
      </c>
      <c r="E13" s="63">
        <v>1</v>
      </c>
      <c r="F13" s="63">
        <v>0.4</v>
      </c>
      <c r="G13" s="63">
        <v>0</v>
      </c>
      <c r="H13" s="63" t="b">
        <v>1</v>
      </c>
      <c r="I13" s="63">
        <v>0.5</v>
      </c>
      <c r="J13" s="63">
        <v>0</v>
      </c>
      <c r="K13" s="63">
        <v>0</v>
      </c>
      <c r="L13" s="63">
        <v>2</v>
      </c>
      <c r="M13" s="8" t="s">
        <v>24</v>
      </c>
      <c r="N13" s="63">
        <v>54279.205992000003</v>
      </c>
      <c r="O13" s="63">
        <v>159</v>
      </c>
      <c r="P13" s="63">
        <v>0.96549651315572571</v>
      </c>
      <c r="Q13" s="63">
        <v>0.99849305950595246</v>
      </c>
      <c r="R13" s="63">
        <v>1.0360104273383217</v>
      </c>
      <c r="S13" s="63">
        <v>2</v>
      </c>
      <c r="T13" s="63">
        <v>2</v>
      </c>
      <c r="U13" s="63">
        <v>1.0317575801637835</v>
      </c>
      <c r="V13" s="63">
        <v>0.36250450098781584</v>
      </c>
      <c r="W13" s="63">
        <v>0.96921992067289464</v>
      </c>
      <c r="X13" s="63">
        <v>0.36631788797882692</v>
      </c>
      <c r="Y13" s="63">
        <v>0.368293457092015</v>
      </c>
      <c r="Z13" s="63">
        <v>0.36729800752658798</v>
      </c>
      <c r="AA13" s="5">
        <v>1.0410048529302163E-2</v>
      </c>
      <c r="AB13" s="5">
        <v>1.5718324593403943E-2</v>
      </c>
      <c r="AC13" s="5">
        <v>1.3050728401855394E-2</v>
      </c>
      <c r="AD13" s="5">
        <v>-2.400695155888118E-2</v>
      </c>
      <c r="AE13" s="23" t="s">
        <v>33</v>
      </c>
    </row>
    <row r="14" spans="1:31" x14ac:dyDescent="0.25">
      <c r="A14" s="63">
        <v>93</v>
      </c>
      <c r="B14" s="63">
        <v>3</v>
      </c>
      <c r="C14" s="63">
        <v>4</v>
      </c>
      <c r="D14" s="63">
        <v>2</v>
      </c>
      <c r="E14" s="63">
        <v>1</v>
      </c>
      <c r="F14" s="63">
        <v>0.3</v>
      </c>
      <c r="G14" s="63">
        <v>200</v>
      </c>
      <c r="H14" s="63" t="b">
        <v>1</v>
      </c>
      <c r="I14" s="63">
        <v>0.5</v>
      </c>
      <c r="J14" s="63">
        <v>0</v>
      </c>
      <c r="K14" s="63">
        <v>0</v>
      </c>
      <c r="L14" s="63">
        <v>1</v>
      </c>
      <c r="M14" s="8" t="s">
        <v>24</v>
      </c>
      <c r="N14" s="63">
        <v>2877.3258519999999</v>
      </c>
      <c r="O14" s="63">
        <v>104</v>
      </c>
      <c r="P14" s="63">
        <v>0.99580354237530511</v>
      </c>
      <c r="Q14" s="63">
        <v>1.0096300695265765</v>
      </c>
      <c r="R14" s="63">
        <v>0.99456638809811848</v>
      </c>
      <c r="S14" s="63">
        <v>2</v>
      </c>
      <c r="T14" s="63">
        <v>2</v>
      </c>
      <c r="U14" s="63">
        <v>1.1207757473410602</v>
      </c>
      <c r="V14" s="63">
        <v>0.62577081743395579</v>
      </c>
      <c r="W14" s="63">
        <v>0.89223914986776809</v>
      </c>
      <c r="X14" s="63">
        <v>1.1208553019288652</v>
      </c>
      <c r="Y14" s="63"/>
      <c r="Z14" s="63"/>
      <c r="AA14" s="5">
        <v>7.0976679744538806E-5</v>
      </c>
      <c r="AB14" s="5"/>
      <c r="AC14" s="5"/>
      <c r="AD14" s="5">
        <v>-6.4200463510509787E-3</v>
      </c>
      <c r="AE14" s="63" t="s">
        <v>83</v>
      </c>
    </row>
    <row r="15" spans="1:31" x14ac:dyDescent="0.25">
      <c r="A15" s="63">
        <v>94</v>
      </c>
      <c r="B15" s="63">
        <v>3</v>
      </c>
      <c r="C15" s="63">
        <v>4</v>
      </c>
      <c r="D15" s="63">
        <v>2</v>
      </c>
      <c r="E15" s="63">
        <v>1</v>
      </c>
      <c r="F15" s="63">
        <v>0.3</v>
      </c>
      <c r="G15" s="63">
        <v>200</v>
      </c>
      <c r="H15" s="63" t="b">
        <v>1</v>
      </c>
      <c r="I15" s="63">
        <v>0.5</v>
      </c>
      <c r="J15" s="63">
        <v>0</v>
      </c>
      <c r="K15" s="63">
        <v>0</v>
      </c>
      <c r="L15" s="63">
        <v>2</v>
      </c>
      <c r="M15" s="8" t="s">
        <v>24</v>
      </c>
      <c r="N15" s="63">
        <v>3364.7876759999999</v>
      </c>
      <c r="O15" s="63">
        <v>123</v>
      </c>
      <c r="P15" s="63">
        <v>0.97253945029220445</v>
      </c>
      <c r="Q15" s="63">
        <v>0.98892789868193909</v>
      </c>
      <c r="R15" s="63">
        <v>1.0385326510258566</v>
      </c>
      <c r="S15" s="63">
        <v>2</v>
      </c>
      <c r="T15" s="63">
        <v>2</v>
      </c>
      <c r="U15" s="63">
        <v>1.1235210777528686</v>
      </c>
      <c r="V15" s="63">
        <v>0.62175144671542504</v>
      </c>
      <c r="W15" s="63">
        <v>0.89005895821739223</v>
      </c>
      <c r="X15" s="63">
        <v>0.62525894798548332</v>
      </c>
      <c r="Y15" s="63"/>
      <c r="Z15" s="63"/>
      <c r="AA15" s="5">
        <v>5.6096778484483467E-3</v>
      </c>
      <c r="AB15" s="5"/>
      <c r="AC15" s="5"/>
      <c r="AD15" s="5">
        <v>-2.5688434017237676E-2</v>
      </c>
      <c r="AE15" s="63" t="s">
        <v>83</v>
      </c>
    </row>
    <row r="16" spans="1:31" x14ac:dyDescent="0.25">
      <c r="A16" s="63">
        <v>97</v>
      </c>
      <c r="B16" s="63">
        <v>3</v>
      </c>
      <c r="C16" s="63">
        <v>4</v>
      </c>
      <c r="D16" s="63">
        <v>3</v>
      </c>
      <c r="E16" s="63">
        <v>1</v>
      </c>
      <c r="F16" s="63">
        <v>0.2</v>
      </c>
      <c r="G16" s="63">
        <v>200</v>
      </c>
      <c r="H16" s="63" t="b">
        <v>1</v>
      </c>
      <c r="I16" s="63">
        <v>0.5</v>
      </c>
      <c r="J16" s="63">
        <v>0</v>
      </c>
      <c r="K16" s="63">
        <v>0</v>
      </c>
      <c r="L16" s="63">
        <v>1</v>
      </c>
      <c r="M16" s="8" t="s">
        <v>24</v>
      </c>
      <c r="N16" s="63">
        <v>51638.549673000001</v>
      </c>
      <c r="O16" s="63">
        <v>161</v>
      </c>
      <c r="P16" s="63">
        <v>1.0018021689289012</v>
      </c>
      <c r="Q16" s="63">
        <v>0.99697102801471538</v>
      </c>
      <c r="R16" s="63">
        <v>1.0012268030563833</v>
      </c>
      <c r="S16" s="63">
        <v>2</v>
      </c>
      <c r="T16" s="63">
        <v>2</v>
      </c>
      <c r="U16" s="63">
        <v>1.1000637680909586</v>
      </c>
      <c r="V16" s="63">
        <v>0.42416964059037121</v>
      </c>
      <c r="W16" s="63">
        <v>0.90903821124423678</v>
      </c>
      <c r="X16" s="63">
        <v>1.1000751856906601</v>
      </c>
      <c r="Y16" s="63"/>
      <c r="Z16" s="63"/>
      <c r="AA16" s="5">
        <v>1.0378926686094303E-5</v>
      </c>
      <c r="AB16" s="5"/>
      <c r="AC16" s="5"/>
      <c r="AD16" s="5">
        <v>2.0193146568563782E-3</v>
      </c>
      <c r="AE16" s="63" t="s">
        <v>83</v>
      </c>
    </row>
    <row r="17" spans="1:31" x14ac:dyDescent="0.25">
      <c r="A17" s="63">
        <v>98</v>
      </c>
      <c r="B17" s="63">
        <v>3</v>
      </c>
      <c r="C17" s="63">
        <v>4</v>
      </c>
      <c r="D17" s="63">
        <v>3</v>
      </c>
      <c r="E17" s="63">
        <v>1</v>
      </c>
      <c r="F17" s="63">
        <v>0.2</v>
      </c>
      <c r="G17" s="63">
        <v>200</v>
      </c>
      <c r="H17" s="63" t="b">
        <v>1</v>
      </c>
      <c r="I17" s="63">
        <v>0.5</v>
      </c>
      <c r="J17" s="63">
        <v>0</v>
      </c>
      <c r="K17" s="63">
        <v>0</v>
      </c>
      <c r="L17" s="63">
        <v>2</v>
      </c>
      <c r="M17" s="8" t="s">
        <v>24</v>
      </c>
      <c r="N17" s="63">
        <v>66979.979464999997</v>
      </c>
      <c r="O17" s="63">
        <v>209</v>
      </c>
      <c r="P17" s="63">
        <v>0.97444939940618547</v>
      </c>
      <c r="Q17" s="63">
        <v>0.9634897700850813</v>
      </c>
      <c r="R17" s="63">
        <v>1.0620608305087331</v>
      </c>
      <c r="S17" s="63">
        <v>2</v>
      </c>
      <c r="T17" s="63">
        <v>2</v>
      </c>
      <c r="U17" s="63">
        <v>1.1072678098068907</v>
      </c>
      <c r="V17" s="63">
        <v>0.41613334509009592</v>
      </c>
      <c r="W17" s="63">
        <v>0.90312387946543993</v>
      </c>
      <c r="X17" s="63">
        <v>0.42436547803875158</v>
      </c>
      <c r="Y17" s="63"/>
      <c r="Z17" s="63"/>
      <c r="AA17" s="5">
        <v>1.9398686685593081E-2</v>
      </c>
      <c r="AB17" s="63"/>
      <c r="AC17" s="63"/>
      <c r="AD17" s="5">
        <v>4.1373887005822119E-2</v>
      </c>
      <c r="AE17" s="63" t="s">
        <v>83</v>
      </c>
    </row>
    <row r="20" spans="1:31" x14ac:dyDescent="0.25">
      <c r="A20" s="9" t="s">
        <v>84</v>
      </c>
      <c r="B20" s="9" t="s">
        <v>85</v>
      </c>
      <c r="E20" s="6" t="s">
        <v>3</v>
      </c>
      <c r="F20" s="6" t="s">
        <v>12</v>
      </c>
      <c r="G20" s="6" t="s">
        <v>13</v>
      </c>
      <c r="H20" s="6" t="s">
        <v>14</v>
      </c>
      <c r="I20" s="6" t="s">
        <v>28</v>
      </c>
      <c r="J20" s="6" t="s">
        <v>13</v>
      </c>
      <c r="K20" s="6" t="s">
        <v>14</v>
      </c>
    </row>
    <row r="21" spans="1:31" x14ac:dyDescent="0.25">
      <c r="A21" s="9">
        <v>3</v>
      </c>
      <c r="B21" s="9" t="s">
        <v>28</v>
      </c>
      <c r="E21" s="63">
        <v>1</v>
      </c>
      <c r="F21" s="8" t="s">
        <v>24</v>
      </c>
      <c r="G21" s="63">
        <v>69.510016800000002</v>
      </c>
      <c r="H21" s="63">
        <v>114</v>
      </c>
      <c r="I21" s="63" t="s">
        <v>30</v>
      </c>
      <c r="J21">
        <f>AVERAGE(G21:G24)</f>
        <v>72.984076724999994</v>
      </c>
      <c r="K21">
        <f>AVERAGE(H21:H24)</f>
        <v>119</v>
      </c>
    </row>
    <row r="22" spans="1:31" x14ac:dyDescent="0.25">
      <c r="E22" s="63">
        <v>1</v>
      </c>
      <c r="F22" s="8" t="s">
        <v>24</v>
      </c>
      <c r="G22" s="63">
        <v>79.601694899999998</v>
      </c>
      <c r="H22" s="63">
        <v>130</v>
      </c>
      <c r="I22" s="63" t="s">
        <v>30</v>
      </c>
    </row>
    <row r="23" spans="1:31" x14ac:dyDescent="0.25">
      <c r="E23" s="63">
        <v>1</v>
      </c>
      <c r="F23" s="8" t="s">
        <v>24</v>
      </c>
      <c r="G23" s="63">
        <v>62.874479100000002</v>
      </c>
      <c r="H23" s="63">
        <v>102</v>
      </c>
      <c r="I23" s="22" t="s">
        <v>30</v>
      </c>
    </row>
    <row r="24" spans="1:31" x14ac:dyDescent="0.25">
      <c r="E24" s="63">
        <v>1</v>
      </c>
      <c r="F24" s="8" t="s">
        <v>24</v>
      </c>
      <c r="G24" s="63">
        <v>79.950116100000002</v>
      </c>
      <c r="H24" s="63">
        <v>130</v>
      </c>
      <c r="I24" s="22" t="s">
        <v>30</v>
      </c>
    </row>
    <row r="25" spans="1:31" x14ac:dyDescent="0.25">
      <c r="E25" s="63">
        <v>2</v>
      </c>
      <c r="F25" s="8" t="s">
        <v>24</v>
      </c>
      <c r="G25" s="63">
        <v>25898.626800800001</v>
      </c>
      <c r="H25" s="63">
        <v>102</v>
      </c>
      <c r="I25" s="63" t="s">
        <v>29</v>
      </c>
      <c r="J25">
        <f>AVERAGE(G25:G28)</f>
        <v>9957.0487937500002</v>
      </c>
      <c r="K25">
        <f>AVERAGE(H25:H28)</f>
        <v>114</v>
      </c>
    </row>
    <row r="26" spans="1:31" x14ac:dyDescent="0.25">
      <c r="E26" s="63">
        <v>2</v>
      </c>
      <c r="F26" s="8" t="s">
        <v>24</v>
      </c>
      <c r="G26" s="63">
        <v>5072.3027192999998</v>
      </c>
      <c r="H26" s="63">
        <v>128</v>
      </c>
      <c r="I26" s="63" t="s">
        <v>29</v>
      </c>
    </row>
    <row r="27" spans="1:31" x14ac:dyDescent="0.25">
      <c r="E27" s="63">
        <v>2</v>
      </c>
      <c r="F27" s="8" t="s">
        <v>24</v>
      </c>
      <c r="G27" s="63">
        <v>4121.4767610999997</v>
      </c>
      <c r="H27" s="63">
        <v>103</v>
      </c>
      <c r="I27" s="22" t="s">
        <v>30</v>
      </c>
    </row>
    <row r="28" spans="1:31" x14ac:dyDescent="0.25">
      <c r="E28" s="63">
        <v>2</v>
      </c>
      <c r="F28" s="8" t="s">
        <v>24</v>
      </c>
      <c r="G28" s="63">
        <v>4735.7888937999996</v>
      </c>
      <c r="H28" s="63">
        <v>123</v>
      </c>
      <c r="I28" s="22" t="s">
        <v>30</v>
      </c>
    </row>
    <row r="29" spans="1:31" x14ac:dyDescent="0.25">
      <c r="E29" s="63">
        <v>3</v>
      </c>
      <c r="F29" s="8" t="s">
        <v>24</v>
      </c>
      <c r="G29" s="63">
        <v>59325.070298999999</v>
      </c>
      <c r="H29" s="63">
        <v>160</v>
      </c>
      <c r="I29" s="9" t="s">
        <v>33</v>
      </c>
      <c r="J29">
        <f>AVERAGE(G29:G32)</f>
        <v>53520.853312500003</v>
      </c>
      <c r="K29">
        <f>AVERAGE(H29:H32)</f>
        <v>148</v>
      </c>
    </row>
    <row r="30" spans="1:31" x14ac:dyDescent="0.25">
      <c r="E30" s="63">
        <v>3</v>
      </c>
      <c r="F30" s="8" t="s">
        <v>24</v>
      </c>
      <c r="G30" s="63">
        <v>50684.017051000003</v>
      </c>
      <c r="H30" s="63">
        <v>137</v>
      </c>
      <c r="I30" s="9" t="s">
        <v>33</v>
      </c>
    </row>
    <row r="31" spans="1:31" x14ac:dyDescent="0.25">
      <c r="E31" s="63">
        <v>3</v>
      </c>
      <c r="F31" s="8" t="s">
        <v>24</v>
      </c>
      <c r="G31" s="63">
        <v>49795.119908000001</v>
      </c>
      <c r="H31" s="63">
        <v>136</v>
      </c>
      <c r="I31" s="23" t="s">
        <v>33</v>
      </c>
    </row>
    <row r="32" spans="1:31" x14ac:dyDescent="0.25">
      <c r="E32" s="63">
        <v>3</v>
      </c>
      <c r="F32" s="8" t="s">
        <v>24</v>
      </c>
      <c r="G32" s="63">
        <v>54279.205992000003</v>
      </c>
      <c r="H32" s="63">
        <v>159</v>
      </c>
      <c r="I32" s="23" t="s">
        <v>33</v>
      </c>
    </row>
  </sheetData>
  <autoFilter ref="E20:K20" xr:uid="{6A85762B-6B96-4979-8D17-D53810C5D09D}">
    <sortState xmlns:xlrd2="http://schemas.microsoft.com/office/spreadsheetml/2017/richdata2" ref="E21:K32">
      <sortCondition ref="E2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Main_Sheet</vt:lpstr>
      <vt:lpstr>EffectofBtot</vt:lpstr>
      <vt:lpstr>Effect of k</vt:lpstr>
      <vt:lpstr>Source_trad-f</vt:lpstr>
      <vt:lpstr>Source_trad_f_par</vt:lpstr>
      <vt:lpstr>Sheet2</vt:lpstr>
      <vt:lpstr>result_trad_f</vt:lpstr>
      <vt:lpstr>Sheet6</vt:lpstr>
      <vt:lpstr>RUNTIME_k</vt:lpstr>
      <vt:lpstr>RUNTIME_Btot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2019-08-15T08:24:13Z</dcterms:modified>
</cp:coreProperties>
</file>