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sum\Desktop\"/>
    </mc:Choice>
  </mc:AlternateContent>
  <xr:revisionPtr revIDLastSave="0" documentId="13_ncr:1_{FA87AA09-9004-4CC0-BA11-7A6032FBFFD2}" xr6:coauthVersionLast="47" xr6:coauthVersionMax="47" xr10:uidLastSave="{00000000-0000-0000-0000-000000000000}"/>
  <bookViews>
    <workbookView xWindow="-120" yWindow="-120" windowWidth="29040" windowHeight="15840" xr2:uid="{BD263AA3-CB45-4C30-A6A3-808F0A686165}"/>
  </bookViews>
  <sheets>
    <sheet name="Curriculum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3" l="1"/>
  <c r="T40" i="3"/>
  <c r="T35" i="3"/>
  <c r="S35" i="3"/>
  <c r="T25" i="3"/>
  <c r="S25" i="3"/>
  <c r="T15" i="3"/>
  <c r="S15" i="3"/>
  <c r="T3" i="3"/>
  <c r="S3" i="3"/>
  <c r="M42" i="3"/>
  <c r="N42" i="3"/>
  <c r="O42" i="3"/>
  <c r="P42" i="3"/>
  <c r="M31" i="3"/>
  <c r="N31" i="3"/>
  <c r="O31" i="3"/>
  <c r="P31" i="3"/>
  <c r="D31" i="3"/>
  <c r="E31" i="3"/>
  <c r="F31" i="3"/>
  <c r="G31" i="3"/>
  <c r="G42" i="3"/>
  <c r="F42" i="3"/>
  <c r="E42" i="3"/>
  <c r="D42" i="3"/>
  <c r="G21" i="3"/>
  <c r="F21" i="3"/>
  <c r="E21" i="3"/>
  <c r="D21" i="3"/>
  <c r="O21" i="3"/>
  <c r="P21" i="3"/>
  <c r="N21" i="3"/>
  <c r="M21" i="3"/>
  <c r="O11" i="3"/>
  <c r="P11" i="3"/>
  <c r="N11" i="3"/>
  <c r="M11" i="3"/>
  <c r="D11" i="3"/>
  <c r="E11" i="3"/>
  <c r="F11" i="3"/>
  <c r="G11" i="3"/>
  <c r="T42" i="3" l="1"/>
  <c r="S36" i="3"/>
  <c r="S26" i="3"/>
  <c r="S16" i="3"/>
  <c r="S4" i="3"/>
</calcChain>
</file>

<file path=xl/sharedStrings.xml><?xml version="1.0" encoding="utf-8"?>
<sst xmlns="http://schemas.openxmlformats.org/spreadsheetml/2006/main" count="215" uniqueCount="141">
  <si>
    <t>Electronics II</t>
  </si>
  <si>
    <t>Linear Algebra</t>
  </si>
  <si>
    <t>Object-Oriented Programming</t>
  </si>
  <si>
    <t>Energy Conversion</t>
  </si>
  <si>
    <t>Dynamic Systems and Control</t>
  </si>
  <si>
    <t>Communication Engineering</t>
  </si>
  <si>
    <t>Probability and Random Variables</t>
  </si>
  <si>
    <t>ATA121</t>
  </si>
  <si>
    <t>CHEM1007</t>
  </si>
  <si>
    <t>CSE1145</t>
  </si>
  <si>
    <t>ENG1001</t>
  </si>
  <si>
    <t>MATH1001</t>
  </si>
  <si>
    <t>PHYS1101</t>
  </si>
  <si>
    <t>PHYS1103</t>
  </si>
  <si>
    <t>TRD121</t>
  </si>
  <si>
    <t>Atatürk İlkeleri ve İnkılap Tarihi I</t>
  </si>
  <si>
    <t>Basic Chemistry</t>
  </si>
  <si>
    <t>Introduction to Computer Programming</t>
  </si>
  <si>
    <t>Academic Presentation Skills for Engineers</t>
  </si>
  <si>
    <t>Türk Dili I</t>
  </si>
  <si>
    <t>ECTS</t>
  </si>
  <si>
    <t>T</t>
  </si>
  <si>
    <t>Grade</t>
  </si>
  <si>
    <t>ATA122</t>
  </si>
  <si>
    <t>Atatürk İlkeleri ve İnkılap Tarihi II</t>
  </si>
  <si>
    <t>CSE1146</t>
  </si>
  <si>
    <t>Intermediate Programming</t>
  </si>
  <si>
    <t>EE1100</t>
  </si>
  <si>
    <t>MATH1002</t>
  </si>
  <si>
    <t>Calculus II</t>
  </si>
  <si>
    <t>MATH2056</t>
  </si>
  <si>
    <t>PHYS1102</t>
  </si>
  <si>
    <t>Physics II</t>
  </si>
  <si>
    <t>PHYS1104</t>
  </si>
  <si>
    <t>Physics Lab II</t>
  </si>
  <si>
    <t>TRD122</t>
  </si>
  <si>
    <t>Türk Dili II</t>
  </si>
  <si>
    <t>Introduction to Electrical Engineering</t>
  </si>
  <si>
    <t>CSE2037</t>
  </si>
  <si>
    <t>Introduction to Systems
Programming</t>
  </si>
  <si>
    <t>EE2001</t>
  </si>
  <si>
    <t>Electrical Circuits I</t>
  </si>
  <si>
    <t>EE2021</t>
  </si>
  <si>
    <t>Computer Tools for Electrical
Engineering</t>
  </si>
  <si>
    <t>MATH2055</t>
  </si>
  <si>
    <t>Differential Equations</t>
  </si>
  <si>
    <t>MSE2072</t>
  </si>
  <si>
    <t>Introduction to Materials Science</t>
  </si>
  <si>
    <t>NTE_1</t>
  </si>
  <si>
    <t>Non-Technical Elective - 1 (Ders 1)</t>
  </si>
  <si>
    <t>CSE2062</t>
  </si>
  <si>
    <t>ECON2003</t>
  </si>
  <si>
    <t>EE2002</t>
  </si>
  <si>
    <t>MATH2057</t>
  </si>
  <si>
    <t>MATH2059</t>
  </si>
  <si>
    <t>STAT2056</t>
  </si>
  <si>
    <t>Introduction to Economics</t>
  </si>
  <si>
    <t>Electrical Circuits II</t>
  </si>
  <si>
    <t>Discrete Mathematics</t>
  </si>
  <si>
    <t>Numerical Methods</t>
  </si>
  <si>
    <t>CSE3017</t>
  </si>
  <si>
    <t>ECON2004</t>
  </si>
  <si>
    <t>EE3000</t>
  </si>
  <si>
    <t>EE3011</t>
  </si>
  <si>
    <t>EE3051</t>
  </si>
  <si>
    <t>EE3061</t>
  </si>
  <si>
    <t>Digital Design</t>
  </si>
  <si>
    <t>Engineering Economy</t>
  </si>
  <si>
    <t>Summer Practice I</t>
  </si>
  <si>
    <t>Electronics I</t>
  </si>
  <si>
    <t>Fundamentals of Electromagnetics</t>
  </si>
  <si>
    <t>Signals and Systems</t>
  </si>
  <si>
    <t>EE3012</t>
  </si>
  <si>
    <t>EE3042</t>
  </si>
  <si>
    <t>EE3072</t>
  </si>
  <si>
    <t>EE3082</t>
  </si>
  <si>
    <t>NTE_2</t>
  </si>
  <si>
    <t>Non-Technical Elective - 2 (Ders 1)</t>
  </si>
  <si>
    <t>EE4000</t>
  </si>
  <si>
    <t>Summer Practice II</t>
  </si>
  <si>
    <t>EE4197</t>
  </si>
  <si>
    <t>Engineering Project I</t>
  </si>
  <si>
    <t>ISG121</t>
  </si>
  <si>
    <t>İş Sağlığı ve Güvenliği I</t>
  </si>
  <si>
    <t>NTE_3</t>
  </si>
  <si>
    <t>TE-1,2,3</t>
  </si>
  <si>
    <t>Non-Technical Elective - 3 (Ders 1)</t>
  </si>
  <si>
    <t>Technical Elective - 1-2-3 (Ders 1)</t>
  </si>
  <si>
    <t>Technical Elective - 1-2-3 (Ders 2)</t>
  </si>
  <si>
    <t>Technical Elective - 1-2-3 (Ders 3)</t>
  </si>
  <si>
    <t>Engineering Project II</t>
  </si>
  <si>
    <t>EE4198</t>
  </si>
  <si>
    <t>ENG-FTE</t>
  </si>
  <si>
    <t>University Elective (Ders 1)</t>
  </si>
  <si>
    <t>ENG-UE</t>
  </si>
  <si>
    <t>İş Sağlığı ve Güvenliği II</t>
  </si>
  <si>
    <t>ISG122</t>
  </si>
  <si>
    <t>Technical Elective - 4-5 (Ders 1)</t>
  </si>
  <si>
    <t>TE-4,5</t>
  </si>
  <si>
    <t>Technical Elective - 4-5 (Ders 2)</t>
  </si>
  <si>
    <t>Faculty Technical Electives (Ders 1)</t>
  </si>
  <si>
    <t>BB</t>
  </si>
  <si>
    <t>BA</t>
  </si>
  <si>
    <t>CB</t>
  </si>
  <si>
    <t>AA</t>
  </si>
  <si>
    <t>CC</t>
  </si>
  <si>
    <t>DC</t>
  </si>
  <si>
    <t>FF</t>
  </si>
  <si>
    <t>Total</t>
  </si>
  <si>
    <t>Calculus I</t>
  </si>
  <si>
    <t>Physics I</t>
  </si>
  <si>
    <t>Physics Lab I</t>
  </si>
  <si>
    <t>DD</t>
  </si>
  <si>
    <t>FD</t>
  </si>
  <si>
    <t>FG</t>
  </si>
  <si>
    <t>DZ</t>
  </si>
  <si>
    <t>S</t>
  </si>
  <si>
    <t>1.Semester</t>
  </si>
  <si>
    <t>Credit</t>
  </si>
  <si>
    <t>P</t>
  </si>
  <si>
    <t>Course Code</t>
  </si>
  <si>
    <t>Course Name</t>
  </si>
  <si>
    <t xml:space="preserve"> </t>
  </si>
  <si>
    <t>Senior Year / Fall Semester</t>
  </si>
  <si>
    <t>Senior Year / Spring Semester</t>
  </si>
  <si>
    <t>Junior Year / Spring Semester</t>
  </si>
  <si>
    <t>Sophomore Year / Spring Semester</t>
  </si>
  <si>
    <t>Freshman Year / Spring Semester</t>
  </si>
  <si>
    <t>Freshman Year / Fall Semester</t>
  </si>
  <si>
    <t>Sophomore Year / Fall Semester</t>
  </si>
  <si>
    <t>Junior Year / Fall Semester</t>
  </si>
  <si>
    <t>1.Year</t>
  </si>
  <si>
    <t>2.Semester</t>
  </si>
  <si>
    <t>2.Year</t>
  </si>
  <si>
    <t>3.Year</t>
  </si>
  <si>
    <t>4.Year</t>
  </si>
  <si>
    <t>CGPA</t>
  </si>
  <si>
    <t>T. Credits</t>
  </si>
  <si>
    <t>T. Points</t>
  </si>
  <si>
    <t>Author: Mahsum Aslan</t>
  </si>
  <si>
    <t>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</si>
</sst>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gradientFill degree="180">
        <stop position="0">
          <color theme="8" tint="0.40000610370189521"/>
        </stop>
        <stop position="1">
          <color theme="4"/>
        </stop>
      </gradient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0" borderId="0"/>
  </cellStyleXfs>
  <cellXfs count="5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8" xfId="0" applyFont="1" applyBorder="1"/>
    <xf numFmtId="0" fontId="0" fillId="0" borderId="9" xfId="0" applyBorder="1"/>
    <xf numFmtId="0" fontId="0" fillId="0" borderId="7" xfId="0" applyBorder="1" applyAlignment="1">
      <alignment horizontal="left"/>
    </xf>
    <xf numFmtId="0" fontId="5" fillId="0" borderId="2" xfId="0" applyFont="1" applyBorder="1" applyAlignment="1">
      <alignment horizontal="left"/>
    </xf>
    <xf numFmtId="0" fontId="0" fillId="0" borderId="4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Border="1"/>
    <xf numFmtId="0" fontId="0" fillId="0" borderId="5" xfId="0" applyBorder="1"/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6" xfId="1" applyFont="1" applyFill="1" applyBorder="1" applyAlignment="1">
      <alignment horizontal="center"/>
    </xf>
    <xf numFmtId="0" fontId="7" fillId="0" borderId="6" xfId="3" applyFont="1" applyFill="1" applyBorder="1" applyAlignment="1">
      <alignment horizontal="center"/>
    </xf>
    <xf numFmtId="0" fontId="7" fillId="0" borderId="5" xfId="1" applyFont="1" applyFill="1" applyBorder="1" applyAlignment="1">
      <alignment horizontal="center"/>
    </xf>
    <xf numFmtId="0" fontId="7" fillId="0" borderId="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5" xfId="0" applyFont="1" applyFill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NumberFormat="1"/>
    <xf numFmtId="2" fontId="0" fillId="0" borderId="0" xfId="0" applyNumberFormat="1"/>
    <xf numFmtId="0" fontId="7" fillId="8" borderId="11" xfId="0" applyFont="1" applyFill="1" applyBorder="1"/>
    <xf numFmtId="0" fontId="7" fillId="8" borderId="12" xfId="0" applyFont="1" applyFill="1" applyBorder="1"/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9" borderId="6" xfId="1" applyFont="1" applyFill="1" applyBorder="1" applyAlignment="1">
      <alignment horizontal="center"/>
    </xf>
    <xf numFmtId="0" fontId="7" fillId="10" borderId="6" xfId="1" applyFont="1" applyFill="1" applyBorder="1" applyAlignment="1">
      <alignment horizontal="center"/>
    </xf>
    <xf numFmtId="0" fontId="7" fillId="10" borderId="6" xfId="0" applyFont="1" applyFill="1" applyBorder="1" applyAlignment="1">
      <alignment horizontal="center"/>
    </xf>
    <xf numFmtId="0" fontId="7" fillId="11" borderId="6" xfId="1" applyFont="1" applyFill="1" applyBorder="1" applyAlignment="1">
      <alignment horizontal="center"/>
    </xf>
    <xf numFmtId="0" fontId="7" fillId="11" borderId="6" xfId="2" applyFont="1" applyFill="1" applyBorder="1" applyAlignment="1">
      <alignment horizontal="center"/>
    </xf>
    <xf numFmtId="0" fontId="7" fillId="11" borderId="6" xfId="0" applyFont="1" applyFill="1" applyBorder="1" applyAlignment="1">
      <alignment horizontal="center"/>
    </xf>
    <xf numFmtId="0" fontId="7" fillId="2" borderId="6" xfId="1" applyFont="1" applyFill="1" applyBorder="1" applyAlignment="1">
      <alignment horizontal="center"/>
    </xf>
    <xf numFmtId="0" fontId="7" fillId="2" borderId="6" xfId="3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12" borderId="6" xfId="1" applyFont="1" applyFill="1" applyBorder="1" applyAlignment="1">
      <alignment horizontal="center"/>
    </xf>
    <xf numFmtId="0" fontId="7" fillId="12" borderId="6" xfId="3" applyFont="1" applyFill="1" applyBorder="1" applyAlignment="1">
      <alignment horizontal="center"/>
    </xf>
    <xf numFmtId="2" fontId="0" fillId="6" borderId="11" xfId="0" applyNumberFormat="1" applyFont="1" applyFill="1" applyBorder="1" applyAlignment="1">
      <alignment horizontal="center" vertical="center"/>
    </xf>
    <xf numFmtId="2" fontId="0" fillId="7" borderId="12" xfId="0" applyNumberFormat="1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center"/>
    </xf>
    <xf numFmtId="0" fontId="0" fillId="6" borderId="18" xfId="0" applyNumberFormat="1" applyFont="1" applyFill="1" applyBorder="1" applyAlignment="1">
      <alignment horizontal="center" vertical="center"/>
    </xf>
    <xf numFmtId="2" fontId="0" fillId="6" borderId="13" xfId="0" applyNumberFormat="1" applyFont="1" applyFill="1" applyBorder="1" applyAlignment="1">
      <alignment horizontal="center" vertical="center"/>
    </xf>
    <xf numFmtId="2" fontId="0" fillId="6" borderId="14" xfId="0" applyNumberFormat="1" applyFont="1" applyFill="1" applyBorder="1" applyAlignment="1">
      <alignment horizontal="center" vertical="center"/>
    </xf>
    <xf numFmtId="2" fontId="0" fillId="7" borderId="13" xfId="0" applyNumberFormat="1" applyFont="1" applyFill="1" applyBorder="1" applyAlignment="1">
      <alignment horizontal="center" vertical="center"/>
    </xf>
    <xf numFmtId="2" fontId="0" fillId="7" borderId="14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7" fillId="8" borderId="15" xfId="0" applyFont="1" applyFill="1" applyBorder="1" applyAlignment="1">
      <alignment horizontal="center"/>
    </xf>
    <xf numFmtId="0" fontId="7" fillId="8" borderId="16" xfId="0" applyFont="1" applyFill="1" applyBorder="1" applyAlignment="1">
      <alignment horizontal="center"/>
    </xf>
    <xf numFmtId="0" fontId="9" fillId="13" borderId="3" xfId="0" applyFont="1" applyFill="1" applyBorder="1" applyAlignment="1">
      <alignment horizontal="left" vertical="center"/>
    </xf>
    <xf numFmtId="0" fontId="9" fillId="13" borderId="8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 applyProtection="1">
      <alignment horizontal="center"/>
    </xf>
  </cellXfs>
  <cellStyles count="5">
    <cellStyle name="İyi" xfId="1" builtinId="26"/>
    <cellStyle name="Kötü" xfId="2" builtinId="27"/>
    <cellStyle name="Normal" xfId="0" builtinId="0"/>
    <cellStyle name="Normal 2" xfId="4" xr:uid="{17C2428E-A228-42B8-AC5C-44454314545B}"/>
    <cellStyle name="Nötr" xfId="3" builtinId="28"/>
  </cellStyles>
  <dxfs count="162"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/>
        <right/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/>
        <right/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/>
        <right/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/>
        <right/>
        <top style="thin">
          <color auto="1"/>
        </top>
        <bottom/>
      </border>
    </dxf>
    <dxf>
      <border diagonalUp="0" diagonalDown="0" outline="0">
        <left/>
        <right/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alignment horizontal="center" vertical="bottom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000066"/>
      <color rgb="FF4472C4"/>
      <color rgb="FF4287F5"/>
      <color rgb="FFAA93FF"/>
      <color rgb="FF8F71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E8118B-1CED-49C7-8EA7-A051387C3FC0}" name="Yarıyıl1" displayName="Yarıyıl1" ref="A2:H11" totalsRowCount="1" headerRowDxfId="161" dataDxfId="159" headerRowBorderDxfId="160" tableBorderDxfId="158" totalsRowBorderDxfId="157">
  <autoFilter ref="A2:H10" xr:uid="{6CE8118B-1CED-49C7-8EA7-A051387C3FC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5350C3C-CB7D-41D9-ADF6-463FFEB69618}" name=" " dataDxfId="93" totalsRowDxfId="92"/>
    <tableColumn id="2" xr3:uid="{2B9DE4E7-210B-49D0-84EC-5F50F9163D0F}" name="Course Code" dataDxfId="51"/>
    <tableColumn id="3" xr3:uid="{22C04207-BD4F-415C-8EA8-0BDEA38887CF}" name="Course Name" totalsRowLabel="Total" dataDxfId="50"/>
    <tableColumn id="8" xr3:uid="{86B4CE88-01A4-404D-ADE3-28AFE7AE31AF}" name="T" totalsRowFunction="custom" dataDxfId="49">
      <totalsRowFormula>SUM(D3:D10)</totalsRowFormula>
    </tableColumn>
    <tableColumn id="9" xr3:uid="{9AA0C988-2109-4CE6-9DEC-00AC72A51E35}" name="P" totalsRowFunction="custom" dataDxfId="48">
      <totalsRowFormula>SUM(E3:E10)</totalsRowFormula>
    </tableColumn>
    <tableColumn id="10" xr3:uid="{97B5D0FE-9D00-42A9-989A-5185D0234A76}" name="Credit" totalsRowFunction="custom" dataDxfId="47">
      <totalsRowFormula>SUM(F3:F10)</totalsRowFormula>
    </tableColumn>
    <tableColumn id="11" xr3:uid="{BB78B927-A64C-4825-AE1A-259EDB03A06D}" name="ECTS" totalsRowFunction="custom" dataDxfId="46">
      <totalsRowFormula>SUM(G3:G10)</totalsRowFormula>
    </tableColumn>
    <tableColumn id="12" xr3:uid="{8D949C03-2580-494B-B678-BE2162F5EA30}" name="Grade" dataDxfId="45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CA924E-8325-4993-9F6E-4A2F40127E98}" name="Yarıyıl2" displayName="Yarıyıl2" ref="J2:Q11" totalsRowCount="1" headerRowDxfId="156" dataDxfId="154" totalsRowDxfId="152" headerRowBorderDxfId="155" tableBorderDxfId="153" totalsRowBorderDxfId="151">
  <autoFilter ref="J2:Q10" xr:uid="{09CA924E-8325-4993-9F6E-4A2F40127E9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80FB636-888A-4CDA-ADFD-D59B625DD13D}" name=" " dataDxfId="150" totalsRowDxfId="91"/>
    <tableColumn id="2" xr3:uid="{70E7F541-83CE-4779-BF38-EBDA0174EAD2}" name="Course Code" dataDxfId="44" totalsRowDxfId="90"/>
    <tableColumn id="3" xr3:uid="{1A07CE74-04DC-4D06-95C3-6D9DA9749549}" name="Course Name" totalsRowLabel="Total" dataDxfId="43" totalsRowDxfId="89"/>
    <tableColumn id="8" xr3:uid="{A870BFFD-6001-4A4D-B3C3-D529F4B1759C}" name="T" totalsRowFunction="custom" dataDxfId="42" totalsRowDxfId="88">
      <totalsRowFormula>SUM(M3:M10)</totalsRowFormula>
    </tableColumn>
    <tableColumn id="9" xr3:uid="{3BA59EF2-D8F2-4F4B-AB95-3ABFB0427569}" name="P" totalsRowFunction="custom" dataDxfId="41" totalsRowDxfId="87">
      <totalsRowFormula>SUM(N3:N10)</totalsRowFormula>
    </tableColumn>
    <tableColumn id="10" xr3:uid="{7B3E00DB-532D-434D-9DA9-59D612127851}" name="Credit" totalsRowFunction="custom" dataDxfId="40" totalsRowDxfId="86">
      <totalsRowFormula>SUM(O3:O10)</totalsRowFormula>
    </tableColumn>
    <tableColumn id="11" xr3:uid="{78C8D73B-B956-4A39-BA0B-99D677448876}" name="ECTS" totalsRowFunction="custom" dataDxfId="39" totalsRowDxfId="85">
      <totalsRowFormula>SUM(P3:P10)</totalsRowFormula>
    </tableColumn>
    <tableColumn id="12" xr3:uid="{81FD5AAB-123E-43A3-8186-37124BAAEFBE}" name="Grade" dataDxfId="38" totalsRowDxfId="84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BD0A72C-7AD1-436C-A82A-9B32E1C02CC9}" name="Yarıyıl3" displayName="Yarıyıl3" ref="A14:H21" totalsRowCount="1" headerRowDxfId="149" dataDxfId="147" totalsRowDxfId="145" headerRowBorderDxfId="148" tableBorderDxfId="146" totalsRowBorderDxfId="144">
  <autoFilter ref="A14:H20" xr:uid="{7BD0A72C-7AD1-436C-A82A-9B32E1C02CC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715BA2EC-6B3B-4752-8A21-A530DC789346}" name=" " dataDxfId="143" totalsRowDxfId="59"/>
    <tableColumn id="2" xr3:uid="{6CB7D70C-752C-43E7-9FCE-C969EBFC0C9A}" name="Course Code" dataDxfId="37" totalsRowDxfId="58"/>
    <tableColumn id="3" xr3:uid="{1D974507-8551-48BF-A677-F425AF86B8E5}" name="Course Name" totalsRowLabel="Total" dataDxfId="36" totalsRowDxfId="57"/>
    <tableColumn id="8" xr3:uid="{3508AA16-F4B4-47E9-8D28-1858A9AC8ABE}" name="T" totalsRowFunction="custom" dataDxfId="35" totalsRowDxfId="56">
      <totalsRowFormula>SUM(D15:D20)</totalsRowFormula>
    </tableColumn>
    <tableColumn id="9" xr3:uid="{5A7703DA-C02C-4AC3-AF89-B6476EF50D2E}" name="P" totalsRowFunction="custom" dataDxfId="34" totalsRowDxfId="55">
      <totalsRowFormula>SUM(E15:E20)</totalsRowFormula>
    </tableColumn>
    <tableColumn id="10" xr3:uid="{8D8ADA00-A166-42A1-8C0C-B8B3D72BD94C}" name="Credit" totalsRowFunction="custom" dataDxfId="33" totalsRowDxfId="54">
      <totalsRowFormula>SUM(F15:F20)</totalsRowFormula>
    </tableColumn>
    <tableColumn id="11" xr3:uid="{173112B9-F2F1-45ED-87D8-4D91168BBD2F}" name="ECTS" totalsRowFunction="custom" dataDxfId="32" totalsRowDxfId="53">
      <totalsRowFormula>SUM(G15:G20)</totalsRowFormula>
    </tableColumn>
    <tableColumn id="12" xr3:uid="{4FEAFB41-36CA-45A8-8C6D-B521671886A5}" name="Grade" dataDxfId="31" totalsRowDxfId="52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2C65B31-D674-4C6F-807A-133E23DE0114}" name="Yarıyıl5" displayName="Yarıyıl5" ref="A24:H31" totalsRowCount="1" headerRowDxfId="142" dataDxfId="140" totalsRowDxfId="138" headerRowBorderDxfId="141" tableBorderDxfId="139" totalsRowBorderDxfId="137">
  <autoFilter ref="A24:H30" xr:uid="{02C65B31-D674-4C6F-807A-133E23DE011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BFFFD49-AB92-4E65-B9EB-B689662F4028}" name=" " dataDxfId="136" totalsRowDxfId="67"/>
    <tableColumn id="2" xr3:uid="{CCEBDE3C-AFCF-4DB6-BCC6-6E07D4779A2B}" name="Course Code" dataDxfId="21" totalsRowDxfId="66"/>
    <tableColumn id="3" xr3:uid="{4BD24278-33C0-4263-BAB4-F5CCA5BA27DF}" name="Course Name" totalsRowLabel="Total" dataDxfId="20" totalsRowDxfId="65"/>
    <tableColumn id="8" xr3:uid="{C57AD079-ECCA-45D9-8FBD-EFE85E9B5953}" name="T" totalsRowFunction="custom" dataDxfId="19" totalsRowDxfId="64">
      <totalsRowFormula>SUM(D25:D30)</totalsRowFormula>
    </tableColumn>
    <tableColumn id="9" xr3:uid="{0652CD0F-941F-416B-9380-13746612010D}" name="P" totalsRowFunction="custom" dataDxfId="18" totalsRowDxfId="63">
      <totalsRowFormula>SUM(E25:E30)</totalsRowFormula>
    </tableColumn>
    <tableColumn id="10" xr3:uid="{F967F1A7-A96E-4031-98CF-968CBEFE79A3}" name="Credit" totalsRowFunction="custom" dataDxfId="17" totalsRowDxfId="62">
      <totalsRowFormula>SUM(F25:F30)</totalsRowFormula>
    </tableColumn>
    <tableColumn id="11" xr3:uid="{1402FCC0-BC1E-45A6-AE5E-AE32F80DEBAD}" name="ECTS" totalsRowFunction="custom" dataDxfId="16" totalsRowDxfId="61">
      <totalsRowFormula>SUM(G25:G30)</totalsRowFormula>
    </tableColumn>
    <tableColumn id="12" xr3:uid="{5F2D2D05-1571-45DD-A102-2E7D82AB5CE4}" name="Grade" dataDxfId="15" totalsRowDxfId="60"/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46ED573-BA88-499E-807E-93E0E79CB354}" name="Yarıyıl7" displayName="Yarıyıl7" ref="A34:H42" totalsRowCount="1" headerRowDxfId="135" dataDxfId="133" totalsRowDxfId="131" headerRowBorderDxfId="134" tableBorderDxfId="132" totalsRowBorderDxfId="130">
  <autoFilter ref="A34:H41" xr:uid="{446ED573-BA88-499E-807E-93E0E79CB35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DC8AC408-E330-4CAB-BBBF-5519E36E1AEB}" name=" " dataDxfId="129" totalsRowDxfId="7"/>
    <tableColumn id="2" xr3:uid="{110C94D5-275B-48B1-B697-933405BFBC11}" name="Course Code" dataDxfId="128" totalsRowDxfId="6"/>
    <tableColumn id="3" xr3:uid="{290BC9D7-2903-4DC7-A168-9BC32E73A79D}" name="Course Name" totalsRowLabel="Total" dataDxfId="127" totalsRowDxfId="5"/>
    <tableColumn id="8" xr3:uid="{BA22FCD5-E89B-461D-A81E-F0788DCF251B}" name="T" totalsRowFunction="custom" dataDxfId="126" totalsRowDxfId="4">
      <totalsRowFormula>SUM(D35:D41)</totalsRowFormula>
    </tableColumn>
    <tableColumn id="9" xr3:uid="{95855083-4B14-4EA4-829F-666291C573BA}" name="P" totalsRowFunction="custom" dataDxfId="125" totalsRowDxfId="3">
      <totalsRowFormula>SUM(E35:E41)</totalsRowFormula>
    </tableColumn>
    <tableColumn id="10" xr3:uid="{9B79807E-A674-418B-AC9F-4D303E20C0DA}" name="Credit" totalsRowFunction="custom" dataDxfId="124" totalsRowDxfId="2">
      <totalsRowFormula>SUM(F35:F41)</totalsRowFormula>
    </tableColumn>
    <tableColumn id="11" xr3:uid="{DB965490-C9EA-498F-B4A4-645AD8C7167F}" name="ECTS" totalsRowFunction="custom" dataDxfId="123" totalsRowDxfId="1">
      <totalsRowFormula>SUM(G35:G41)</totalsRowFormula>
    </tableColumn>
    <tableColumn id="12" xr3:uid="{9402AB8E-0D4C-47F6-B690-EF2629A309B8}" name="Grade" dataDxfId="122" totalsRowDxfId="0"/>
  </tableColumns>
  <tableStyleInfo name="TableStyleMedium9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9282610-25A4-4349-BC68-26DA6A51F2E5}" name="Yarıyıl4" displayName="Yarıyıl4" ref="J14:Q21" totalsRowCount="1" headerRowDxfId="121" dataDxfId="119" totalsRowDxfId="117" headerRowBorderDxfId="120" tableBorderDxfId="118" totalsRowBorderDxfId="116">
  <autoFilter ref="J14:Q20" xr:uid="{A9282610-25A4-4349-BC68-26DA6A51F2E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5A91FB1-82A1-49AF-A99C-B7FEB7512A23}" name=" " dataDxfId="30" totalsRowDxfId="29"/>
    <tableColumn id="2" xr3:uid="{E1E77295-C6FA-4D4D-A627-C83C279BA890}" name="Course Code" dataDxfId="28"/>
    <tableColumn id="3" xr3:uid="{8DB16E34-A456-4C85-ABA5-D291C4FD6139}" name="Course Name" totalsRowLabel="Total" dataDxfId="27"/>
    <tableColumn id="8" xr3:uid="{ED7ACF75-A54D-4A30-A94F-F2A18A57F286}" name="T" totalsRowFunction="custom" dataDxfId="26">
      <totalsRowFormula>SUM(M15:M20)</totalsRowFormula>
    </tableColumn>
    <tableColumn id="9" xr3:uid="{EE877983-BF1D-405A-A037-637FE54656B5}" name="P" totalsRowFunction="custom" dataDxfId="25">
      <totalsRowFormula>SUM(N15:N20)</totalsRowFormula>
    </tableColumn>
    <tableColumn id="10" xr3:uid="{55F72937-40BC-4EC8-837D-4BAE1E07C57C}" name="Credit" totalsRowFunction="custom" dataDxfId="24">
      <totalsRowFormula>SUM(O15:O20)</totalsRowFormula>
    </tableColumn>
    <tableColumn id="11" xr3:uid="{2048E589-89F7-4A1A-B901-E0B0E0C66CD1}" name="ECTS" totalsRowFunction="custom" dataDxfId="23">
      <totalsRowFormula>SUM(P15:P20)</totalsRowFormula>
    </tableColumn>
    <tableColumn id="12" xr3:uid="{B9CEC11F-F856-4EFF-A394-AD479F51BBE2}" name="Grade" dataDxfId="22"/>
  </tableColumns>
  <tableStyleInfo name="TableStyleMedium9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643F44E-9256-4C33-BE14-D050FD539C45}" name="Yarıyıl6" displayName="Yarıyıl6" ref="J24:Q31" totalsRowCount="1" headerRowDxfId="115" dataDxfId="113" headerRowBorderDxfId="114" tableBorderDxfId="112" totalsRowBorderDxfId="111">
  <autoFilter ref="J24:Q30" xr:uid="{0643F44E-9256-4C33-BE14-D050FD539C4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69BB497-00FB-4921-8DF8-882ECBAA7A05}" name=" " dataDxfId="110" totalsRowDxfId="83"/>
    <tableColumn id="2" xr3:uid="{BACEB469-DA2A-433A-B0BC-431E384A2772}" name="Course Code" dataDxfId="14" totalsRowDxfId="82"/>
    <tableColumn id="3" xr3:uid="{52F5E7C2-FF59-461D-A9E2-7362D94C5A2D}" name="Course Name" totalsRowLabel="Total" dataDxfId="13" totalsRowDxfId="81"/>
    <tableColumn id="8" xr3:uid="{02B271B9-03C4-42A4-BCDE-D3A86013957B}" name="T" totalsRowFunction="custom" dataDxfId="12" totalsRowDxfId="80">
      <totalsRowFormula>SUM(M25:M30)</totalsRowFormula>
    </tableColumn>
    <tableColumn id="9" xr3:uid="{7C8725D0-C784-43F6-9DEB-A7A272816904}" name="P" totalsRowFunction="custom" dataDxfId="11" totalsRowDxfId="79">
      <totalsRowFormula>SUM(N25:N30)</totalsRowFormula>
    </tableColumn>
    <tableColumn id="10" xr3:uid="{7224882D-FE10-430A-B224-3630DE5D7202}" name="Credit" totalsRowFunction="custom" dataDxfId="10" totalsRowDxfId="78">
      <totalsRowFormula>SUM(O25:O30)</totalsRowFormula>
    </tableColumn>
    <tableColumn id="11" xr3:uid="{8563DA4E-C0ED-4025-990C-16B3E8962ACE}" name="ECTS" totalsRowFunction="custom" dataDxfId="9" totalsRowDxfId="77">
      <totalsRowFormula>SUM(P25:P30)</totalsRowFormula>
    </tableColumn>
    <tableColumn id="12" xr3:uid="{898ABFFC-4EE8-4A30-9119-1AA6A0F452B1}" name="Grade" dataDxfId="8" totalsRowDxfId="76"/>
  </tableColumns>
  <tableStyleInfo name="TableStyleMedium9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9E4BE02-FC47-4842-9EC0-A6B0424E28C2}" name="Yarıyıl8" displayName="Yarıyıl8" ref="J34:Q42" totalsRowCount="1" headerRowDxfId="109" dataDxfId="107" totalsRowDxfId="105" headerRowBorderDxfId="108" tableBorderDxfId="106" totalsRowBorderDxfId="104">
  <autoFilter ref="J34:Q41" xr:uid="{39E4BE02-FC47-4842-9EC0-A6B0424E28C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B9C017E-DD06-497F-B587-C9228DB1A635}" name=" " dataDxfId="103" totalsRowDxfId="75"/>
    <tableColumn id="2" xr3:uid="{DFA2EC3D-B25B-436B-B30B-8C31EFBED277}" name="Course Code" dataDxfId="102" totalsRowDxfId="74"/>
    <tableColumn id="3" xr3:uid="{8F93E221-6F20-458A-9ED0-1FAB7856100E}" name="Course Name" totalsRowLabel="Total" dataDxfId="101" totalsRowDxfId="73"/>
    <tableColumn id="8" xr3:uid="{77490E26-2604-4B54-A8B1-CC5EDCADC569}" name="T" totalsRowFunction="custom" dataDxfId="100" totalsRowDxfId="72">
      <totalsRowFormula>SUM(M35:M41)</totalsRowFormula>
    </tableColumn>
    <tableColumn id="9" xr3:uid="{0EB64129-2F4E-4B93-92FC-9ACC9D0C8124}" name="P" totalsRowFunction="custom" dataDxfId="99" totalsRowDxfId="71">
      <totalsRowFormula>SUM(N35:N41)</totalsRowFormula>
    </tableColumn>
    <tableColumn id="10" xr3:uid="{20C96132-8DFE-4097-A9AB-47E7522F467A}" name="Credit" totalsRowFunction="custom" dataDxfId="98" totalsRowDxfId="70">
      <totalsRowFormula>SUM(O35:O41)</totalsRowFormula>
    </tableColumn>
    <tableColumn id="11" xr3:uid="{9617C64F-FB18-48D4-9477-183D7EDFA5BC}" name="ECTS" totalsRowFunction="custom" dataDxfId="97" totalsRowDxfId="69">
      <totalsRowFormula>SUM(P35:P41)</totalsRowFormula>
    </tableColumn>
    <tableColumn id="12" xr3:uid="{136C6A27-B883-43D6-84ED-F13A382901A6}" name="Grade" dataDxfId="96" totalsRowDxfId="68"/>
  </tableColumns>
  <tableStyleInfo name="TableStyleMedium9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D5BB47-DD56-4A17-9F50-12CB18E6467A}" name="harf_tablosu" displayName="harf_tablosu" ref="V1:W14" totalsRowShown="0">
  <autoFilter ref="V1:W14" xr:uid="{9BD5BB47-DD56-4A17-9F50-12CB18E6467A}">
    <filterColumn colId="0" hiddenButton="1"/>
    <filterColumn colId="1" hiddenButton="1"/>
  </autoFilter>
  <tableColumns count="2">
    <tableColumn id="2" xr3:uid="{F24FC035-0057-43A4-8D52-FCCC8EF6C0DF}" name="Letter" dataDxfId="95"/>
    <tableColumn id="3" xr3:uid="{8F2864FF-1732-45A1-9C4D-79B1F8BDB90F}" name="Grade" dataDxfId="9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B5CDA-137A-4A58-9512-5685C26EED52}">
  <dimension ref="A1:W45"/>
  <sheetViews>
    <sheetView tabSelected="1" zoomScale="85" zoomScaleNormal="85" workbookViewId="0">
      <selection activeCell="AB31" sqref="AB31"/>
    </sheetView>
  </sheetViews>
  <sheetFormatPr defaultRowHeight="15" x14ac:dyDescent="0.25"/>
  <cols>
    <col min="1" max="1" width="3.5703125" customWidth="1"/>
    <col min="2" max="2" width="12.85546875" customWidth="1"/>
    <col min="3" max="3" width="38.5703125" customWidth="1"/>
    <col min="4" max="5" width="2.85546875" customWidth="1"/>
    <col min="6" max="8" width="5.7109375" customWidth="1"/>
    <col min="9" max="9" width="2.85546875" customWidth="1"/>
    <col min="10" max="10" width="3.42578125" customWidth="1"/>
    <col min="11" max="11" width="12.85546875" customWidth="1"/>
    <col min="12" max="12" width="38.5703125" customWidth="1"/>
    <col min="13" max="14" width="2.85546875" customWidth="1"/>
    <col min="15" max="17" width="5.7109375" customWidth="1"/>
    <col min="18" max="18" width="2.85546875" customWidth="1"/>
    <col min="19" max="20" width="11.42578125" customWidth="1"/>
  </cols>
  <sheetData>
    <row r="1" spans="1:23" x14ac:dyDescent="0.25">
      <c r="A1" s="53" t="s">
        <v>128</v>
      </c>
      <c r="B1" s="54"/>
      <c r="C1" s="54"/>
      <c r="D1" s="54"/>
      <c r="E1" s="54"/>
      <c r="F1" s="54"/>
      <c r="G1" s="54"/>
      <c r="H1" s="54"/>
      <c r="I1" s="50"/>
      <c r="J1" s="53" t="s">
        <v>127</v>
      </c>
      <c r="K1" s="54"/>
      <c r="L1" s="54"/>
      <c r="M1" s="54"/>
      <c r="N1" s="54"/>
      <c r="O1" s="54"/>
      <c r="P1" s="54"/>
      <c r="Q1" s="54"/>
      <c r="R1" s="55"/>
      <c r="S1" s="51" t="s">
        <v>131</v>
      </c>
      <c r="T1" s="52"/>
      <c r="V1" t="s">
        <v>140</v>
      </c>
      <c r="W1" t="s">
        <v>22</v>
      </c>
    </row>
    <row r="2" spans="1:23" x14ac:dyDescent="0.25">
      <c r="A2" s="4" t="s">
        <v>122</v>
      </c>
      <c r="B2" s="5" t="s">
        <v>120</v>
      </c>
      <c r="C2" s="8" t="s">
        <v>121</v>
      </c>
      <c r="D2" s="28" t="s">
        <v>21</v>
      </c>
      <c r="E2" s="28" t="s">
        <v>119</v>
      </c>
      <c r="F2" s="28" t="s">
        <v>118</v>
      </c>
      <c r="G2" s="29" t="s">
        <v>20</v>
      </c>
      <c r="H2" s="29" t="s">
        <v>22</v>
      </c>
      <c r="I2" s="50"/>
      <c r="J2" s="4" t="s">
        <v>122</v>
      </c>
      <c r="K2" s="5" t="s">
        <v>120</v>
      </c>
      <c r="L2" s="8" t="s">
        <v>121</v>
      </c>
      <c r="M2" s="28" t="s">
        <v>21</v>
      </c>
      <c r="N2" s="28" t="s">
        <v>119</v>
      </c>
      <c r="O2" s="28" t="s">
        <v>118</v>
      </c>
      <c r="P2" s="29" t="s">
        <v>20</v>
      </c>
      <c r="Q2" s="29" t="s">
        <v>22</v>
      </c>
      <c r="R2" s="55"/>
      <c r="S2" s="26" t="s">
        <v>117</v>
      </c>
      <c r="T2" s="27" t="s">
        <v>132</v>
      </c>
      <c r="V2" s="24" t="s">
        <v>104</v>
      </c>
      <c r="W2" s="25">
        <v>4</v>
      </c>
    </row>
    <row r="3" spans="1:23" x14ac:dyDescent="0.25">
      <c r="A3" s="15">
        <v>1</v>
      </c>
      <c r="B3" s="1" t="s">
        <v>7</v>
      </c>
      <c r="C3" s="7" t="s">
        <v>15</v>
      </c>
      <c r="D3" s="2">
        <v>2</v>
      </c>
      <c r="E3" s="2">
        <v>0</v>
      </c>
      <c r="F3" s="2">
        <v>2</v>
      </c>
      <c r="G3" s="2">
        <v>2</v>
      </c>
      <c r="H3" s="21"/>
      <c r="I3" s="50"/>
      <c r="J3" s="15">
        <v>1</v>
      </c>
      <c r="K3" s="1" t="s">
        <v>23</v>
      </c>
      <c r="L3" s="7" t="s">
        <v>24</v>
      </c>
      <c r="M3" s="2">
        <v>2</v>
      </c>
      <c r="N3" s="2">
        <v>0</v>
      </c>
      <c r="O3" s="2">
        <v>2</v>
      </c>
      <c r="P3" s="2">
        <v>2</v>
      </c>
      <c r="Q3" s="21"/>
      <c r="R3" s="55"/>
      <c r="S3" s="42" t="str">
        <f>IFERROR((IF(_xlfn.IFNA(H3,0)=0,0,(F3*LOOKUP(H3,V2:V12,W2:W12)))
+IF(_xlfn.IFNA(H4,0)=0,0,(F4*LOOKUP(H4,V2:V12,W2:W12)))
+IF(_xlfn.IFNA(H5,0)=0,0,(F5*LOOKUP(H5,V2:V12,W2:W12)))
+IF(_xlfn.IFNA(H6,0)=0,0,(F6*LOOKUP(H6,V2:V12,W2:W12)))
+IF(_xlfn.IFNA(H7,0)=0,0,(F7*LOOKUP(H7,V2:V12,W2:W12)))
+IF(_xlfn.IFNA(H8,0)=0,0,(F8*LOOKUP(H8,V2:V12,W2:W12)))
+IF(_xlfn.IFNA(H9,0)=0,0,(F9*LOOKUP(H9,V2:V12,W2:W12)))
+IF(_xlfn.IFNA(H10,0)=0,0,(F10*LOOKUP(H10,V2:V12,W2:W12)))
)/(
IF(_xlfn.IFNA(H3,0)=0,0,F3)
+IF(_xlfn.IFNA(H4,0)=0,0,F4)
+IF(_xlfn.IFNA(H5,0)=0,0,F5)
+IF(_xlfn.IFNA(H6,0)=0,0,F6)
+IF(_xlfn.IFNA(H7,0)=0,0,F7)
+IF(_xlfn.IFNA(H8,0)=0,0,F8)
+IF(_xlfn.IFNA(H9,0)=0,0,F9)
+IF(_xlfn.IFNA(H10,0)=0,0,F10)
),"")</f>
        <v/>
      </c>
      <c r="T3" s="43" t="str">
        <f>IFERROR((IF(_xlfn.IFNA(Q3,0)=0,0,(O3*LOOKUP(Q3,V2:V12,W2:W12)))
+IF(_xlfn.IFNA(Q4,0)=0,0,(O4*LOOKUP(Q4,V2:V12,W2:W12)))
+IF(_xlfn.IFNA(Q5,0)=0,0,(O5*LOOKUP(Q5,V2:V12,W2:W12)))
+IF(_xlfn.IFNA(Q6,0)=0,0,(O6*LOOKUP(Q6,V2:V12,W2:W12)))
+IF(_xlfn.IFNA(Q7,0)=0,0,(O7*LOOKUP(Q7,V2:V12,W2:W12)))
+IF(_xlfn.IFNA(Q8,0)=0,0,(O8*LOOKUP(Q8,V2:V12,W2:W12)))
+IF(_xlfn.IFNA(Q9,0)=0,0,(O9*LOOKUP(Q9,V2:V12,W2:W12)))
+IF(_xlfn.IFNA(Q10,0)=0,0,(O10*LOOKUP(Q10,V2:V12,W2:W12)))
)/(
IF(_xlfn.IFNA(Q3,0)=0,0,O3)
+IF(_xlfn.IFNA(Q4,0)=0,0,O4)
+IF(_xlfn.IFNA(Q5,0)=0,0,O5)
+IF(_xlfn.IFNA(Q6,0)=0,0,O6)
+IF(_xlfn.IFNA(Q7,0)=0,0,O7)
+IF(_xlfn.IFNA(Q8,0)=0,0,O8)
+IF(_xlfn.IFNA(Q9,0)=0,0,O9)
+IF(_xlfn.IFNA(Q10,0)=0,0,O10)
),"")</f>
        <v/>
      </c>
      <c r="V3" s="24" t="s">
        <v>102</v>
      </c>
      <c r="W3" s="25">
        <v>3.5</v>
      </c>
    </row>
    <row r="4" spans="1:23" ht="15.75" thickBot="1" x14ac:dyDescent="0.3">
      <c r="A4" s="30">
        <v>2</v>
      </c>
      <c r="B4" s="1" t="s">
        <v>8</v>
      </c>
      <c r="C4" s="7" t="s">
        <v>16</v>
      </c>
      <c r="D4" s="2">
        <v>4</v>
      </c>
      <c r="E4" s="2">
        <v>0</v>
      </c>
      <c r="F4" s="2">
        <v>6</v>
      </c>
      <c r="G4" s="2">
        <v>6</v>
      </c>
      <c r="H4" s="3"/>
      <c r="I4" s="50"/>
      <c r="J4" s="31">
        <v>2</v>
      </c>
      <c r="K4" s="1" t="s">
        <v>25</v>
      </c>
      <c r="L4" s="7" t="s">
        <v>26</v>
      </c>
      <c r="M4" s="2">
        <v>3</v>
      </c>
      <c r="N4" s="2">
        <v>2</v>
      </c>
      <c r="O4" s="2">
        <v>7</v>
      </c>
      <c r="P4" s="2">
        <v>7</v>
      </c>
      <c r="Q4" s="3"/>
      <c r="R4" s="55"/>
      <c r="S4" s="48" t="str">
        <f>IFERROR(AVERAGE(S3:T3),"")</f>
        <v/>
      </c>
      <c r="T4" s="49"/>
      <c r="V4" s="24" t="s">
        <v>101</v>
      </c>
      <c r="W4" s="25">
        <v>3</v>
      </c>
    </row>
    <row r="5" spans="1:23" ht="15" customHeight="1" x14ac:dyDescent="0.25">
      <c r="A5" s="31">
        <v>3</v>
      </c>
      <c r="B5" s="1" t="s">
        <v>9</v>
      </c>
      <c r="C5" s="7" t="s">
        <v>17</v>
      </c>
      <c r="D5" s="2">
        <v>3</v>
      </c>
      <c r="E5" s="2">
        <v>2</v>
      </c>
      <c r="F5" s="2">
        <v>5</v>
      </c>
      <c r="G5" s="2">
        <v>5</v>
      </c>
      <c r="H5" s="3"/>
      <c r="I5" s="50"/>
      <c r="J5" s="15">
        <v>3</v>
      </c>
      <c r="K5" s="1" t="s">
        <v>27</v>
      </c>
      <c r="L5" s="7" t="s">
        <v>37</v>
      </c>
      <c r="M5" s="2">
        <v>2</v>
      </c>
      <c r="N5" s="2">
        <v>0</v>
      </c>
      <c r="O5" s="2">
        <v>3</v>
      </c>
      <c r="P5" s="2">
        <v>3</v>
      </c>
      <c r="Q5" s="3"/>
      <c r="R5" s="55"/>
      <c r="V5" s="24" t="s">
        <v>103</v>
      </c>
      <c r="W5" s="25">
        <v>2.5</v>
      </c>
    </row>
    <row r="6" spans="1:23" x14ac:dyDescent="0.25">
      <c r="A6" s="15">
        <v>4</v>
      </c>
      <c r="B6" s="1" t="s">
        <v>10</v>
      </c>
      <c r="C6" s="7" t="s">
        <v>18</v>
      </c>
      <c r="D6" s="2">
        <v>2</v>
      </c>
      <c r="E6" s="2">
        <v>0</v>
      </c>
      <c r="F6" s="2">
        <v>3</v>
      </c>
      <c r="G6" s="2">
        <v>3</v>
      </c>
      <c r="H6" s="3"/>
      <c r="I6" s="50"/>
      <c r="J6" s="15">
        <v>4</v>
      </c>
      <c r="K6" s="1" t="s">
        <v>28</v>
      </c>
      <c r="L6" s="7" t="s">
        <v>29</v>
      </c>
      <c r="M6" s="2">
        <v>4</v>
      </c>
      <c r="N6" s="2">
        <v>0</v>
      </c>
      <c r="O6" s="2">
        <v>6</v>
      </c>
      <c r="P6" s="2">
        <v>6</v>
      </c>
      <c r="Q6" s="3"/>
      <c r="R6" s="55"/>
      <c r="V6" s="24" t="s">
        <v>105</v>
      </c>
      <c r="W6" s="25">
        <v>2</v>
      </c>
    </row>
    <row r="7" spans="1:23" x14ac:dyDescent="0.25">
      <c r="A7" s="15">
        <v>5</v>
      </c>
      <c r="B7" s="1" t="s">
        <v>11</v>
      </c>
      <c r="C7" s="7" t="s">
        <v>109</v>
      </c>
      <c r="D7" s="2">
        <v>4</v>
      </c>
      <c r="E7" s="2">
        <v>0</v>
      </c>
      <c r="F7" s="2">
        <v>6</v>
      </c>
      <c r="G7" s="2">
        <v>6</v>
      </c>
      <c r="H7" s="3"/>
      <c r="I7" s="50"/>
      <c r="J7" s="37">
        <v>5</v>
      </c>
      <c r="K7" s="1" t="s">
        <v>30</v>
      </c>
      <c r="L7" s="7" t="s">
        <v>1</v>
      </c>
      <c r="M7" s="2">
        <v>3</v>
      </c>
      <c r="N7" s="2">
        <v>0</v>
      </c>
      <c r="O7" s="2">
        <v>4</v>
      </c>
      <c r="P7" s="2">
        <v>4</v>
      </c>
      <c r="Q7" s="3"/>
      <c r="R7" s="55"/>
      <c r="V7" s="24" t="s">
        <v>106</v>
      </c>
      <c r="W7" s="25">
        <v>1.5</v>
      </c>
    </row>
    <row r="8" spans="1:23" x14ac:dyDescent="0.25">
      <c r="A8" s="15">
        <v>6</v>
      </c>
      <c r="B8" s="1" t="s">
        <v>12</v>
      </c>
      <c r="C8" s="7" t="s">
        <v>110</v>
      </c>
      <c r="D8" s="2">
        <v>3</v>
      </c>
      <c r="E8" s="2">
        <v>0</v>
      </c>
      <c r="F8" s="2">
        <v>4</v>
      </c>
      <c r="G8" s="2">
        <v>4</v>
      </c>
      <c r="H8" s="3"/>
      <c r="I8" s="50"/>
      <c r="J8" s="36">
        <v>6</v>
      </c>
      <c r="K8" s="1" t="s">
        <v>31</v>
      </c>
      <c r="L8" s="7" t="s">
        <v>32</v>
      </c>
      <c r="M8" s="2">
        <v>3</v>
      </c>
      <c r="N8" s="2">
        <v>0</v>
      </c>
      <c r="O8" s="2">
        <v>4</v>
      </c>
      <c r="P8" s="2">
        <v>4</v>
      </c>
      <c r="Q8" s="3"/>
      <c r="R8" s="55"/>
      <c r="V8" s="24" t="s">
        <v>112</v>
      </c>
      <c r="W8" s="25">
        <v>1</v>
      </c>
    </row>
    <row r="9" spans="1:23" x14ac:dyDescent="0.25">
      <c r="A9" s="15">
        <v>7</v>
      </c>
      <c r="B9" s="1" t="s">
        <v>13</v>
      </c>
      <c r="C9" s="7" t="s">
        <v>111</v>
      </c>
      <c r="D9" s="2">
        <v>0</v>
      </c>
      <c r="E9" s="2">
        <v>2</v>
      </c>
      <c r="F9" s="2">
        <v>2</v>
      </c>
      <c r="G9" s="2">
        <v>2</v>
      </c>
      <c r="H9" s="3"/>
      <c r="I9" s="50"/>
      <c r="J9" s="15">
        <v>7</v>
      </c>
      <c r="K9" s="1" t="s">
        <v>33</v>
      </c>
      <c r="L9" s="7" t="s">
        <v>34</v>
      </c>
      <c r="M9" s="2">
        <v>0</v>
      </c>
      <c r="N9" s="2">
        <v>2</v>
      </c>
      <c r="O9" s="2">
        <v>2</v>
      </c>
      <c r="P9" s="2">
        <v>2</v>
      </c>
      <c r="Q9" s="3"/>
      <c r="R9" s="55"/>
      <c r="V9" s="24" t="s">
        <v>113</v>
      </c>
      <c r="W9" s="25">
        <v>0.5</v>
      </c>
    </row>
    <row r="10" spans="1:23" x14ac:dyDescent="0.25">
      <c r="A10" s="17">
        <v>8</v>
      </c>
      <c r="B10" s="1" t="s">
        <v>14</v>
      </c>
      <c r="C10" s="7" t="s">
        <v>19</v>
      </c>
      <c r="D10" s="2">
        <v>2</v>
      </c>
      <c r="E10" s="2">
        <v>0</v>
      </c>
      <c r="F10" s="2">
        <v>2</v>
      </c>
      <c r="G10" s="2">
        <v>2</v>
      </c>
      <c r="H10" s="21"/>
      <c r="I10" s="50"/>
      <c r="J10" s="17">
        <v>8</v>
      </c>
      <c r="K10" s="1" t="s">
        <v>35</v>
      </c>
      <c r="L10" s="7" t="s">
        <v>36</v>
      </c>
      <c r="M10" s="2">
        <v>2</v>
      </c>
      <c r="N10" s="2">
        <v>0</v>
      </c>
      <c r="O10" s="2">
        <v>2</v>
      </c>
      <c r="P10" s="2">
        <v>2</v>
      </c>
      <c r="Q10" s="21"/>
      <c r="R10" s="55"/>
      <c r="V10" s="24" t="s">
        <v>107</v>
      </c>
      <c r="W10" s="25">
        <v>0</v>
      </c>
    </row>
    <row r="11" spans="1:23" x14ac:dyDescent="0.25">
      <c r="A11" s="11"/>
      <c r="B11" s="6"/>
      <c r="C11" s="22" t="s">
        <v>108</v>
      </c>
      <c r="D11" s="13">
        <f>SUM(D3:D10)</f>
        <v>20</v>
      </c>
      <c r="E11" s="13">
        <f>SUM(E3:E10)</f>
        <v>4</v>
      </c>
      <c r="F11" s="10">
        <f>SUM(F3:F10)</f>
        <v>30</v>
      </c>
      <c r="G11" s="9">
        <f>SUM(G3:G10)</f>
        <v>30</v>
      </c>
      <c r="H11" s="14"/>
      <c r="I11" s="50"/>
      <c r="J11" s="11"/>
      <c r="K11" s="6"/>
      <c r="L11" s="22" t="s">
        <v>108</v>
      </c>
      <c r="M11" s="13">
        <f>SUM(M3:M10)</f>
        <v>19</v>
      </c>
      <c r="N11" s="13">
        <f>SUM(N3:N10)</f>
        <v>4</v>
      </c>
      <c r="O11" s="10">
        <f>SUM(O3:O10)</f>
        <v>30</v>
      </c>
      <c r="P11" s="9">
        <f>SUM(P3:P10)</f>
        <v>30</v>
      </c>
      <c r="Q11" s="13"/>
      <c r="R11" s="55"/>
      <c r="V11" s="24" t="s">
        <v>114</v>
      </c>
      <c r="W11" s="25">
        <v>0</v>
      </c>
    </row>
    <row r="12" spans="1:23" ht="15" customHeight="1" thickBot="1" x14ac:dyDescent="0.3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5"/>
      <c r="V12" s="24" t="s">
        <v>115</v>
      </c>
      <c r="W12" s="25">
        <v>0</v>
      </c>
    </row>
    <row r="13" spans="1:23" x14ac:dyDescent="0.25">
      <c r="A13" s="53" t="s">
        <v>129</v>
      </c>
      <c r="B13" s="54"/>
      <c r="C13" s="54"/>
      <c r="D13" s="54"/>
      <c r="E13" s="54"/>
      <c r="F13" s="54"/>
      <c r="G13" s="54"/>
      <c r="H13" s="54"/>
      <c r="I13" s="50"/>
      <c r="J13" s="53" t="s">
        <v>126</v>
      </c>
      <c r="K13" s="54"/>
      <c r="L13" s="54"/>
      <c r="M13" s="54"/>
      <c r="N13" s="54"/>
      <c r="O13" s="54"/>
      <c r="P13" s="54"/>
      <c r="Q13" s="54"/>
      <c r="R13" s="55"/>
      <c r="S13" s="51" t="s">
        <v>133</v>
      </c>
      <c r="T13" s="52"/>
      <c r="V13" s="24" t="s">
        <v>116</v>
      </c>
      <c r="W13" s="25" t="s">
        <v>116</v>
      </c>
    </row>
    <row r="14" spans="1:23" x14ac:dyDescent="0.25">
      <c r="A14" s="4" t="s">
        <v>122</v>
      </c>
      <c r="B14" s="5" t="s">
        <v>120</v>
      </c>
      <c r="C14" s="8" t="s">
        <v>121</v>
      </c>
      <c r="D14" s="28" t="s">
        <v>21</v>
      </c>
      <c r="E14" s="28" t="s">
        <v>119</v>
      </c>
      <c r="F14" s="28" t="s">
        <v>118</v>
      </c>
      <c r="G14" s="29" t="s">
        <v>20</v>
      </c>
      <c r="H14" s="29" t="s">
        <v>22</v>
      </c>
      <c r="I14" s="50"/>
      <c r="J14" s="4" t="s">
        <v>122</v>
      </c>
      <c r="K14" s="5" t="s">
        <v>120</v>
      </c>
      <c r="L14" s="8" t="s">
        <v>121</v>
      </c>
      <c r="M14" s="28" t="s">
        <v>21</v>
      </c>
      <c r="N14" s="28" t="s">
        <v>119</v>
      </c>
      <c r="O14" s="28" t="s">
        <v>118</v>
      </c>
      <c r="P14" s="29" t="s">
        <v>20</v>
      </c>
      <c r="Q14" s="29" t="s">
        <v>22</v>
      </c>
      <c r="R14" s="55"/>
      <c r="S14" s="26" t="s">
        <v>117</v>
      </c>
      <c r="T14" s="27" t="s">
        <v>132</v>
      </c>
      <c r="V14" s="24"/>
      <c r="W14" s="25"/>
    </row>
    <row r="15" spans="1:23" x14ac:dyDescent="0.25">
      <c r="A15" s="15">
        <v>1</v>
      </c>
      <c r="B15" s="1" t="s">
        <v>38</v>
      </c>
      <c r="C15" s="7" t="s">
        <v>39</v>
      </c>
      <c r="D15" s="2">
        <v>2</v>
      </c>
      <c r="E15" s="2">
        <v>2</v>
      </c>
      <c r="F15" s="2">
        <v>7</v>
      </c>
      <c r="G15" s="2">
        <v>7</v>
      </c>
      <c r="H15" s="21"/>
      <c r="I15" s="50"/>
      <c r="J15" s="32">
        <v>1</v>
      </c>
      <c r="K15" s="1" t="s">
        <v>50</v>
      </c>
      <c r="L15" s="7" t="s">
        <v>2</v>
      </c>
      <c r="M15" s="2">
        <v>3</v>
      </c>
      <c r="N15" s="2">
        <v>0</v>
      </c>
      <c r="O15" s="2">
        <v>6</v>
      </c>
      <c r="P15" s="2">
        <v>6</v>
      </c>
      <c r="Q15" s="21"/>
      <c r="R15" s="55"/>
      <c r="S15" s="42" t="str">
        <f>IFERROR((IF(_xlfn.IFNA(H15,0)=0,0,(F15*LOOKUP(H15,V2:V12,W2:W12)))
+IF(_xlfn.IFNA(H16,0)=0,0,(F16*LOOKUP(H16,V2:V12,W2:W12)))
+IF(_xlfn.IFNA(H17,0)=0,0,(F17*LOOKUP(H17,V2:V12,W2:W12)))
+IF(_xlfn.IFNA(H18,0)=0,0,(F18*LOOKUP(H18,V2:V12,W2:W12)))
+IF(_xlfn.IFNA(H19,0)=0,0,(F19*LOOKUP(H19,V2:V12,W2:W12)))
+IF(_xlfn.IFNA(H20,0)=0,0,(F20*LOOKUP(H20,V2:V12,W2:W12)))
)/(
IF(_xlfn.IFNA(H15,0)=0,0,F15)
+IF(_xlfn.IFNA(H16,0)=0,0,F16)
+IF(_xlfn.IFNA(H17,0)=0,0,F17)
+IF(_xlfn.IFNA(H18,0)=0,0,F18)
+IF(_xlfn.IFNA(H19,0)=0,0,F19)
+IF(_xlfn.IFNA(H20,0)=0,0,F20)
),"")</f>
        <v/>
      </c>
      <c r="T15" s="43" t="str">
        <f>IFERROR((IF(_xlfn.IFNA(Q15,0)=0,0,(O15*LOOKUP(Q15,V2:V12,W2:W12)))
+IF(_xlfn.IFNA(Q16,0)=0,0,(O16*LOOKUP(Q16,V2:V12,W2:W12)))
+IF(_xlfn.IFNA(Q17,0)=0,0,(O17*LOOKUP(Q17,V2:V12,W2:W12)))
+IF(_xlfn.IFNA(Q18,0)=0,0,(O18*LOOKUP(Q18,V2:V12,W2:W12)))
+IF(_xlfn.IFNA(Q19,0)=0,0,(O19*LOOKUP(Q19,V2:V12,W2:W12)))
+IF(_xlfn.IFNA(Q20,0)=0,0,(O20*LOOKUP(Q20,V2:V12,W2:W12)))
)/(
IF(_xlfn.IFNA(Q15,0)=0,0,O15)
+IF(_xlfn.IFNA(Q16,0)=0,0,O16)
+IF(_xlfn.IFNA(Q17,0)=0,0,O17)
+IF(_xlfn.IFNA(Q18,0)=0,0,O18)
+IF(_xlfn.IFNA(Q19,0)=0,0,O19)
+IF(_xlfn.IFNA(Q20,0)=0,0,O20)
),"")</f>
        <v/>
      </c>
    </row>
    <row r="16" spans="1:23" ht="15.75" thickBot="1" x14ac:dyDescent="0.3">
      <c r="A16" s="38">
        <v>2</v>
      </c>
      <c r="B16" s="1" t="s">
        <v>40</v>
      </c>
      <c r="C16" s="7" t="s">
        <v>41</v>
      </c>
      <c r="D16" s="2">
        <v>3</v>
      </c>
      <c r="E16" s="2">
        <v>2</v>
      </c>
      <c r="F16" s="2">
        <v>7</v>
      </c>
      <c r="G16" s="2">
        <v>7</v>
      </c>
      <c r="H16" s="3"/>
      <c r="I16" s="50"/>
      <c r="J16" s="15">
        <v>2</v>
      </c>
      <c r="K16" s="1" t="s">
        <v>51</v>
      </c>
      <c r="L16" s="7" t="s">
        <v>56</v>
      </c>
      <c r="M16" s="2">
        <v>3</v>
      </c>
      <c r="N16" s="2">
        <v>0</v>
      </c>
      <c r="O16" s="2">
        <v>4</v>
      </c>
      <c r="P16" s="2">
        <v>4</v>
      </c>
      <c r="Q16" s="3"/>
      <c r="R16" s="55"/>
      <c r="S16" s="46" t="str">
        <f>IFERROR(AVERAGE(S15:T15),"")</f>
        <v/>
      </c>
      <c r="T16" s="47"/>
    </row>
    <row r="17" spans="1:20" x14ac:dyDescent="0.25">
      <c r="A17" s="15">
        <v>3</v>
      </c>
      <c r="B17" s="1" t="s">
        <v>42</v>
      </c>
      <c r="C17" s="7" t="s">
        <v>43</v>
      </c>
      <c r="D17" s="2">
        <v>2</v>
      </c>
      <c r="E17" s="2">
        <v>2</v>
      </c>
      <c r="F17" s="2">
        <v>5</v>
      </c>
      <c r="G17" s="2">
        <v>5</v>
      </c>
      <c r="H17" s="3"/>
      <c r="I17" s="50"/>
      <c r="J17" s="39">
        <v>3</v>
      </c>
      <c r="K17" s="1" t="s">
        <v>52</v>
      </c>
      <c r="L17" s="7" t="s">
        <v>57</v>
      </c>
      <c r="M17" s="2">
        <v>3</v>
      </c>
      <c r="N17" s="2">
        <v>2</v>
      </c>
      <c r="O17" s="2">
        <v>7</v>
      </c>
      <c r="P17" s="2">
        <v>7</v>
      </c>
      <c r="Q17" s="3"/>
      <c r="R17" s="55"/>
    </row>
    <row r="18" spans="1:20" x14ac:dyDescent="0.25">
      <c r="A18" s="33">
        <v>4</v>
      </c>
      <c r="B18" s="1" t="s">
        <v>44</v>
      </c>
      <c r="C18" s="7" t="s">
        <v>45</v>
      </c>
      <c r="D18" s="2">
        <v>3</v>
      </c>
      <c r="E18" s="2">
        <v>0</v>
      </c>
      <c r="F18" s="2">
        <v>4</v>
      </c>
      <c r="G18" s="2">
        <v>4</v>
      </c>
      <c r="H18" s="3"/>
      <c r="I18" s="50"/>
      <c r="J18" s="15">
        <v>4</v>
      </c>
      <c r="K18" s="1" t="s">
        <v>53</v>
      </c>
      <c r="L18" s="7" t="s">
        <v>58</v>
      </c>
      <c r="M18" s="2">
        <v>3</v>
      </c>
      <c r="N18" s="2">
        <v>0</v>
      </c>
      <c r="O18" s="2">
        <v>5</v>
      </c>
      <c r="P18" s="2">
        <v>5</v>
      </c>
      <c r="Q18" s="3"/>
      <c r="R18" s="55"/>
    </row>
    <row r="19" spans="1:20" x14ac:dyDescent="0.25">
      <c r="A19" s="30">
        <v>5</v>
      </c>
      <c r="B19" s="1" t="s">
        <v>46</v>
      </c>
      <c r="C19" s="7" t="s">
        <v>47</v>
      </c>
      <c r="D19" s="2">
        <v>3</v>
      </c>
      <c r="E19" s="2">
        <v>0</v>
      </c>
      <c r="F19" s="2">
        <v>4</v>
      </c>
      <c r="G19" s="2">
        <v>4</v>
      </c>
      <c r="H19" s="3"/>
      <c r="I19" s="50"/>
      <c r="J19" s="15">
        <v>5</v>
      </c>
      <c r="K19" s="1" t="s">
        <v>54</v>
      </c>
      <c r="L19" s="7" t="s">
        <v>59</v>
      </c>
      <c r="M19" s="2">
        <v>3</v>
      </c>
      <c r="N19" s="2">
        <v>0</v>
      </c>
      <c r="O19" s="2">
        <v>4</v>
      </c>
      <c r="P19" s="2">
        <v>4</v>
      </c>
      <c r="Q19" s="3"/>
      <c r="R19" s="55"/>
    </row>
    <row r="20" spans="1:20" x14ac:dyDescent="0.25">
      <c r="A20" s="16">
        <v>6</v>
      </c>
      <c r="B20" s="1" t="s">
        <v>48</v>
      </c>
      <c r="C20" s="7" t="s">
        <v>49</v>
      </c>
      <c r="D20" s="2">
        <v>2</v>
      </c>
      <c r="E20" s="2">
        <v>0</v>
      </c>
      <c r="F20" s="2">
        <v>3</v>
      </c>
      <c r="G20" s="2">
        <v>3</v>
      </c>
      <c r="H20" s="3"/>
      <c r="I20" s="50"/>
      <c r="J20" s="16">
        <v>6</v>
      </c>
      <c r="K20" s="1" t="s">
        <v>55</v>
      </c>
      <c r="L20" s="7" t="s">
        <v>6</v>
      </c>
      <c r="M20" s="2">
        <v>3</v>
      </c>
      <c r="N20" s="2">
        <v>0</v>
      </c>
      <c r="O20" s="2">
        <v>4</v>
      </c>
      <c r="P20" s="2">
        <v>4</v>
      </c>
      <c r="Q20" s="3"/>
      <c r="R20" s="55"/>
    </row>
    <row r="21" spans="1:20" x14ac:dyDescent="0.25">
      <c r="A21" s="11"/>
      <c r="B21" s="6"/>
      <c r="C21" s="22" t="s">
        <v>108</v>
      </c>
      <c r="D21" s="13">
        <f>SUM(D15:D20)</f>
        <v>15</v>
      </c>
      <c r="E21" s="13">
        <f>SUM(E15:E20)</f>
        <v>6</v>
      </c>
      <c r="F21" s="10">
        <f>SUM(F15:F20)</f>
        <v>30</v>
      </c>
      <c r="G21" s="9">
        <f>SUM(G15:G20)</f>
        <v>30</v>
      </c>
      <c r="H21" s="14"/>
      <c r="I21" s="50"/>
      <c r="J21" s="11"/>
      <c r="K21" s="6"/>
      <c r="L21" s="22" t="s">
        <v>108</v>
      </c>
      <c r="M21" s="13">
        <f>SUM(M15:M20)</f>
        <v>18</v>
      </c>
      <c r="N21" s="13">
        <f>SUM(N15:N20)</f>
        <v>2</v>
      </c>
      <c r="O21" s="10">
        <f>SUM(O15:O20)</f>
        <v>30</v>
      </c>
      <c r="P21" s="9">
        <f>SUM(P15:P20)</f>
        <v>30</v>
      </c>
      <c r="Q21" s="13"/>
      <c r="R21" s="55"/>
    </row>
    <row r="22" spans="1:20" ht="15" customHeight="1" thickBot="1" x14ac:dyDescent="0.3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5"/>
    </row>
    <row r="23" spans="1:20" x14ac:dyDescent="0.25">
      <c r="A23" s="53" t="s">
        <v>130</v>
      </c>
      <c r="B23" s="54"/>
      <c r="C23" s="54"/>
      <c r="D23" s="54"/>
      <c r="E23" s="54"/>
      <c r="F23" s="54"/>
      <c r="G23" s="54"/>
      <c r="H23" s="54"/>
      <c r="I23" s="50"/>
      <c r="J23" s="53" t="s">
        <v>125</v>
      </c>
      <c r="K23" s="54"/>
      <c r="L23" s="54"/>
      <c r="M23" s="54"/>
      <c r="N23" s="54"/>
      <c r="O23" s="54"/>
      <c r="P23" s="54"/>
      <c r="Q23" s="54"/>
      <c r="R23" s="55"/>
      <c r="S23" s="51" t="s">
        <v>134</v>
      </c>
      <c r="T23" s="52"/>
    </row>
    <row r="24" spans="1:20" x14ac:dyDescent="0.25">
      <c r="A24" s="4" t="s">
        <v>122</v>
      </c>
      <c r="B24" s="5" t="s">
        <v>120</v>
      </c>
      <c r="C24" s="8" t="s">
        <v>121</v>
      </c>
      <c r="D24" s="28" t="s">
        <v>21</v>
      </c>
      <c r="E24" s="28" t="s">
        <v>119</v>
      </c>
      <c r="F24" s="28" t="s">
        <v>118</v>
      </c>
      <c r="G24" s="29" t="s">
        <v>20</v>
      </c>
      <c r="H24" s="29" t="s">
        <v>22</v>
      </c>
      <c r="I24" s="50"/>
      <c r="J24" s="4" t="s">
        <v>122</v>
      </c>
      <c r="K24" s="5" t="s">
        <v>120</v>
      </c>
      <c r="L24" s="8" t="s">
        <v>121</v>
      </c>
      <c r="M24" s="28" t="s">
        <v>21</v>
      </c>
      <c r="N24" s="28" t="s">
        <v>119</v>
      </c>
      <c r="O24" s="28" t="s">
        <v>118</v>
      </c>
      <c r="P24" s="29" t="s">
        <v>20</v>
      </c>
      <c r="Q24" s="29" t="s">
        <v>22</v>
      </c>
      <c r="R24" s="55"/>
      <c r="S24" s="26" t="s">
        <v>117</v>
      </c>
      <c r="T24" s="27" t="s">
        <v>132</v>
      </c>
    </row>
    <row r="25" spans="1:20" x14ac:dyDescent="0.25">
      <c r="A25" s="15">
        <v>1</v>
      </c>
      <c r="B25" s="1" t="s">
        <v>60</v>
      </c>
      <c r="C25" s="7" t="s">
        <v>66</v>
      </c>
      <c r="D25" s="2">
        <v>3</v>
      </c>
      <c r="E25" s="2">
        <v>2</v>
      </c>
      <c r="F25" s="2">
        <v>6</v>
      </c>
      <c r="G25" s="2">
        <v>6</v>
      </c>
      <c r="H25" s="21"/>
      <c r="I25" s="50"/>
      <c r="J25" s="41">
        <v>1</v>
      </c>
      <c r="K25" s="1" t="s">
        <v>72</v>
      </c>
      <c r="L25" s="7" t="s">
        <v>0</v>
      </c>
      <c r="M25" s="2">
        <v>3</v>
      </c>
      <c r="N25" s="2">
        <v>2</v>
      </c>
      <c r="O25" s="2">
        <v>7</v>
      </c>
      <c r="P25" s="2">
        <v>7</v>
      </c>
      <c r="Q25" s="21"/>
      <c r="R25" s="55"/>
      <c r="S25" s="42" t="str">
        <f>IFERROR((IF(_xlfn.IFNA(H25,0)=0,0,(F25*LOOKUP(H25,V2:V12,W2:W12)))
+IF(_xlfn.IFNA(H26,0)=0,0,(F26*LOOKUP(H26,V2:V12,W2:W12)))
+IF(_xlfn.IFNA(H27,0)=0,0,(F27*LOOKUP(H27,V2:V12,W2:W12)))
+IF(_xlfn.IFNA(H28,0)=0,0,(F28*LOOKUP(H28,V2:V12,W2:W12)))
+IF(_xlfn.IFNA(H29,0)=0,0,(F29*LOOKUP(H29,V2:V12,W2:W12)))
+IF(_xlfn.IFNA(H30,0)=0,0,(F30*LOOKUP(H30,V2:V12,W2:W12)))
)/(
IF(_xlfn.IFNA(H25,0)=0,0,F25)
+IF(_xlfn.IFNA(H26,0)=0,0,F26)
+IF(_xlfn.IFNA(H27,0)=0,0,F27)
+IF(_xlfn.IFNA(H28,0)=0,0,F28)
+IF(_xlfn.IFNA(H29,0)=0,0,F29)
+IF(_xlfn.IFNA(H30,0)=0,0,F30)
),"")</f>
        <v/>
      </c>
      <c r="T25" s="43" t="str">
        <f>IFERROR((IF(_xlfn.IFNA(Q25,0)=0,0,(O25*LOOKUP(Q25,V2:V12,W2:W12)))
+IF(_xlfn.IFNA(Q26,0)=0,0,(O26*LOOKUP(Q26,V2:V12,W2:W12)))
+IF(_xlfn.IFNA(Q27,0)=0,0,(O27*LOOKUP(Q27,V2:V12,W2:W12)))
+IF(_xlfn.IFNA(Q28,0)=0,0,(O28*LOOKUP(Q28,V2:V12,W2:W12)))
+IF(_xlfn.IFNA(Q29,0)=0,0,(O29*LOOKUP(Q29,V2:V12,W2:W12)))
+IF(_xlfn.IFNA(Q30,0)=0,0,(O30*LOOKUP(Q30,V2:V12,W2:W12)))
)/(
IF(_xlfn.IFNA(Q25,0)=0,0,O25)
+IF(_xlfn.IFNA(Q26,0)=0,0,O26)
+IF(_xlfn.IFNA(Q27,0)=0,0,O27)
+IF(_xlfn.IFNA(Q28,0)=0,0,O28)
+IF(_xlfn.IFNA(Q29,0)=0,0,O29)
+IF(_xlfn.IFNA(Q30,0)=0,0,O30)
),"")</f>
        <v/>
      </c>
    </row>
    <row r="26" spans="1:20" ht="15.75" thickBot="1" x14ac:dyDescent="0.3">
      <c r="A26" s="15">
        <v>2</v>
      </c>
      <c r="B26" s="1" t="s">
        <v>61</v>
      </c>
      <c r="C26" s="7" t="s">
        <v>67</v>
      </c>
      <c r="D26" s="2">
        <v>2</v>
      </c>
      <c r="E26" s="2">
        <v>0</v>
      </c>
      <c r="F26" s="2">
        <v>4</v>
      </c>
      <c r="G26" s="2">
        <v>4</v>
      </c>
      <c r="H26" s="3"/>
      <c r="I26" s="50"/>
      <c r="J26" s="16">
        <v>2</v>
      </c>
      <c r="K26" s="1" t="s">
        <v>73</v>
      </c>
      <c r="L26" s="7" t="s">
        <v>3</v>
      </c>
      <c r="M26" s="2">
        <v>3</v>
      </c>
      <c r="N26" s="2">
        <v>0</v>
      </c>
      <c r="O26" s="2">
        <v>6</v>
      </c>
      <c r="P26" s="2">
        <v>6</v>
      </c>
      <c r="Q26" s="3"/>
      <c r="R26" s="55"/>
      <c r="S26" s="48" t="str">
        <f>IFERROR(AVERAGE(S25:T25),"")</f>
        <v/>
      </c>
      <c r="T26" s="49"/>
    </row>
    <row r="27" spans="1:20" x14ac:dyDescent="0.25">
      <c r="A27" s="19">
        <v>3</v>
      </c>
      <c r="B27" s="1" t="s">
        <v>62</v>
      </c>
      <c r="C27" s="7" t="s">
        <v>68</v>
      </c>
      <c r="D27" s="2">
        <v>0</v>
      </c>
      <c r="E27" s="2">
        <v>0</v>
      </c>
      <c r="F27" s="2">
        <v>10</v>
      </c>
      <c r="G27" s="2">
        <v>10</v>
      </c>
      <c r="H27" s="3"/>
      <c r="I27" s="50"/>
      <c r="J27" s="35">
        <v>3</v>
      </c>
      <c r="K27" s="1" t="s">
        <v>74</v>
      </c>
      <c r="L27" s="7" t="s">
        <v>4</v>
      </c>
      <c r="M27" s="2">
        <v>3</v>
      </c>
      <c r="N27" s="2">
        <v>2</v>
      </c>
      <c r="O27" s="2">
        <v>7</v>
      </c>
      <c r="P27" s="2">
        <v>7</v>
      </c>
      <c r="Q27" s="3"/>
      <c r="R27" s="55"/>
    </row>
    <row r="28" spans="1:20" x14ac:dyDescent="0.25">
      <c r="A28" s="40">
        <v>4</v>
      </c>
      <c r="B28" s="1" t="s">
        <v>63</v>
      </c>
      <c r="C28" s="7" t="s">
        <v>69</v>
      </c>
      <c r="D28" s="2">
        <v>3</v>
      </c>
      <c r="E28" s="2">
        <v>2</v>
      </c>
      <c r="F28" s="2">
        <v>7</v>
      </c>
      <c r="G28" s="2">
        <v>7</v>
      </c>
      <c r="H28" s="3"/>
      <c r="I28" s="50"/>
      <c r="J28" s="35">
        <v>4</v>
      </c>
      <c r="K28" s="1" t="s">
        <v>75</v>
      </c>
      <c r="L28" s="7" t="s">
        <v>5</v>
      </c>
      <c r="M28" s="2">
        <v>3</v>
      </c>
      <c r="N28" s="2">
        <v>2</v>
      </c>
      <c r="O28" s="2">
        <v>7</v>
      </c>
      <c r="P28" s="2">
        <v>7</v>
      </c>
      <c r="Q28" s="3"/>
      <c r="R28" s="55"/>
    </row>
    <row r="29" spans="1:20" x14ac:dyDescent="0.25">
      <c r="A29" s="15">
        <v>5</v>
      </c>
      <c r="B29" s="1" t="s">
        <v>64</v>
      </c>
      <c r="C29" s="7" t="s">
        <v>70</v>
      </c>
      <c r="D29" s="2">
        <v>3</v>
      </c>
      <c r="E29" s="2">
        <v>0</v>
      </c>
      <c r="F29" s="2">
        <v>6</v>
      </c>
      <c r="G29" s="2">
        <v>6</v>
      </c>
      <c r="H29" s="3"/>
      <c r="I29" s="50"/>
      <c r="J29" s="16">
        <v>5</v>
      </c>
      <c r="K29" s="1" t="s">
        <v>76</v>
      </c>
      <c r="L29" s="7" t="s">
        <v>77</v>
      </c>
      <c r="M29" s="2">
        <v>2</v>
      </c>
      <c r="N29" s="2">
        <v>0</v>
      </c>
      <c r="O29" s="2">
        <v>3</v>
      </c>
      <c r="P29" s="2">
        <v>3</v>
      </c>
      <c r="Q29" s="3"/>
      <c r="R29" s="55"/>
    </row>
    <row r="30" spans="1:20" x14ac:dyDescent="0.25">
      <c r="A30" s="34">
        <v>6</v>
      </c>
      <c r="B30" s="1" t="s">
        <v>65</v>
      </c>
      <c r="C30" s="7" t="s">
        <v>71</v>
      </c>
      <c r="D30" s="2">
        <v>3</v>
      </c>
      <c r="E30" s="2">
        <v>2</v>
      </c>
      <c r="F30" s="2">
        <v>7</v>
      </c>
      <c r="G30" s="2">
        <v>7</v>
      </c>
      <c r="H30" s="3"/>
      <c r="I30" s="50"/>
      <c r="J30" s="16">
        <v>6</v>
      </c>
      <c r="K30" s="1"/>
      <c r="L30" s="7"/>
      <c r="M30" s="2"/>
      <c r="N30" s="2"/>
      <c r="O30" s="2"/>
      <c r="P30" s="2"/>
      <c r="Q30" s="3"/>
      <c r="R30" s="55"/>
    </row>
    <row r="31" spans="1:20" x14ac:dyDescent="0.25">
      <c r="A31" s="11"/>
      <c r="B31" s="6"/>
      <c r="C31" s="22" t="s">
        <v>108</v>
      </c>
      <c r="D31" s="13">
        <f>SUM(D25:D30)</f>
        <v>14</v>
      </c>
      <c r="E31" s="13">
        <f>SUM(E25:E30)</f>
        <v>6</v>
      </c>
      <c r="F31" s="10">
        <f>SUM(F25:F30)</f>
        <v>40</v>
      </c>
      <c r="G31" s="9">
        <f>SUM(G25:G30)</f>
        <v>40</v>
      </c>
      <c r="H31" s="14"/>
      <c r="I31" s="50"/>
      <c r="J31" s="18"/>
      <c r="K31" s="12"/>
      <c r="L31" s="23" t="s">
        <v>108</v>
      </c>
      <c r="M31" s="13">
        <f>SUM(M25:M30)</f>
        <v>14</v>
      </c>
      <c r="N31" s="13">
        <f>SUM(N25:N30)</f>
        <v>6</v>
      </c>
      <c r="O31" s="13">
        <f>SUM(O25:O30)</f>
        <v>30</v>
      </c>
      <c r="P31" s="14">
        <f>SUM(P25:P30)</f>
        <v>30</v>
      </c>
      <c r="Q31" s="13"/>
      <c r="R31" s="55"/>
    </row>
    <row r="32" spans="1:20" ht="15" customHeight="1" thickBot="1" x14ac:dyDescent="0.3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5"/>
    </row>
    <row r="33" spans="1:20" x14ac:dyDescent="0.25">
      <c r="A33" s="53" t="s">
        <v>123</v>
      </c>
      <c r="B33" s="54"/>
      <c r="C33" s="54"/>
      <c r="D33" s="54"/>
      <c r="E33" s="54"/>
      <c r="F33" s="54"/>
      <c r="G33" s="54"/>
      <c r="H33" s="54"/>
      <c r="I33" s="50"/>
      <c r="J33" s="53" t="s">
        <v>124</v>
      </c>
      <c r="K33" s="54"/>
      <c r="L33" s="54"/>
      <c r="M33" s="54"/>
      <c r="N33" s="54"/>
      <c r="O33" s="54"/>
      <c r="P33" s="54"/>
      <c r="Q33" s="54"/>
      <c r="R33" s="55"/>
      <c r="S33" s="51" t="s">
        <v>135</v>
      </c>
      <c r="T33" s="52"/>
    </row>
    <row r="34" spans="1:20" x14ac:dyDescent="0.25">
      <c r="A34" s="4" t="s">
        <v>122</v>
      </c>
      <c r="B34" s="5" t="s">
        <v>120</v>
      </c>
      <c r="C34" s="8" t="s">
        <v>121</v>
      </c>
      <c r="D34" s="28" t="s">
        <v>21</v>
      </c>
      <c r="E34" s="28" t="s">
        <v>119</v>
      </c>
      <c r="F34" s="28" t="s">
        <v>118</v>
      </c>
      <c r="G34" s="29" t="s">
        <v>20</v>
      </c>
      <c r="H34" s="29" t="s">
        <v>22</v>
      </c>
      <c r="I34" s="50"/>
      <c r="J34" s="4" t="s">
        <v>122</v>
      </c>
      <c r="K34" s="5" t="s">
        <v>120</v>
      </c>
      <c r="L34" s="8" t="s">
        <v>121</v>
      </c>
      <c r="M34" s="28" t="s">
        <v>21</v>
      </c>
      <c r="N34" s="28" t="s">
        <v>119</v>
      </c>
      <c r="O34" s="28" t="s">
        <v>118</v>
      </c>
      <c r="P34" s="29" t="s">
        <v>20</v>
      </c>
      <c r="Q34" s="29" t="s">
        <v>22</v>
      </c>
      <c r="R34" s="55"/>
      <c r="S34" s="26" t="s">
        <v>117</v>
      </c>
      <c r="T34" s="27" t="s">
        <v>132</v>
      </c>
    </row>
    <row r="35" spans="1:20" x14ac:dyDescent="0.25">
      <c r="A35" s="20">
        <v>1</v>
      </c>
      <c r="B35" s="1" t="s">
        <v>78</v>
      </c>
      <c r="C35" s="7" t="s">
        <v>79</v>
      </c>
      <c r="D35" s="2">
        <v>0</v>
      </c>
      <c r="E35" s="2">
        <v>0</v>
      </c>
      <c r="F35" s="2">
        <v>10</v>
      </c>
      <c r="G35" s="2">
        <v>10</v>
      </c>
      <c r="H35" s="21"/>
      <c r="I35" s="50"/>
      <c r="J35" s="19">
        <v>1</v>
      </c>
      <c r="K35" s="1" t="s">
        <v>91</v>
      </c>
      <c r="L35" s="7" t="s">
        <v>90</v>
      </c>
      <c r="M35" s="2">
        <v>0</v>
      </c>
      <c r="N35" s="2">
        <v>4</v>
      </c>
      <c r="O35" s="2">
        <v>10</v>
      </c>
      <c r="P35" s="2">
        <v>10</v>
      </c>
      <c r="Q35" s="21"/>
      <c r="R35" s="55"/>
      <c r="S35" s="42" t="str">
        <f>IFERROR((IF(_xlfn.IFNA(H35,0)=0,0,(F35*LOOKUP(H35,V2:V12,W2:W12)))
+IF(_xlfn.IFNA(H36,0)=0,0,(F36*LOOKUP(H36,V2:V12,W2:W12)))
+IF(_xlfn.IFNA(H37,0)=0,0,(F37*LOOKUP(H37,V2:V12,W2:W12)))
+IF(_xlfn.IFNA(H38,0)=0,0,(F38*LOOKUP(H38,V2:V12,W2:W12)))
+IF(_xlfn.IFNA(H39,0)=0,0,(F39*LOOKUP(H39,V2:V12,W2:W12)))
+IF(_xlfn.IFNA(H40,0)=0,0,(F40*LOOKUP(H40,V2:V12,W2:W12)))
+IF(_xlfn.IFNA(H41,0)=0,0,(F41*LOOKUP(H41,V2:V12,W2:W12)))
)/(
IF(_xlfn.IFNA(H35,0)=0,0,F35)
+IF(_xlfn.IFNA(H36,0)=0,0,F36)
+IF(_xlfn.IFNA(H37,0)=0,0,F37)
+IF(_xlfn.IFNA(H38,0)=0,0,F38)
+IF(_xlfn.IFNA(H39,0)=0,0,F39)
+IF(_xlfn.IFNA(H40,0)=0,0,F40)
+IF(_xlfn.IFNA(H41,0)=0,0,F41)
),"")</f>
        <v/>
      </c>
      <c r="T35" s="43" t="str">
        <f>IFERROR((IF(_xlfn.IFNA(Q35,0)=0,0,(O35*LOOKUP(Q35,V2:V12,W2:W12)))
+IF(_xlfn.IFNA(Q36,0)=0,0,(O36*LOOKUP(Q36,V2:V12,W2:W12)))
+IF(_xlfn.IFNA(Q37,0)=0,0,(O37*LOOKUP(Q37,V2:V12,W2:W12)))
+IF(_xlfn.IFNA(Q38,0)=0,0,(O38*LOOKUP(Q38,V2:V12,W2:W12)))
+IF(_xlfn.IFNA(Q39,0)=0,0,(O39*LOOKUP(Q39,V2:V12,W2:W12)))
+IF(_xlfn.IFNA(Q40,0)=0,0,(O40*LOOKUP(Q40,V2:V12,W2:W12)))
+IF(_xlfn.IFNA(Q41,0)=0,0,(O41*LOOKUP(Q41,V2:V12,W2:W12)))
)/(
IF(_xlfn.IFNA(Q35,0)=0,0,O35)
+IF(_xlfn.IFNA(Q36,0)=0,0,O36)
+IF(_xlfn.IFNA(Q37,0)=0,0,O37)
+IF(_xlfn.IFNA(Q38,0)=0,0,O38)
+IF(_xlfn.IFNA(Q39,0)=0,0,O39)
+IF(_xlfn.IFNA(Q40,0)=0,0,O40)
+IF(_xlfn.IFNA(Q41,0)=0,0,O41)
),"")</f>
        <v/>
      </c>
    </row>
    <row r="36" spans="1:20" ht="15.75" thickBot="1" x14ac:dyDescent="0.3">
      <c r="A36" s="20">
        <v>2</v>
      </c>
      <c r="B36" s="1" t="s">
        <v>80</v>
      </c>
      <c r="C36" s="7" t="s">
        <v>81</v>
      </c>
      <c r="D36" s="2">
        <v>0</v>
      </c>
      <c r="E36" s="2">
        <v>4</v>
      </c>
      <c r="F36" s="2">
        <v>10</v>
      </c>
      <c r="G36" s="2">
        <v>10</v>
      </c>
      <c r="H36" s="3"/>
      <c r="I36" s="50"/>
      <c r="J36" s="19">
        <v>2</v>
      </c>
      <c r="K36" s="1" t="s">
        <v>92</v>
      </c>
      <c r="L36" s="7" t="s">
        <v>100</v>
      </c>
      <c r="M36" s="2">
        <v>3</v>
      </c>
      <c r="N36" s="2">
        <v>0</v>
      </c>
      <c r="O36" s="2">
        <v>5</v>
      </c>
      <c r="P36" s="2">
        <v>5</v>
      </c>
      <c r="Q36" s="3"/>
      <c r="R36" s="55"/>
      <c r="S36" s="46" t="str">
        <f>IFERROR(AVERAGE(S35:T35),"")</f>
        <v/>
      </c>
      <c r="T36" s="47"/>
    </row>
    <row r="37" spans="1:20" x14ac:dyDescent="0.25">
      <c r="A37" s="15">
        <v>3</v>
      </c>
      <c r="B37" s="1" t="s">
        <v>82</v>
      </c>
      <c r="C37" s="7" t="s">
        <v>83</v>
      </c>
      <c r="D37" s="2">
        <v>2</v>
      </c>
      <c r="E37" s="2">
        <v>0</v>
      </c>
      <c r="F37" s="2">
        <v>2</v>
      </c>
      <c r="G37" s="2">
        <v>2</v>
      </c>
      <c r="H37" s="3"/>
      <c r="I37" s="50"/>
      <c r="J37" s="19">
        <v>3</v>
      </c>
      <c r="K37" s="1" t="s">
        <v>94</v>
      </c>
      <c r="L37" s="7" t="s">
        <v>93</v>
      </c>
      <c r="M37" s="2">
        <v>2</v>
      </c>
      <c r="N37" s="2">
        <v>0</v>
      </c>
      <c r="O37" s="2">
        <v>3</v>
      </c>
      <c r="P37" s="2">
        <v>3</v>
      </c>
      <c r="Q37" s="3"/>
      <c r="R37" s="55"/>
    </row>
    <row r="38" spans="1:20" x14ac:dyDescent="0.25">
      <c r="A38" s="20">
        <v>4</v>
      </c>
      <c r="B38" s="1" t="s">
        <v>84</v>
      </c>
      <c r="C38" s="7" t="s">
        <v>86</v>
      </c>
      <c r="D38" s="2">
        <v>2</v>
      </c>
      <c r="E38" s="2">
        <v>0</v>
      </c>
      <c r="F38" s="2">
        <v>3</v>
      </c>
      <c r="G38" s="2">
        <v>3</v>
      </c>
      <c r="H38" s="3"/>
      <c r="I38" s="50"/>
      <c r="J38" s="15">
        <v>4</v>
      </c>
      <c r="K38" s="1" t="s">
        <v>96</v>
      </c>
      <c r="L38" s="7" t="s">
        <v>95</v>
      </c>
      <c r="M38" s="2">
        <v>2</v>
      </c>
      <c r="N38" s="2">
        <v>0</v>
      </c>
      <c r="O38" s="2">
        <v>2</v>
      </c>
      <c r="P38" s="2">
        <v>2</v>
      </c>
      <c r="Q38" s="3"/>
      <c r="R38" s="55"/>
    </row>
    <row r="39" spans="1:20" ht="15.75" thickBot="1" x14ac:dyDescent="0.3">
      <c r="A39" s="20">
        <v>5</v>
      </c>
      <c r="B39" s="1" t="s">
        <v>85</v>
      </c>
      <c r="C39" s="7" t="s">
        <v>87</v>
      </c>
      <c r="D39" s="2">
        <v>3</v>
      </c>
      <c r="E39" s="2">
        <v>0</v>
      </c>
      <c r="F39" s="2">
        <v>5</v>
      </c>
      <c r="G39" s="2">
        <v>5</v>
      </c>
      <c r="H39" s="3"/>
      <c r="I39" s="50"/>
      <c r="J39" s="19">
        <v>5</v>
      </c>
      <c r="K39" s="1" t="s">
        <v>98</v>
      </c>
      <c r="L39" s="7" t="s">
        <v>97</v>
      </c>
      <c r="M39" s="2">
        <v>3</v>
      </c>
      <c r="N39" s="2">
        <v>0</v>
      </c>
      <c r="O39" s="2">
        <v>5</v>
      </c>
      <c r="P39" s="2">
        <v>5</v>
      </c>
      <c r="Q39" s="3"/>
      <c r="R39" s="55"/>
    </row>
    <row r="40" spans="1:20" ht="15.75" thickBot="1" x14ac:dyDescent="0.3">
      <c r="A40" s="20">
        <v>6</v>
      </c>
      <c r="B40" s="1" t="s">
        <v>85</v>
      </c>
      <c r="C40" s="7" t="s">
        <v>88</v>
      </c>
      <c r="D40" s="2">
        <v>3</v>
      </c>
      <c r="E40" s="2">
        <v>0</v>
      </c>
      <c r="F40" s="2">
        <v>5</v>
      </c>
      <c r="G40" s="2">
        <v>5</v>
      </c>
      <c r="H40" s="3"/>
      <c r="I40" s="50"/>
      <c r="J40" s="19">
        <v>6</v>
      </c>
      <c r="K40" s="1" t="s">
        <v>98</v>
      </c>
      <c r="L40" s="7" t="s">
        <v>99</v>
      </c>
      <c r="M40" s="2">
        <v>3</v>
      </c>
      <c r="N40" s="2">
        <v>0</v>
      </c>
      <c r="O40" s="2">
        <v>5</v>
      </c>
      <c r="P40" s="2">
        <v>5</v>
      </c>
      <c r="Q40" s="3"/>
      <c r="R40" s="55"/>
      <c r="S40" s="44" t="s">
        <v>138</v>
      </c>
      <c r="T40" s="45">
        <f>(IF(_xlfn.IFNA(H3,0)=0,0,(F3*LOOKUP(H3,V2:V12,W2:W12)))
+IF(_xlfn.IFNA(H4,0)=0,0,(F4*LOOKUP(H4,V2:V12,W2:W12)))
+IF(_xlfn.IFNA(H5,0)=0,0,(F5*LOOKUP(H5,V2:V12,W2:W12)))
+IF(_xlfn.IFNA(H6,0)=0,0,(F6*LOOKUP(H6,V2:V12,W2:W12)))
+IF(_xlfn.IFNA(H7,0)=0,0,(F7*LOOKUP(H7,V2:V12,W2:W12)))
+IF(_xlfn.IFNA(H8,0)=0,0,(F8*LOOKUP(H8,V2:V12,W2:W12)))
+IF(_xlfn.IFNA(H9,0)=0,0,(F9*LOOKUP(H9,V2:V12,W2:W12)))
+IF(_xlfn.IFNA(H10,0)=0,0,(F10*LOOKUP(H10,V2:V12,W2:W12)))
+IF(_xlfn.IFNA(Q3,0)=0,0,(O3*LOOKUP(Q3,V2:V12,W2:W12)))
+IF(_xlfn.IFNA(Q4,0)=0,0,(O4*LOOKUP(Q4,V2:V12,W2:W12)))
+IF(_xlfn.IFNA(Q5,0)=0,0,(O5*LOOKUP(Q5,V2:V12,W2:W12)))
+IF(_xlfn.IFNA(Q6,0)=0,0,(O6*LOOKUP(Q6,V2:V12,W2:W12)))
+IF(_xlfn.IFNA(Q7,0)=0,0,(O7*LOOKUP(Q7,V2:V12,W2:W12)))
+IF(_xlfn.IFNA(Q8,0)=0,0,(O8*LOOKUP(Q8,V2:V12,W2:W12)))
+IF(_xlfn.IFNA(Q9,0)=0,0,(O9*LOOKUP(Q9,V2:V12,W2:W12)))
+IF(_xlfn.IFNA(Q10,0)=0,0,(O10*LOOKUP(Q10,V2:V12,W2:W12)))
+IF(_xlfn.IFNA(H15,0)=0,0,(F15*LOOKUP(H15,V2:V12,W2:W12)))
+IF(_xlfn.IFNA(H16,0)=0,0,(F16*LOOKUP(H16,V2:V12,W2:W12)))
+IF(_xlfn.IFNA(H17,0)=0,0,(F17*LOOKUP(H17,V2:V12,W2:W12)))
+IF(_xlfn.IFNA(H18,0)=0,0,(F18*LOOKUP(H18,V2:V12,W2:W12)))
+IF(_xlfn.IFNA(H19,0)=0,0,(F19*LOOKUP(H19,V2:V12,W2:W12)))
+IF(_xlfn.IFNA(H20,0)=0,0,(F20*LOOKUP(H20,V2:V12,W2:W12)))
+IF(_xlfn.IFNA(Q15,0)=0,0,(O15*LOOKUP(Q15,V2:V12,W2:W12)))
+IF(_xlfn.IFNA(Q16,0)=0,0,(O16*LOOKUP(Q16,V2:V12,W2:W12)))
+IF(_xlfn.IFNA(Q17,0)=0,0,(O17*LOOKUP(Q17,V2:V12,W2:W12)))
+IF(_xlfn.IFNA(Q18,0)=0,0,(O18*LOOKUP(Q18,V2:V12,W2:W12)))
+IF(_xlfn.IFNA(Q19,0)=0,0,(O19*LOOKUP(Q19,V2:V12,W2:W12)))
+IF(_xlfn.IFNA(Q20,0)=0,0,(O20*LOOKUP(Q20,V2:V12,W2:W12)))
+IF(_xlfn.IFNA(H25,0)=0,0,(F25*LOOKUP(H25,V2:V12,W2:W12)))
+IF(_xlfn.IFNA(H26,0)=0,0,(F26*LOOKUP(H26,V2:V12,W2:W12)))
+IF(_xlfn.IFNA(H27,0)=0,0,(F27*LOOKUP(H27,V2:V12,W2:W12)))
+IF(_xlfn.IFNA(H28,0)=0,0,(F28*LOOKUP(H28,V2:V12,W2:W12)))
+IF(_xlfn.IFNA(H29,0)=0,0,(F29*LOOKUP(H29,V2:V12,W2:W12)))
+IF(_xlfn.IFNA(H30,0)=0,0,(F30*LOOKUP(H30,V2:V12,W2:W12)))
+IF(_xlfn.IFNA(Q25,0)=0,0,(O25*LOOKUP(Q25,V2:V12,W2:W12)))
+IF(_xlfn.IFNA(Q26,0)=0,0,(O26*LOOKUP(Q26,V2:V12,W2:W12)))
+IF(_xlfn.IFNA(Q27,0)=0,0,(O27*LOOKUP(Q27,V2:V12,W2:W12)))
+IF(_xlfn.IFNA(Q28,0)=0,0,(O28*LOOKUP(Q28,V2:V12,W2:W12)))
+IF(_xlfn.IFNA(Q29,0)=0,0,(O29*LOOKUP(Q29,V2:V12,W2:W12)))
+IF(_xlfn.IFNA(Q30,0)=0,0,(O30*LOOKUP(Q30,V2:V12,W2:W12)))
+IF(_xlfn.IFNA(H35,0)=0,0,(F35*LOOKUP(H35,V2:V12,W2:W12)))
+IF(_xlfn.IFNA(H36,0)=0,0,(F36*LOOKUP(H36,V2:V12,W2:W12)))
+IF(_xlfn.IFNA(H37,0)=0,0,(F37*LOOKUP(H37,V2:V12,W2:W12)))
+IF(_xlfn.IFNA(H38,0)=0,0,(F38*LOOKUP(H38,V2:V12,W2:W12)))
+IF(_xlfn.IFNA(H39,0)=0,0,(F39*LOOKUP(H39,V2:V12,W2:W12)))
+IF(_xlfn.IFNA(H40,0)=0,0,(F40*LOOKUP(H40,V2:V12,W2:W12)))
+IF(_xlfn.IFNA(H41,0)=0,0,(F41*LOOKUP(H41,V2:V12,W2:W12)))
+IF(_xlfn.IFNA(Q35,0)=0,0,(O35*LOOKUP(Q35,V2:V12,W2:W12)))
+IF(_xlfn.IFNA(Q36,0)=0,0,(O36*LOOKUP(Q36,V2:V12,W2:W12)))
+IF(_xlfn.IFNA(Q37,0)=0,0,(O37*LOOKUP(Q37,V2:V12,W2:W12)))
+IF(_xlfn.IFNA(Q38,0)=0,0,(O38*LOOKUP(Q38,V2:V12,W2:W12)))
+IF(_xlfn.IFNA(Q39,0)=0,0,(O39*LOOKUP(Q39,V2:V12,W2:W12)))
+IF(_xlfn.IFNA(Q40,0)=0,0,(O40*LOOKUP(Q40,V2:V12,W2:W12)))
+IF(_xlfn.IFNA(Q41,0)=0,0,(O41*LOOKUP(Q41,V2:V12,W2:W12)))
)</f>
        <v>0</v>
      </c>
    </row>
    <row r="41" spans="1:20" ht="15.75" thickBot="1" x14ac:dyDescent="0.3">
      <c r="A41" s="20">
        <v>7</v>
      </c>
      <c r="B41" s="1" t="s">
        <v>85</v>
      </c>
      <c r="C41" s="7" t="s">
        <v>89</v>
      </c>
      <c r="D41" s="2">
        <v>3</v>
      </c>
      <c r="E41" s="2">
        <v>0</v>
      </c>
      <c r="F41" s="2">
        <v>5</v>
      </c>
      <c r="G41" s="2">
        <v>5</v>
      </c>
      <c r="H41" s="3"/>
      <c r="I41" s="50"/>
      <c r="J41" s="19">
        <v>7</v>
      </c>
      <c r="K41" s="1"/>
      <c r="L41" s="7"/>
      <c r="M41" s="2"/>
      <c r="N41" s="2"/>
      <c r="O41" s="2"/>
      <c r="P41" s="3"/>
      <c r="Q41" s="2"/>
      <c r="R41" s="55"/>
      <c r="S41" s="44" t="s">
        <v>137</v>
      </c>
      <c r="T41" s="45">
        <f>(
IF(_xlfn.IFNA(H3,0)=0,0,F3)
+IF(_xlfn.IFNA(H4,0)=0,0,F4)
+IF(_xlfn.IFNA(H5,0)=0,0,F5)
+IF(_xlfn.IFNA(H6,0)=0,0,F6)
+IF(_xlfn.IFNA(H7,0)=0,0,F7)
+IF(_xlfn.IFNA(H8,0)=0,0,F8)
+IF(_xlfn.IFNA(H9,0)=0,0,F9)
+IF(_xlfn.IFNA(H10,0)=0,0,F10)
+IF(_xlfn.IFNA(Q3,0)=0,0,O3)
+IF(_xlfn.IFNA(Q4,0)=0,0,O4)
+IF(_xlfn.IFNA(Q5,0)=0,0,O5)
+IF(_xlfn.IFNA(Q6,0)=0,0,O6)
+IF(_xlfn.IFNA(Q7,0)=0,0,O7)
+IF(_xlfn.IFNA(Q8,0)=0,0,O8)
+IF(_xlfn.IFNA(Q9,0)=0,0,O9)
+IF(_xlfn.IFNA(Q10,0)=0,0,O10)
+IF(_xlfn.IFNA(H15,0)=0,0,F15)
+IF(_xlfn.IFNA(H16,0)=0,0,F16)
+IF(_xlfn.IFNA(H17,0)=0,0,F17)
+IF(_xlfn.IFNA(H18,0)=0,0,F18)
+IF(_xlfn.IFNA(H19,0)=0,0,F19)
+IF(_xlfn.IFNA(H20,0)=0,0,F20)
+IF(_xlfn.IFNA(Q15,0)=0,0,O15)
+IF(_xlfn.IFNA(Q16,0)=0,0,O16)
+IF(_xlfn.IFNA(Q17,0)=0,0,O17)
+IF(_xlfn.IFNA(Q18,0)=0,0,O18)
+IF(_xlfn.IFNA(Q19,0)=0,0,O19)
+IF(_xlfn.IFNA(Q20,0)=0,0,O20)
+IF(_xlfn.IFNA(H25,0)=0,0,F25)
+IF(_xlfn.IFNA(H26,0)=0,0,F26)
+IF(_xlfn.IFNA(H27,0)=0,0,F27)
+IF(_xlfn.IFNA(H28,0)=0,0,F28)
+IF(_xlfn.IFNA(H29,0)=0,0,F29)
+IF(_xlfn.IFNA(H30,0)=0,0,F30)
+IF(_xlfn.IFNA(Q25,0)=0,0,O25)
+IF(_xlfn.IFNA(Q26,0)=0,0,O26)
+IF(_xlfn.IFNA(Q27,0)=0,0,O27)
+IF(_xlfn.IFNA(Q28,0)=0,0,O28)
+IF(_xlfn.IFNA(Q29,0)=0,0,O29)
+IF(_xlfn.IFNA(Q30,0)=0,0,O30)
+IF(_xlfn.IFNA(H35,0)=0,0,F35)
+IF(_xlfn.IFNA(H36,0)=0,0,F36)
+IF(_xlfn.IFNA(H37,0)=0,0,F37)
+IF(_xlfn.IFNA(H38,0)=0,0,F38)
+IF(_xlfn.IFNA(H39,0)=0,0,F39)
+IF(_xlfn.IFNA(H40,0)=0,0,F40)
+IF(_xlfn.IFNA(H41,0)=0,0,F41)
+IF(_xlfn.IFNA(Q35,0)=0,0,O35)
+IF(_xlfn.IFNA(Q36,0)=0,0,O36)
+IF(_xlfn.IFNA(Q37,0)=0,0,O37)
+IF(_xlfn.IFNA(Q38,0)=0,0,O38)
+IF(_xlfn.IFNA(Q39,0)=0,0,O39)
+IF(_xlfn.IFNA(Q40,0)=0,0,O40)
+IF(_xlfn.IFNA(Q41,0)=0,0,O41)
)</f>
        <v>0</v>
      </c>
    </row>
    <row r="42" spans="1:20" ht="15.75" thickBot="1" x14ac:dyDescent="0.3">
      <c r="A42" s="11"/>
      <c r="B42" s="6"/>
      <c r="C42" s="22" t="s">
        <v>108</v>
      </c>
      <c r="D42" s="13">
        <f>SUM(D35:D41)</f>
        <v>13</v>
      </c>
      <c r="E42" s="13">
        <f>SUM(E35:E41)</f>
        <v>4</v>
      </c>
      <c r="F42" s="10">
        <f>SUM(F35:F41)</f>
        <v>40</v>
      </c>
      <c r="G42" s="9">
        <f>SUM(G35:G41)</f>
        <v>40</v>
      </c>
      <c r="H42" s="14"/>
      <c r="I42" s="50"/>
      <c r="J42" s="18"/>
      <c r="K42" s="12"/>
      <c r="L42" s="23" t="s">
        <v>108</v>
      </c>
      <c r="M42" s="13">
        <f>SUM(M35:M41)</f>
        <v>13</v>
      </c>
      <c r="N42" s="13">
        <f>SUM(N35:N41)</f>
        <v>4</v>
      </c>
      <c r="O42" s="13">
        <f>SUM(O35:O41)</f>
        <v>30</v>
      </c>
      <c r="P42" s="14">
        <f>SUM(P35:P41)</f>
        <v>30</v>
      </c>
      <c r="Q42" s="13"/>
      <c r="R42" s="55"/>
      <c r="S42" s="44" t="s">
        <v>136</v>
      </c>
      <c r="T42" s="45" t="str">
        <f>IFERROR((T40/T41),"")</f>
        <v/>
      </c>
    </row>
    <row r="43" spans="1:20" x14ac:dyDescent="0.2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</row>
    <row r="45" spans="1:20" x14ac:dyDescent="0.25">
      <c r="A45" s="57" t="s">
        <v>139</v>
      </c>
      <c r="B45" s="57"/>
      <c r="C45" s="57"/>
      <c r="D45" s="57"/>
      <c r="E45" s="57"/>
      <c r="F45" s="57"/>
      <c r="G45" s="57"/>
      <c r="H45" s="57"/>
    </row>
  </sheetData>
  <mergeCells count="26">
    <mergeCell ref="A45:H45"/>
    <mergeCell ref="S1:T1"/>
    <mergeCell ref="J33:Q33"/>
    <mergeCell ref="A43:R43"/>
    <mergeCell ref="R1:R42"/>
    <mergeCell ref="J1:Q1"/>
    <mergeCell ref="A1:H1"/>
    <mergeCell ref="A13:H13"/>
    <mergeCell ref="A23:H23"/>
    <mergeCell ref="I1:I11"/>
    <mergeCell ref="A33:H33"/>
    <mergeCell ref="J13:Q13"/>
    <mergeCell ref="J23:Q23"/>
    <mergeCell ref="A12:Q12"/>
    <mergeCell ref="A22:Q22"/>
    <mergeCell ref="A32:Q32"/>
    <mergeCell ref="I33:I42"/>
    <mergeCell ref="S36:T36"/>
    <mergeCell ref="S26:T26"/>
    <mergeCell ref="S16:T16"/>
    <mergeCell ref="S4:T4"/>
    <mergeCell ref="I13:I21"/>
    <mergeCell ref="S33:T33"/>
    <mergeCell ref="S23:T23"/>
    <mergeCell ref="S13:T13"/>
    <mergeCell ref="I23:I31"/>
  </mergeCells>
  <phoneticPr fontId="2" type="noConversion"/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Y 4 V k V D j a 4 c i k A A A A 9 g A A A B I A H A B D b 2 5 m a W c v U G F j a 2 F n Z S 5 4 b W w g o h g A K K A U A A A A A A A A A A A A A A A A A A A A A A A A A A A A h Y + x C s I w G I R f p W R v k s Z F y t 8 I O r h Y E A R x D W l s g + 1 f a V L T d 3 P w k X w F K 1 p 1 c 7 y 7 7 + D u f r 3 B Y m j q 6 G I 6 Z 1 v M S E I 5 i Q z q t r B Y Z q T 3 x 3 h O F h K 2 S p 9 U a a I R R p c O z m a k 8 v 6 c M h Z C o G F G 2 6 5 k g v O E H f L N T l e m U b F F 5 x V q Q z 6 t 4 n + L S N i / x k h B E y 6 o 4 O M m Y J M J u c U v I M b s m f 6 Y s O p r 3 3 d G G o z X S 2 C T B P b + I B 9 Q S w M E F A A C A A g A Y 4 V k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O F Z F Q o i k e 4 D g A A A B E A A A A T A B w A R m 9 y b X V s Y X M v U 2 V j d G l v b j E u b S C i G A A o o B Q A A A A A A A A A A A A A A A A A A A A A A A A A A A A r T k 0 u y c z P U w i G 0 I b W A F B L A Q I t A B Q A A g A I A G O F Z F Q 4 2 u H I p A A A A P Y A A A A S A A A A A A A A A A A A A A A A A A A A A A B D b 2 5 m a W c v U G F j a 2 F n Z S 5 4 b W x Q S w E C L Q A U A A I A C A B j h W R U D 8 r p q 6 Q A A A D p A A A A E w A A A A A A A A A A A A A A A A D w A A A A W 0 N v b n R l b n R f V H l w Z X N d L n h t b F B L A Q I t A B Q A A g A I A G O F Z F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F / q I 9 D a X + T Z b Y F e Q 1 f q 9 6 A A A A A A I A A A A A A B B m A A A A A Q A A I A A A A A 8 z g G M U M D t S x P L S E G P Y l v 6 T e o 4 z z r R c + u r e D i W W X 1 W Q A A A A A A 6 A A A A A A g A A I A A A A G 1 m H A z / a n b i w Q 5 z W U F I 7 o L a 8 q Y Y 0 S k x T F j B G e p e i q 9 K U A A A A J M 1 l M 4 I E g 4 + v e C + x Z 7 T A H Y P i k 5 N y z b T L D S F 6 F c R 1 0 z F m I h m A W Y d 2 g x h 0 j K a / h S / g j t b J S I 7 H / a m l v l 3 p Y H K 1 7 C t D k + / u Q b h + 6 g w E 5 p H E 0 n e Q A A A A I W 8 4 2 Z V D s 4 k y b i S j J G S u G j C z G d i s l 7 S A w G Z t t 9 V Y 0 H K S D 8 s Q b t x z Y r k W T J h M K P E Z 6 4 7 D p P r e W 7 k U f W 3 g R v g u 9 s = < / D a t a M a s h u p > 
</file>

<file path=customXml/itemProps1.xml><?xml version="1.0" encoding="utf-8"?>
<ds:datastoreItem xmlns:ds="http://schemas.openxmlformats.org/officeDocument/2006/customXml" ds:itemID="{75A3CD00-6055-458B-826B-0C8E85987C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Curriculum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mahsum</dc:creator>
  <cp:lastModifiedBy>mahsum</cp:lastModifiedBy>
  <dcterms:created xsi:type="dcterms:W3CDTF">2022-01-22T02:08:46Z</dcterms:created>
  <dcterms:modified xsi:type="dcterms:W3CDTF">2022-06-22T22:31:35Z</dcterms:modified>
</cp:coreProperties>
</file>