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phillipuk/dataBootcamp/Instructions/"/>
    </mc:Choice>
  </mc:AlternateContent>
  <xr:revisionPtr revIDLastSave="0" documentId="13_ncr:1_{C7E21103-F903-9A49-87DF-8282BFE0FDD7}" xr6:coauthVersionLast="40" xr6:coauthVersionMax="40" xr10:uidLastSave="{00000000-0000-0000-0000-000000000000}"/>
  <bookViews>
    <workbookView xWindow="1220" yWindow="1140" windowWidth="30500" windowHeight="18020" activeTab="4" xr2:uid="{00000000-000D-0000-FFFF-FFFF00000000}"/>
  </bookViews>
  <sheets>
    <sheet name="Category Pivot" sheetId="3" r:id="rId1"/>
    <sheet name="Sub-Category Pivot" sheetId="4" r:id="rId2"/>
    <sheet name="Date Launched Pivot" sheetId="5" r:id="rId3"/>
    <sheet name="Kickstarter Data" sheetId="1" r:id="rId4"/>
    <sheet name="Bonus" sheetId="6" r:id="rId5"/>
  </sheets>
  <definedNames>
    <definedName name="_xlnm._FilterDatabase" localSheetId="3" hidden="1">'Kickstarter Data'!$A$1:$R$4115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4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<sst xmlns="http://schemas.openxmlformats.org/spreadsheetml/2006/main" count="24820" uniqueCount="8401">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</sst>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m;@"/>
    <numFmt numFmtId="165" formatCode="[$-409]mm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/>
    <xf numFmtId="0" fontId="1" fillId="0" borderId="0" xfId="0" applyFont="1" applyAlignment="1">
      <alignment horizontal="righ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9.9948118533890809E-2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[StarterBookMod.xlsx]Category Pivot!PivotTable2</c:name>
    <c:fmtId val="3"/>
  </c:pivotSource>
  <c:chart>
    <c:title>
      <c:tx>
        <c:strRef>
          <c:f>'Category Pivot'!$H$4</c:f>
          <c:strCache>
            <c:ptCount val="1"/>
            <c:pt idx="0">
              <c:v>Number of Kickstarter Campaigns by Category: All Countries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Pivot'!$H$4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Pivot'!$H$4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Pivot'!$H$4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3-B143-A8D2-5C107E83A7E7}"/>
            </c:ext>
          </c:extLst>
        </c:ser>
        <c:ser>
          <c:idx val="1"/>
          <c:order val="1"/>
          <c:tx>
            <c:strRef>
              <c:f>'Category Pivot'!$H$4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Pivot'!$H$4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Pivot'!$H$4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83-B143-A8D2-5C107E83A7E7}"/>
            </c:ext>
          </c:extLst>
        </c:ser>
        <c:ser>
          <c:idx val="2"/>
          <c:order val="2"/>
          <c:tx>
            <c:strRef>
              <c:f>'Category Pivot'!$H$4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Pivot'!$H$4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Pivot'!$H$4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83-B143-A8D2-5C107E83A7E7}"/>
            </c:ext>
          </c:extLst>
        </c:ser>
        <c:ser>
          <c:idx val="3"/>
          <c:order val="3"/>
          <c:tx>
            <c:strRef>
              <c:f>'Category Pivot'!$H$4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Pivot'!$H$4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Pivot'!$H$4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83-B143-A8D2-5C107E83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4441536"/>
        <c:axId val="1539953152"/>
      </c:barChart>
      <c:catAx>
        <c:axId val="15244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53152"/>
        <c:crosses val="autoZero"/>
        <c:auto val="1"/>
        <c:lblAlgn val="ctr"/>
        <c:lblOffset val="100"/>
        <c:noMultiLvlLbl val="0"/>
      </c:catAx>
      <c:valAx>
        <c:axId val="153995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[StarterBookMod.xlsx]Sub-Category Pivot!PivotTable3</c:name>
    <c:fmtId val="0"/>
  </c:pivotSource>
  <c:chart>
    <c:title>
      <c:tx>
        <c:strRef>
          <c:f>'Sub-Category Pivot'!$H$4</c:f>
          <c:strCache>
            <c:ptCount val="1"/>
            <c:pt idx="0">
              <c:v>Number of Kickstarter Campaigns by Sub-Category: All Countries, All Categories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6347173470786E-2"/>
          <c:y val="2.794759825327511E-2"/>
          <c:w val="0.86024655050648791"/>
          <c:h val="0.86584272599112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Pivot'!$H$4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Pivot'!$H$4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Pivot'!$H$4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E-5D4A-BA39-A0873B899DEE}"/>
            </c:ext>
          </c:extLst>
        </c:ser>
        <c:ser>
          <c:idx val="1"/>
          <c:order val="1"/>
          <c:tx>
            <c:strRef>
              <c:f>'Sub-Category Pivot'!$H$4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Pivot'!$H$4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Pivot'!$H$4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CE-5D4A-BA39-A0873B899DEE}"/>
            </c:ext>
          </c:extLst>
        </c:ser>
        <c:ser>
          <c:idx val="2"/>
          <c:order val="2"/>
          <c:tx>
            <c:strRef>
              <c:f>'Sub-Category Pivot'!$H$4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Pivot'!$H$4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Pivot'!$H$4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CE-5D4A-BA39-A0873B899DEE}"/>
            </c:ext>
          </c:extLst>
        </c:ser>
        <c:ser>
          <c:idx val="3"/>
          <c:order val="3"/>
          <c:tx>
            <c:strRef>
              <c:f>'Sub-Category Pivot'!$H$4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Pivot'!$H$4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Pivot'!$H$4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CE-5D4A-BA39-A0873B89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6996752"/>
        <c:axId val="1046900608"/>
      </c:barChart>
      <c:catAx>
        <c:axId val="10469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0608"/>
        <c:crosses val="autoZero"/>
        <c:auto val="1"/>
        <c:lblAlgn val="ctr"/>
        <c:lblOffset val="100"/>
        <c:noMultiLvlLbl val="0"/>
      </c:catAx>
      <c:valAx>
        <c:axId val="10469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[StarterBookMod.xlsx]Date Launched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by</a:t>
            </a:r>
            <a:r>
              <a:rPr lang="en-US" baseline="0"/>
              <a:t> Month of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1-0841-9E27-478070A017B2}"/>
            </c:ext>
          </c:extLst>
        </c:ser>
        <c:ser>
          <c:idx val="1"/>
          <c:order val="1"/>
          <c:tx>
            <c:strRef>
              <c:f>'Date Launched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71-0841-9E27-478070A017B2}"/>
            </c:ext>
          </c:extLst>
        </c:ser>
        <c:ser>
          <c:idx val="2"/>
          <c:order val="2"/>
          <c:tx>
            <c:strRef>
              <c:f>'Date Launched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71-0841-9E27-478070A01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770096"/>
        <c:axId val="1081760304"/>
      </c:lineChart>
      <c:catAx>
        <c:axId val="108177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60304"/>
        <c:crosses val="autoZero"/>
        <c:auto val="1"/>
        <c:lblAlgn val="ctr"/>
        <c:lblOffset val="100"/>
        <c:noMultiLvlLbl val="0"/>
      </c:catAx>
      <c:valAx>
        <c:axId val="10817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7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1059275</xdr:colOff>
      <xdr:row>1</xdr:row>
      <xdr:rowOff>0</xdr:rowOff>
    </xdr:from>
    <xdr:to>
      <xdr:col>16</xdr:col>
      <xdr:colOff>293982</xdr:colOff>
      <xdr:row>28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67C675-6DBF-9847-83BD-34678B745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3</xdr:row>
      <xdr:rowOff>19050</xdr:rowOff>
    </xdr:from>
    <xdr:to>
      <xdr:col>15</xdr:col>
      <xdr:colOff>88900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8321A-D5F8-BA47-A771-76BAA711E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0</xdr:row>
      <xdr:rowOff>177800</xdr:rowOff>
    </xdr:from>
    <xdr:to>
      <xdr:col>14</xdr:col>
      <xdr:colOff>50800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DB40A-9B40-7D46-BF34-2F1E6F0D9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uk, Mary [OMPUS Non-J&amp;J]" refreshedDate="43507.921976504629" createdVersion="6" refreshedVersion="6" minRefreshableVersion="3" recordCount="4114" xr:uid="{B4862977-AED8-4846-A1FB-619C53939C8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uk, Mary [OMPUS Non-J&amp;J]" refreshedDate="43507.979747916666" createdVersion="6" refreshedVersion="6" minRefreshableVersion="3" recordCount="4114" xr:uid="{62B642C3-FC8B-4C4E-8E77-EC8AA67E0F2F}">
  <cacheSource type="worksheet">
    <worksheetSource ref="F1:R4115" sheet="Kickstarter 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uk, Mary [OMPUS Non-J&amp;J]" refreshedDate="43508.024915740738" createdVersion="6" refreshedVersion="6" minRefreshableVersion="3" recordCount="4114" xr:uid="{EC09D7B9-CE13-4C4E-AC35-70F13DBC591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x v="0"/>
    <x v="0"/>
    <s v="USD"/>
    <n v="1442167912"/>
    <n v="1436983912"/>
    <b v="0"/>
    <n v="25"/>
    <b v="1"/>
    <s v="film &amp; video/television"/>
    <n v="100"/>
    <n v="80.16"/>
    <x v="0"/>
    <x v="0"/>
  </r>
  <r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x v="0"/>
    <x v="0"/>
    <s v="USD"/>
    <n v="1420099140"/>
    <n v="1418766740"/>
    <b v="0"/>
    <n v="8"/>
    <b v="1"/>
    <s v="film &amp; video/television"/>
    <n v="117"/>
    <n v="51.25"/>
    <x v="0"/>
    <x v="0"/>
  </r>
  <r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x v="0"/>
    <x v="0"/>
    <s v="USD"/>
    <n v="1447001501"/>
    <n v="1444405901"/>
    <b v="0"/>
    <n v="64"/>
    <b v="1"/>
    <s v="film &amp; video/television"/>
    <n v="102"/>
    <n v="83.75"/>
    <x v="0"/>
    <x v="0"/>
  </r>
  <r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x v="0"/>
    <x v="0"/>
    <s v="USD"/>
    <n v="1403150400"/>
    <n v="1401426488"/>
    <b v="0"/>
    <n v="16"/>
    <b v="1"/>
    <s v="film &amp; video/television"/>
    <n v="1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x v="0"/>
    <x v="1"/>
    <s v="GBP"/>
    <n v="1395532800"/>
    <n v="1393882717"/>
    <b v="0"/>
    <n v="108"/>
    <b v="1"/>
    <s v="film &amp; video/shorts"/>
    <n v="103"/>
    <n v="43.040092592592593"/>
    <x v="0"/>
    <x v="1"/>
  </r>
  <r>
    <x v="0"/>
    <x v="0"/>
    <s v="USD"/>
    <n v="1370547157"/>
    <n v="1368646357"/>
    <b v="0"/>
    <n v="23"/>
    <b v="1"/>
    <s v="film &amp; video/shorts"/>
    <n v="148"/>
    <n v="322.39130434782606"/>
    <x v="0"/>
    <x v="1"/>
  </r>
  <r>
    <x v="0"/>
    <x v="0"/>
    <s v="USD"/>
    <n v="1362337878"/>
    <n v="1360177878"/>
    <b v="0"/>
    <n v="48"/>
    <b v="1"/>
    <s v="film &amp; video/shorts"/>
    <n v="155"/>
    <n v="96.708333333333329"/>
    <x v="0"/>
    <x v="1"/>
  </r>
  <r>
    <x v="0"/>
    <x v="0"/>
    <s v="USD"/>
    <n v="1388206740"/>
    <n v="1386194013"/>
    <b v="0"/>
    <n v="64"/>
    <b v="1"/>
    <s v="film &amp; video/shorts"/>
    <n v="114"/>
    <n v="35.474531249999998"/>
    <x v="0"/>
    <x v="1"/>
  </r>
  <r>
    <x v="0"/>
    <x v="0"/>
    <s v="USD"/>
    <n v="1373243181"/>
    <n v="1370651181"/>
    <b v="0"/>
    <n v="24"/>
    <b v="1"/>
    <s v="film &amp; video/shorts"/>
    <n v="173"/>
    <n v="86.666666666666671"/>
    <x v="0"/>
    <x v="1"/>
  </r>
  <r>
    <x v="0"/>
    <x v="5"/>
    <s v="CAD"/>
    <n v="1407736740"/>
    <n v="1405453354"/>
    <b v="0"/>
    <n v="57"/>
    <b v="1"/>
    <s v="film &amp; video/shorts"/>
    <n v="108"/>
    <n v="132.05263157894737"/>
    <x v="0"/>
    <x v="1"/>
  </r>
  <r>
    <x v="0"/>
    <x v="0"/>
    <s v="USD"/>
    <n v="1468873420"/>
    <n v="1466281420"/>
    <b v="0"/>
    <n v="26"/>
    <b v="1"/>
    <s v="film &amp; video/shorts"/>
    <n v="119"/>
    <n v="91.230769230769226"/>
    <x v="0"/>
    <x v="1"/>
  </r>
  <r>
    <x v="0"/>
    <x v="0"/>
    <s v="USD"/>
    <n v="1342360804"/>
    <n v="1339768804"/>
    <b v="0"/>
    <n v="20"/>
    <b v="1"/>
    <s v="film &amp; video/shorts"/>
    <n v="116"/>
    <n v="116.25"/>
    <x v="0"/>
    <x v="1"/>
  </r>
  <r>
    <x v="0"/>
    <x v="1"/>
    <s v="GBP"/>
    <n v="1393162791"/>
    <n v="1390570791"/>
    <b v="0"/>
    <n v="36"/>
    <b v="1"/>
    <s v="film &amp; video/shorts"/>
    <n v="127"/>
    <n v="21.194444444444443"/>
    <x v="0"/>
    <x v="1"/>
  </r>
  <r>
    <x v="0"/>
    <x v="0"/>
    <s v="USD"/>
    <n v="1317538740"/>
    <n v="1314765025"/>
    <b v="0"/>
    <n v="178"/>
    <b v="1"/>
    <s v="film &amp; video/shorts"/>
    <n v="111"/>
    <n v="62.327134831460668"/>
    <x v="0"/>
    <x v="1"/>
  </r>
  <r>
    <x v="0"/>
    <x v="0"/>
    <s v="USD"/>
    <n v="1315171845"/>
    <n v="1309987845"/>
    <b v="0"/>
    <n v="17"/>
    <b v="1"/>
    <s v="film &amp; video/shorts"/>
    <n v="127"/>
    <n v="37.411764705882355"/>
    <x v="0"/>
    <x v="1"/>
  </r>
  <r>
    <x v="0"/>
    <x v="0"/>
    <s v="USD"/>
    <n v="1338186657"/>
    <n v="1333002657"/>
    <b v="0"/>
    <n v="32"/>
    <b v="1"/>
    <s v="film &amp; video/shorts"/>
    <n v="124"/>
    <n v="69.71875"/>
    <x v="0"/>
    <x v="1"/>
  </r>
  <r>
    <x v="0"/>
    <x v="0"/>
    <s v="USD"/>
    <n v="1352937600"/>
    <n v="1351210481"/>
    <b v="0"/>
    <n v="41"/>
    <b v="1"/>
    <s v="film &amp; video/shorts"/>
    <n v="108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3"/>
    <n v="19.471034482758618"/>
    <x v="0"/>
    <x v="1"/>
  </r>
  <r>
    <x v="0"/>
    <x v="0"/>
    <s v="USD"/>
    <n v="1366693272"/>
    <n v="1364101272"/>
    <b v="0"/>
    <n v="47"/>
    <b v="1"/>
    <s v="film &amp; video/shorts"/>
    <n v="115"/>
    <n v="85.957446808510639"/>
    <x v="0"/>
    <x v="1"/>
  </r>
  <r>
    <x v="0"/>
    <x v="0"/>
    <s v="USD"/>
    <n v="1325007358"/>
    <n v="1319819758"/>
    <b v="0"/>
    <n v="15"/>
    <b v="1"/>
    <s v="film &amp; video/shorts"/>
    <n v="153"/>
    <n v="30.666666666666668"/>
    <x v="0"/>
    <x v="1"/>
  </r>
  <r>
    <x v="0"/>
    <x v="0"/>
    <s v="USD"/>
    <n v="1337569140"/>
    <n v="1332991717"/>
    <b v="0"/>
    <n v="26"/>
    <b v="1"/>
    <s v="film &amp; video/shorts"/>
    <n v="393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"/>
    <n v="40.005000000000003"/>
    <x v="0"/>
    <x v="1"/>
  </r>
  <r>
    <x v="0"/>
    <x v="1"/>
    <s v="GBP"/>
    <n v="1424604600"/>
    <n v="1423320389"/>
    <b v="0"/>
    <n v="13"/>
    <b v="1"/>
    <s v="film &amp; video/shorts"/>
    <n v="103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6"/>
    <n v="71.714285714285708"/>
    <x v="0"/>
    <x v="1"/>
  </r>
  <r>
    <x v="0"/>
    <x v="6"/>
    <s v="EUR"/>
    <n v="1451226045"/>
    <n v="1444828845"/>
    <b v="0"/>
    <n v="17"/>
    <b v="1"/>
    <s v="film &amp; video/shorts"/>
    <n v="106"/>
    <n v="375.76470588235293"/>
    <x v="0"/>
    <x v="1"/>
  </r>
  <r>
    <x v="0"/>
    <x v="0"/>
    <s v="USD"/>
    <n v="1275529260"/>
    <n v="1274705803"/>
    <b v="0"/>
    <n v="25"/>
    <b v="1"/>
    <s v="film &amp; video/shorts"/>
    <n v="105"/>
    <n v="104.6"/>
    <x v="0"/>
    <x v="1"/>
  </r>
  <r>
    <x v="0"/>
    <x v="0"/>
    <s v="USD"/>
    <n v="1403452131"/>
    <n v="1401205731"/>
    <b v="0"/>
    <n v="60"/>
    <b v="1"/>
    <s v="film &amp; video/shorts"/>
    <n v="103"/>
    <n v="60"/>
    <x v="0"/>
    <x v="1"/>
  </r>
  <r>
    <x v="0"/>
    <x v="0"/>
    <s v="USD"/>
    <n v="1370196192"/>
    <n v="1368036192"/>
    <b v="0"/>
    <n v="56"/>
    <b v="1"/>
    <s v="film &amp; video/shorts"/>
    <n v="115"/>
    <n v="123.28571428571429"/>
    <x v="0"/>
    <x v="1"/>
  </r>
  <r>
    <x v="0"/>
    <x v="0"/>
    <s v="USD"/>
    <n v="1310454499"/>
    <n v="1307862499"/>
    <b v="0"/>
    <n v="16"/>
    <b v="1"/>
    <s v="film &amp; video/shorts"/>
    <n v="100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"/>
    <n v="122.32558139534883"/>
    <x v="0"/>
    <x v="1"/>
  </r>
  <r>
    <x v="0"/>
    <x v="0"/>
    <s v="USD"/>
    <n v="1341349200"/>
    <n v="1338928537"/>
    <b v="0"/>
    <n v="15"/>
    <b v="1"/>
    <s v="film &amp; video/shorts"/>
    <n v="11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"/>
    <n v="21.904761904761905"/>
    <x v="0"/>
    <x v="1"/>
  </r>
  <r>
    <x v="0"/>
    <x v="0"/>
    <s v="USD"/>
    <n v="1280631600"/>
    <n v="1274889241"/>
    <b v="0"/>
    <n v="34"/>
    <b v="1"/>
    <s v="film &amp; video/shorts"/>
    <n v="115"/>
    <n v="50.588235294117645"/>
    <x v="0"/>
    <x v="1"/>
  </r>
  <r>
    <x v="0"/>
    <x v="0"/>
    <s v="USD"/>
    <n v="1310440482"/>
    <n v="1307848482"/>
    <b v="0"/>
    <n v="8"/>
    <b v="1"/>
    <s v="film &amp; video/shorts"/>
    <n v="106"/>
    <n v="53.125"/>
    <x v="0"/>
    <x v="1"/>
  </r>
  <r>
    <x v="0"/>
    <x v="0"/>
    <s v="USD"/>
    <n v="1354923000"/>
    <n v="1351796674"/>
    <b v="0"/>
    <n v="60"/>
    <b v="1"/>
    <s v="film &amp; video/shorts"/>
    <n v="106"/>
    <n v="56.666666666666664"/>
    <x v="0"/>
    <x v="1"/>
  </r>
  <r>
    <x v="0"/>
    <x v="0"/>
    <s v="USD"/>
    <n v="1390426799"/>
    <n v="1387834799"/>
    <b v="0"/>
    <n v="39"/>
    <b v="1"/>
    <s v="film &amp; video/shorts"/>
    <n v="106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8"/>
    <n v="117.92307692307692"/>
    <x v="0"/>
    <x v="1"/>
  </r>
  <r>
    <x v="0"/>
    <x v="1"/>
    <s v="GBP"/>
    <n v="1394220030"/>
    <n v="1392232830"/>
    <b v="0"/>
    <n v="49"/>
    <b v="1"/>
    <s v="film &amp; video/shorts"/>
    <n v="105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"/>
    <n v="39.383333333333333"/>
    <x v="0"/>
    <x v="1"/>
  </r>
  <r>
    <x v="0"/>
    <x v="0"/>
    <s v="USD"/>
    <n v="1333391901"/>
    <n v="1332182301"/>
    <b v="0"/>
    <n v="27"/>
    <b v="1"/>
    <s v="film &amp; video/shorts"/>
    <n v="101"/>
    <n v="186.11111111111111"/>
    <x v="0"/>
    <x v="1"/>
  </r>
  <r>
    <x v="0"/>
    <x v="0"/>
    <s v="USD"/>
    <n v="1303688087"/>
    <n v="1301787287"/>
    <b v="0"/>
    <n v="69"/>
    <b v="1"/>
    <s v="film &amp; video/shorts"/>
    <n v="102"/>
    <n v="111.37681159420291"/>
    <x v="0"/>
    <x v="1"/>
  </r>
  <r>
    <x v="0"/>
    <x v="0"/>
    <s v="USD"/>
    <n v="1370011370"/>
    <n v="1364827370"/>
    <b v="0"/>
    <n v="47"/>
    <b v="1"/>
    <s v="film &amp; video/shorts"/>
    <n v="247"/>
    <n v="78.723404255319153"/>
    <x v="0"/>
    <x v="1"/>
  </r>
  <r>
    <x v="0"/>
    <x v="0"/>
    <s v="USD"/>
    <n v="1298680630"/>
    <n v="1296088630"/>
    <b v="0"/>
    <n v="47"/>
    <b v="1"/>
    <s v="film &amp; video/shorts"/>
    <n v="220"/>
    <n v="46.702127659574465"/>
    <x v="0"/>
    <x v="1"/>
  </r>
  <r>
    <x v="0"/>
    <x v="0"/>
    <s v="USD"/>
    <n v="1384408740"/>
    <n v="1381445253"/>
    <b v="0"/>
    <n v="26"/>
    <b v="1"/>
    <s v="film &amp; video/shorts"/>
    <n v="131"/>
    <n v="65.384615384615387"/>
    <x v="0"/>
    <x v="1"/>
  </r>
  <r>
    <x v="0"/>
    <x v="2"/>
    <s v="AUD"/>
    <n v="1433059187"/>
    <n v="1430467187"/>
    <b v="0"/>
    <n v="53"/>
    <b v="1"/>
    <s v="film &amp; video/shorts"/>
    <n v="155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"/>
    <n v="88.571428571428569"/>
    <x v="0"/>
    <x v="1"/>
  </r>
  <r>
    <x v="0"/>
    <x v="0"/>
    <s v="USD"/>
    <n v="1328377444"/>
    <n v="1326217444"/>
    <b v="0"/>
    <n v="22"/>
    <b v="1"/>
    <s v="film &amp; video/shorts"/>
    <n v="140"/>
    <n v="28.727272727272727"/>
    <x v="0"/>
    <x v="1"/>
  </r>
  <r>
    <x v="0"/>
    <x v="0"/>
    <s v="USD"/>
    <n v="1302260155"/>
    <n v="1298289355"/>
    <b v="0"/>
    <n v="57"/>
    <b v="1"/>
    <s v="film &amp; video/shorts"/>
    <n v="114"/>
    <n v="69.78947368421052"/>
    <x v="0"/>
    <x v="1"/>
  </r>
  <r>
    <x v="0"/>
    <x v="0"/>
    <s v="USD"/>
    <n v="1276110000"/>
    <n v="1268337744"/>
    <b v="0"/>
    <n v="27"/>
    <b v="1"/>
    <s v="film &amp; video/shorts"/>
    <n v="100"/>
    <n v="167.48962962962963"/>
    <x v="0"/>
    <x v="1"/>
  </r>
  <r>
    <x v="0"/>
    <x v="0"/>
    <s v="USD"/>
    <n v="1311902236"/>
    <n v="1309310236"/>
    <b v="0"/>
    <n v="39"/>
    <b v="1"/>
    <s v="film &amp; video/shorts"/>
    <n v="113"/>
    <n v="144.91230769230768"/>
    <x v="0"/>
    <x v="1"/>
  </r>
  <r>
    <x v="0"/>
    <x v="0"/>
    <s v="USD"/>
    <n v="1313276400"/>
    <n v="1310693986"/>
    <b v="0"/>
    <n v="37"/>
    <b v="1"/>
    <s v="film &amp; video/shorts"/>
    <n v="105"/>
    <n v="91.840540540540545"/>
    <x v="0"/>
    <x v="1"/>
  </r>
  <r>
    <x v="1"/>
    <x v="7"/>
    <s v="HKD"/>
    <n v="1475457107"/>
    <n v="1472865107"/>
    <b v="0"/>
    <n v="1"/>
    <b v="0"/>
    <s v="film &amp; video/science fiction"/>
    <n v="0"/>
    <n v="10"/>
    <x v="0"/>
    <x v="2"/>
  </r>
  <r>
    <x v="1"/>
    <x v="0"/>
    <s v="USD"/>
    <n v="1429352160"/>
    <n v="1427993710"/>
    <b v="0"/>
    <n v="1"/>
    <b v="0"/>
    <s v="film &amp; video/science fiction"/>
    <n v="0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x v="1"/>
    <x v="0"/>
    <s v="USD"/>
    <n v="1428069541"/>
    <n v="1425481141"/>
    <b v="0"/>
    <n v="4"/>
    <b v="0"/>
    <s v="film &amp; video/science fiction"/>
    <n v="2"/>
    <n v="47.5"/>
    <x v="0"/>
    <x v="2"/>
  </r>
  <r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x v="1"/>
    <x v="0"/>
    <s v="USD"/>
    <n v="1416176778"/>
    <n v="1414358778"/>
    <b v="0"/>
    <n v="1"/>
    <b v="0"/>
    <s v="film &amp; video/science fiction"/>
    <n v="0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"/>
    <n v="20"/>
    <x v="0"/>
    <x v="2"/>
  </r>
  <r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x v="1"/>
    <x v="2"/>
    <s v="AUD"/>
    <n v="1434633191"/>
    <n v="1429449191"/>
    <b v="0"/>
    <n v="5"/>
    <b v="0"/>
    <s v="film &amp; video/science fiction"/>
    <n v="0"/>
    <n v="28"/>
    <x v="0"/>
    <x v="2"/>
  </r>
  <r>
    <x v="1"/>
    <x v="0"/>
    <s v="USD"/>
    <n v="1411437100"/>
    <n v="1408845100"/>
    <b v="0"/>
    <n v="2"/>
    <b v="0"/>
    <s v="film &amp; video/science fiction"/>
    <n v="0"/>
    <n v="15"/>
    <x v="0"/>
    <x v="2"/>
  </r>
  <r>
    <x v="1"/>
    <x v="0"/>
    <s v="USD"/>
    <n v="1417532644"/>
    <n v="1413900244"/>
    <b v="0"/>
    <n v="10"/>
    <b v="0"/>
    <s v="film &amp; video/science fiction"/>
    <n v="1"/>
    <n v="35.9"/>
    <x v="0"/>
    <x v="2"/>
  </r>
  <r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x v="1"/>
    <x v="0"/>
    <s v="USD"/>
    <n v="1437657935"/>
    <n v="1434201935"/>
    <b v="0"/>
    <n v="4"/>
    <b v="0"/>
    <s v="film &amp; video/science fiction"/>
    <n v="0"/>
    <n v="20.25"/>
    <x v="0"/>
    <x v="2"/>
  </r>
  <r>
    <x v="1"/>
    <x v="5"/>
    <s v="CAD"/>
    <n v="1407034796"/>
    <n v="1401850796"/>
    <b v="0"/>
    <n v="15"/>
    <b v="0"/>
    <s v="film &amp; video/science fiction"/>
    <n v="5"/>
    <n v="119"/>
    <x v="0"/>
    <x v="2"/>
  </r>
  <r>
    <x v="1"/>
    <x v="0"/>
    <s v="USD"/>
    <n v="1456523572"/>
    <n v="1453931572"/>
    <b v="0"/>
    <n v="2"/>
    <b v="0"/>
    <s v="film &amp; video/science fiction"/>
    <n v="0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"/>
    <n v="5"/>
    <x v="0"/>
    <x v="3"/>
  </r>
  <r>
    <x v="2"/>
    <x v="0"/>
    <s v="USD"/>
    <n v="1408232520"/>
    <n v="1405393356"/>
    <b v="0"/>
    <n v="10"/>
    <b v="0"/>
    <s v="film &amp; video/drama"/>
    <n v="1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1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"/>
    <n v="5.5"/>
    <x v="0"/>
    <x v="3"/>
  </r>
  <r>
    <x v="2"/>
    <x v="0"/>
    <s v="USD"/>
    <n v="1426791770"/>
    <n v="1424203370"/>
    <b v="0"/>
    <n v="3"/>
    <b v="0"/>
    <s v="film &amp; video/drama"/>
    <n v="4"/>
    <n v="108.33333333333333"/>
    <x v="0"/>
    <x v="3"/>
  </r>
  <r>
    <x v="2"/>
    <x v="1"/>
    <s v="GBP"/>
    <n v="1413634059"/>
    <n v="1411042059"/>
    <b v="0"/>
    <n v="10"/>
    <b v="0"/>
    <s v="film &amp; video/drama"/>
    <n v="22"/>
    <n v="56"/>
    <x v="0"/>
    <x v="3"/>
  </r>
  <r>
    <x v="2"/>
    <x v="0"/>
    <s v="USD"/>
    <n v="1440912480"/>
    <n v="1438385283"/>
    <b v="0"/>
    <n v="10"/>
    <b v="0"/>
    <s v="film &amp; video/drama"/>
    <n v="3"/>
    <n v="32.5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"/>
    <n v="30.846153846153847"/>
    <x v="0"/>
    <x v="3"/>
  </r>
  <r>
    <x v="2"/>
    <x v="1"/>
    <s v="GBP"/>
    <n v="1434995295"/>
    <n v="1432403295"/>
    <b v="0"/>
    <n v="4"/>
    <b v="0"/>
    <s v="film &amp; video/drama"/>
    <n v="21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6"/>
    <n v="373.5"/>
    <x v="0"/>
    <x v="3"/>
  </r>
  <r>
    <x v="2"/>
    <x v="5"/>
    <s v="CAD"/>
    <n v="1409543940"/>
    <n v="1404586762"/>
    <b v="0"/>
    <n v="2"/>
    <b v="0"/>
    <s v="film &amp; video/drama"/>
    <n v="3"/>
    <n v="25.5"/>
    <x v="0"/>
    <x v="3"/>
  </r>
  <r>
    <x v="2"/>
    <x v="10"/>
    <s v="NOK"/>
    <n v="1471557139"/>
    <n v="1468965139"/>
    <b v="0"/>
    <n v="10"/>
    <b v="0"/>
    <s v="film &amp; video/drama"/>
    <n v="6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0"/>
    <n v="69"/>
    <x v="0"/>
    <x v="3"/>
  </r>
  <r>
    <x v="2"/>
    <x v="0"/>
    <s v="USD"/>
    <n v="1466091446"/>
    <n v="1465227446"/>
    <b v="0"/>
    <n v="1"/>
    <b v="0"/>
    <s v="film &amp; video/drama"/>
    <n v="0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0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2"/>
    <n v="77.10526315789474"/>
    <x v="0"/>
    <x v="3"/>
  </r>
  <r>
    <x v="2"/>
    <x v="1"/>
    <s v="GBP"/>
    <n v="1487365200"/>
    <n v="1483734100"/>
    <b v="0"/>
    <n v="8"/>
    <b v="0"/>
    <s v="film &amp; video/drama"/>
    <n v="10"/>
    <n v="32.75"/>
    <x v="0"/>
    <x v="3"/>
  </r>
  <r>
    <x v="2"/>
    <x v="0"/>
    <s v="USD"/>
    <n v="1412500322"/>
    <n v="1409908322"/>
    <b v="0"/>
    <n v="6"/>
    <b v="0"/>
    <s v="film &amp; video/drama"/>
    <n v="1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"/>
    <n v="87.308333333333337"/>
    <x v="0"/>
    <x v="3"/>
  </r>
  <r>
    <x v="2"/>
    <x v="0"/>
    <s v="USD"/>
    <n v="1423424329"/>
    <n v="1421696329"/>
    <b v="0"/>
    <n v="7"/>
    <b v="0"/>
    <s v="film &amp; video/drama"/>
    <n v="58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30"/>
    <n v="93.25"/>
    <x v="0"/>
    <x v="3"/>
  </r>
  <r>
    <x v="2"/>
    <x v="2"/>
    <s v="AUD"/>
    <n v="1470319203"/>
    <n v="1467727203"/>
    <b v="0"/>
    <n v="1293"/>
    <b v="0"/>
    <s v="film &amp; video/drama"/>
    <n v="51"/>
    <n v="117.68368136117556"/>
    <x v="0"/>
    <x v="3"/>
  </r>
  <r>
    <x v="2"/>
    <x v="0"/>
    <s v="USD"/>
    <n v="1444144222"/>
    <n v="1441120222"/>
    <b v="0"/>
    <n v="17"/>
    <b v="0"/>
    <s v="film &amp; video/drama"/>
    <n v="16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"/>
    <n v="91.818181818181813"/>
    <x v="0"/>
    <x v="3"/>
  </r>
  <r>
    <x v="2"/>
    <x v="0"/>
    <s v="USD"/>
    <n v="1442634617"/>
    <n v="1440042617"/>
    <b v="0"/>
    <n v="12"/>
    <b v="0"/>
    <s v="film &amp; video/drama"/>
    <n v="45"/>
    <n v="185.83333333333334"/>
    <x v="0"/>
    <x v="3"/>
  </r>
  <r>
    <x v="2"/>
    <x v="0"/>
    <s v="USD"/>
    <n v="1460837320"/>
    <n v="1455656920"/>
    <b v="0"/>
    <n v="1"/>
    <b v="0"/>
    <s v="film &amp; video/drama"/>
    <n v="0"/>
    <n v="1"/>
    <x v="0"/>
    <x v="3"/>
  </r>
  <r>
    <x v="2"/>
    <x v="0"/>
    <s v="USD"/>
    <n v="1439734001"/>
    <n v="1437142547"/>
    <b v="0"/>
    <n v="1"/>
    <b v="0"/>
    <s v="film &amp; video/drama"/>
    <n v="0"/>
    <n v="20"/>
    <x v="0"/>
    <x v="3"/>
  </r>
  <r>
    <x v="2"/>
    <x v="0"/>
    <s v="USD"/>
    <n v="1425655349"/>
    <n v="1420471349"/>
    <b v="0"/>
    <n v="1"/>
    <b v="0"/>
    <s v="film &amp; video/drama"/>
    <n v="0"/>
    <n v="1"/>
    <x v="0"/>
    <x v="3"/>
  </r>
  <r>
    <x v="2"/>
    <x v="1"/>
    <s v="GBP"/>
    <n v="1455753540"/>
    <n v="1452058282"/>
    <b v="0"/>
    <n v="1"/>
    <b v="0"/>
    <s v="film &amp; video/drama"/>
    <n v="0"/>
    <n v="10"/>
    <x v="0"/>
    <x v="3"/>
  </r>
  <r>
    <x v="2"/>
    <x v="0"/>
    <s v="USD"/>
    <n v="1429740037"/>
    <n v="1425423637"/>
    <b v="0"/>
    <n v="84"/>
    <b v="0"/>
    <s v="film &amp; video/drama"/>
    <n v="56"/>
    <n v="331.53833333333336"/>
    <x v="0"/>
    <x v="3"/>
  </r>
  <r>
    <x v="2"/>
    <x v="11"/>
    <s v="SEK"/>
    <n v="1419780149"/>
    <n v="1417101749"/>
    <b v="0"/>
    <n v="38"/>
    <b v="0"/>
    <s v="film &amp; video/drama"/>
    <n v="12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8"/>
    <n v="115.98684210526316"/>
    <x v="0"/>
    <x v="3"/>
  </r>
  <r>
    <x v="2"/>
    <x v="0"/>
    <s v="USD"/>
    <n v="1440101160"/>
    <n v="1436542030"/>
    <b v="0"/>
    <n v="3"/>
    <b v="0"/>
    <s v="film &amp; video/drama"/>
    <n v="1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1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3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x v="0"/>
    <x v="0"/>
    <s v="USD"/>
    <n v="1367366460"/>
    <n v="1365791246"/>
    <b v="1"/>
    <n v="128"/>
    <b v="1"/>
    <s v="film &amp; video/documentary"/>
    <n v="120"/>
    <n v="46.8828125"/>
    <x v="0"/>
    <x v="4"/>
  </r>
  <r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x v="0"/>
    <x v="0"/>
    <s v="USD"/>
    <n v="1325404740"/>
    <n v="1321852592"/>
    <b v="1"/>
    <n v="150"/>
    <b v="1"/>
    <s v="film &amp; video/documentary"/>
    <n v="104"/>
    <n v="138.8022"/>
    <x v="0"/>
    <x v="4"/>
  </r>
  <r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x v="0"/>
    <x v="0"/>
    <s v="USD"/>
    <n v="1431122400"/>
    <n v="1428428515"/>
    <b v="1"/>
    <n v="80"/>
    <b v="1"/>
    <s v="film &amp; video/documentary"/>
    <n v="103"/>
    <n v="109.1875"/>
    <x v="0"/>
    <x v="4"/>
  </r>
  <r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x v="0"/>
    <x v="3"/>
    <s v="EUR"/>
    <n v="1460918282"/>
    <n v="1455737882"/>
    <b v="0"/>
    <n v="50"/>
    <b v="1"/>
    <s v="film &amp; video/documentary"/>
    <n v="112"/>
    <n v="105.18"/>
    <x v="0"/>
    <x v="4"/>
  </r>
  <r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x v="0"/>
    <x v="0"/>
    <s v="USD"/>
    <n v="1394071339"/>
    <n v="1391479339"/>
    <b v="0"/>
    <n v="55"/>
    <b v="1"/>
    <s v="film &amp; video/documentary"/>
    <n v="108"/>
    <n v="55.2"/>
    <x v="0"/>
    <x v="4"/>
  </r>
  <r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x v="0"/>
    <x v="1"/>
    <s v="GBP"/>
    <n v="1469220144"/>
    <n v="1466628144"/>
    <b v="0"/>
    <n v="15"/>
    <b v="1"/>
    <s v="film &amp; video/documentary"/>
    <n v="137"/>
    <n v="45.6"/>
    <x v="0"/>
    <x v="4"/>
  </r>
  <r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x v="0"/>
    <x v="0"/>
    <s v="USD"/>
    <n v="1437633997"/>
    <n v="1435041997"/>
    <b v="0"/>
    <n v="104"/>
    <b v="1"/>
    <s v="film &amp; video/documentary"/>
    <n v="101"/>
    <n v="216.75"/>
    <x v="0"/>
    <x v="4"/>
  </r>
  <r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x v="2"/>
    <x v="0"/>
    <s v="USD"/>
    <n v="1394772031"/>
    <n v="1392183631"/>
    <b v="0"/>
    <n v="3"/>
    <b v="0"/>
    <s v="film &amp; video/animation"/>
    <n v="0"/>
    <n v="4.833333333333333"/>
    <x v="0"/>
    <x v="5"/>
  </r>
  <r>
    <x v="2"/>
    <x v="0"/>
    <s v="USD"/>
    <n v="1440157656"/>
    <n v="1434973656"/>
    <b v="0"/>
    <n v="6"/>
    <b v="0"/>
    <s v="film &amp; video/animation"/>
    <n v="2"/>
    <n v="50.166666666666664"/>
    <x v="0"/>
    <x v="5"/>
  </r>
  <r>
    <x v="2"/>
    <x v="0"/>
    <s v="USD"/>
    <n v="1410416097"/>
    <n v="1407824097"/>
    <b v="0"/>
    <n v="12"/>
    <b v="0"/>
    <s v="film &amp; video/animation"/>
    <n v="1"/>
    <n v="35.833333333333336"/>
    <x v="0"/>
    <x v="5"/>
  </r>
  <r>
    <x v="2"/>
    <x v="0"/>
    <s v="USD"/>
    <n v="1370470430"/>
    <n v="1367878430"/>
    <b v="0"/>
    <n v="13"/>
    <b v="0"/>
    <s v="film &amp; video/animation"/>
    <n v="1"/>
    <n v="11.76923076923077"/>
    <x v="0"/>
    <x v="5"/>
  </r>
  <r>
    <x v="2"/>
    <x v="0"/>
    <s v="USD"/>
    <n v="1332748899"/>
    <n v="1327568499"/>
    <b v="0"/>
    <n v="5"/>
    <b v="0"/>
    <s v="film &amp; video/animation"/>
    <n v="7"/>
    <n v="40.78"/>
    <x v="0"/>
    <x v="5"/>
  </r>
  <r>
    <x v="2"/>
    <x v="0"/>
    <s v="USD"/>
    <n v="1448660404"/>
    <n v="1443472804"/>
    <b v="0"/>
    <n v="2"/>
    <b v="0"/>
    <s v="film &amp; video/animation"/>
    <n v="0"/>
    <n v="3"/>
    <x v="0"/>
    <x v="5"/>
  </r>
  <r>
    <x v="2"/>
    <x v="0"/>
    <s v="USD"/>
    <n v="1456851914"/>
    <n v="1454259914"/>
    <b v="0"/>
    <n v="8"/>
    <b v="0"/>
    <s v="film &amp; video/animation"/>
    <n v="1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6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"/>
    <n v="4.8"/>
    <x v="0"/>
    <x v="5"/>
  </r>
  <r>
    <x v="2"/>
    <x v="1"/>
    <s v="GBP"/>
    <n v="1467752083"/>
    <n v="1465160083"/>
    <b v="0"/>
    <n v="8"/>
    <b v="0"/>
    <s v="film &amp; video/animation"/>
    <n v="14"/>
    <n v="51.875"/>
    <x v="0"/>
    <x v="5"/>
  </r>
  <r>
    <x v="2"/>
    <x v="0"/>
    <s v="USD"/>
    <n v="1445448381"/>
    <n v="1440264381"/>
    <b v="0"/>
    <n v="8"/>
    <b v="0"/>
    <s v="film &amp; video/animation"/>
    <n v="10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"/>
    <n v="393.58823529411762"/>
    <x v="0"/>
    <x v="5"/>
  </r>
  <r>
    <x v="2"/>
    <x v="5"/>
    <s v="CAD"/>
    <n v="1391991701"/>
    <n v="1389399701"/>
    <b v="0"/>
    <n v="2"/>
    <b v="0"/>
    <s v="film &amp; video/animation"/>
    <n v="0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7"/>
    <n v="47.875"/>
    <x v="0"/>
    <x v="5"/>
  </r>
  <r>
    <x v="2"/>
    <x v="1"/>
    <s v="GBP"/>
    <n v="1364041163"/>
    <n v="1361884763"/>
    <b v="0"/>
    <n v="1"/>
    <b v="0"/>
    <s v="film &amp; video/animation"/>
    <n v="0"/>
    <n v="5"/>
    <x v="0"/>
    <x v="5"/>
  </r>
  <r>
    <x v="2"/>
    <x v="0"/>
    <s v="USD"/>
    <n v="1400091095"/>
    <n v="1398363095"/>
    <b v="0"/>
    <n v="4"/>
    <b v="0"/>
    <s v="film &amp; video/animation"/>
    <n v="3"/>
    <n v="20.502500000000001"/>
    <x v="0"/>
    <x v="5"/>
  </r>
  <r>
    <x v="2"/>
    <x v="1"/>
    <s v="GBP"/>
    <n v="1382017085"/>
    <n v="1379425085"/>
    <b v="0"/>
    <n v="5"/>
    <b v="0"/>
    <s v="film &amp; video/animation"/>
    <n v="2"/>
    <n v="9"/>
    <x v="0"/>
    <x v="5"/>
  </r>
  <r>
    <x v="2"/>
    <x v="0"/>
    <s v="USD"/>
    <n v="1392417800"/>
    <n v="1389825800"/>
    <b v="0"/>
    <n v="7"/>
    <b v="0"/>
    <s v="film &amp; video/animation"/>
    <n v="1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0"/>
    <n v="13"/>
    <x v="0"/>
    <x v="5"/>
  </r>
  <r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2"/>
    <x v="0"/>
    <s v="USD"/>
    <n v="1334622660"/>
    <n v="1330733022"/>
    <b v="0"/>
    <n v="2"/>
    <b v="0"/>
    <s v="film &amp; video/animation"/>
    <n v="0"/>
    <n v="22.5"/>
    <x v="0"/>
    <x v="5"/>
  </r>
  <r>
    <x v="2"/>
    <x v="0"/>
    <s v="USD"/>
    <n v="1382414340"/>
    <n v="1380559201"/>
    <b v="0"/>
    <n v="3"/>
    <b v="0"/>
    <s v="film &amp; video/animation"/>
    <n v="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"/>
    <n v="16.755102040816325"/>
    <x v="0"/>
    <x v="5"/>
  </r>
  <r>
    <x v="2"/>
    <x v="0"/>
    <s v="USD"/>
    <n v="1321201327"/>
    <n v="1316013727"/>
    <b v="0"/>
    <n v="1"/>
    <b v="0"/>
    <s v="film &amp; video/animation"/>
    <n v="0"/>
    <n v="25"/>
    <x v="0"/>
    <x v="5"/>
  </r>
  <r>
    <x v="2"/>
    <x v="0"/>
    <s v="USD"/>
    <n v="1401595200"/>
    <n v="1398862875"/>
    <b v="0"/>
    <n v="2"/>
    <b v="0"/>
    <s v="film &amp; video/animation"/>
    <n v="0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"/>
    <n v="113.63636363636364"/>
    <x v="0"/>
    <x v="5"/>
  </r>
  <r>
    <x v="2"/>
    <x v="12"/>
    <s v="EUR"/>
    <n v="1463602935"/>
    <n v="1461874935"/>
    <b v="0"/>
    <n v="1"/>
    <b v="0"/>
    <s v="film &amp; video/animation"/>
    <n v="0"/>
    <n v="1"/>
    <x v="0"/>
    <x v="5"/>
  </r>
  <r>
    <x v="2"/>
    <x v="0"/>
    <s v="USD"/>
    <n v="1403837574"/>
    <n v="1402455174"/>
    <b v="0"/>
    <n v="8"/>
    <b v="0"/>
    <s v="film &amp; video/animation"/>
    <n v="27"/>
    <n v="17.25"/>
    <x v="0"/>
    <x v="5"/>
  </r>
  <r>
    <x v="2"/>
    <x v="0"/>
    <s v="USD"/>
    <n v="1347057464"/>
    <n v="1344465464"/>
    <b v="0"/>
    <n v="5"/>
    <b v="0"/>
    <s v="film &amp; video/animation"/>
    <n v="1"/>
    <n v="15.2"/>
    <x v="0"/>
    <x v="5"/>
  </r>
  <r>
    <x v="2"/>
    <x v="0"/>
    <s v="USD"/>
    <n v="1348849134"/>
    <n v="1344961134"/>
    <b v="0"/>
    <n v="39"/>
    <b v="0"/>
    <s v="film &amp; video/animation"/>
    <n v="22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"/>
    <n v="25.5"/>
    <x v="0"/>
    <x v="5"/>
  </r>
  <r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x v="2"/>
    <x v="0"/>
    <s v="USD"/>
    <n v="1408831718"/>
    <n v="1406239718"/>
    <b v="0"/>
    <n v="5"/>
    <b v="0"/>
    <s v="film &amp; video/animation"/>
    <n v="18"/>
    <n v="28.2"/>
    <x v="0"/>
    <x v="5"/>
  </r>
  <r>
    <x v="2"/>
    <x v="0"/>
    <s v="USD"/>
    <n v="1410972319"/>
    <n v="1408380319"/>
    <b v="0"/>
    <n v="14"/>
    <b v="0"/>
    <s v="film &amp; video/animation"/>
    <n v="3"/>
    <n v="61.5"/>
    <x v="0"/>
    <x v="5"/>
  </r>
  <r>
    <x v="2"/>
    <x v="0"/>
    <s v="USD"/>
    <n v="1487318029"/>
    <n v="1484726029"/>
    <b v="0"/>
    <n v="1"/>
    <b v="0"/>
    <s v="film &amp; video/animation"/>
    <n v="0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3"/>
    <n v="88.8"/>
    <x v="0"/>
    <x v="5"/>
  </r>
  <r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x v="2"/>
    <x v="0"/>
    <s v="USD"/>
    <n v="1349885289"/>
    <n v="1347293289"/>
    <b v="0"/>
    <n v="21"/>
    <b v="0"/>
    <s v="film &amp; video/animation"/>
    <n v="6"/>
    <n v="87.142857142857139"/>
    <x v="0"/>
    <x v="5"/>
  </r>
  <r>
    <x v="2"/>
    <x v="0"/>
    <s v="USD"/>
    <n v="1460644440"/>
    <n v="1458336690"/>
    <b v="0"/>
    <n v="1"/>
    <b v="0"/>
    <s v="film &amp; video/animation"/>
    <n v="0"/>
    <n v="10"/>
    <x v="0"/>
    <x v="5"/>
  </r>
  <r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x v="2"/>
    <x v="1"/>
    <s v="GBP"/>
    <n v="1446766372"/>
    <n v="1443220372"/>
    <b v="0"/>
    <n v="11"/>
    <b v="0"/>
    <s v="film &amp; video/animation"/>
    <n v="0"/>
    <n v="13.545454545454545"/>
    <x v="0"/>
    <x v="5"/>
  </r>
  <r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x v="2"/>
    <x v="2"/>
    <s v="AUD"/>
    <n v="1401662239"/>
    <n v="1399070239"/>
    <b v="0"/>
    <n v="1"/>
    <b v="0"/>
    <s v="film &amp; video/animation"/>
    <n v="0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1"/>
    <n v="10"/>
    <x v="0"/>
    <x v="5"/>
  </r>
  <r>
    <x v="2"/>
    <x v="0"/>
    <s v="USD"/>
    <n v="1324664249"/>
    <n v="1321035449"/>
    <b v="0"/>
    <n v="22"/>
    <b v="0"/>
    <s v="film &amp; video/animation"/>
    <n v="5"/>
    <n v="136.09090909090909"/>
    <x v="0"/>
    <x v="5"/>
  </r>
  <r>
    <x v="2"/>
    <x v="0"/>
    <s v="USD"/>
    <n v="1255381140"/>
    <n v="1250630968"/>
    <b v="0"/>
    <n v="26"/>
    <b v="0"/>
    <s v="film &amp; video/animation"/>
    <n v="10"/>
    <n v="73.461538461538467"/>
    <x v="0"/>
    <x v="5"/>
  </r>
  <r>
    <x v="2"/>
    <x v="0"/>
    <s v="USD"/>
    <n v="1273356960"/>
    <n v="1268255751"/>
    <b v="0"/>
    <n v="4"/>
    <b v="0"/>
    <s v="film &amp; video/animation"/>
    <n v="3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"/>
    <n v="57.5"/>
    <x v="0"/>
    <x v="5"/>
  </r>
  <r>
    <x v="2"/>
    <x v="1"/>
    <s v="GBP"/>
    <n v="1421498303"/>
    <n v="1418906303"/>
    <b v="0"/>
    <n v="9"/>
    <b v="0"/>
    <s v="film &amp; video/animation"/>
    <n v="2"/>
    <n v="12.666666666666666"/>
    <x v="0"/>
    <x v="5"/>
  </r>
  <r>
    <x v="2"/>
    <x v="0"/>
    <s v="USD"/>
    <n v="1334097387"/>
    <n v="1328916987"/>
    <b v="0"/>
    <n v="5"/>
    <b v="0"/>
    <s v="film &amp; video/animation"/>
    <n v="1"/>
    <n v="67"/>
    <x v="0"/>
    <x v="5"/>
  </r>
  <r>
    <x v="2"/>
    <x v="0"/>
    <s v="USD"/>
    <n v="1451010086"/>
    <n v="1447122086"/>
    <b v="0"/>
    <n v="14"/>
    <b v="0"/>
    <s v="film &amp; video/animation"/>
    <n v="0"/>
    <n v="3.7142857142857144"/>
    <x v="0"/>
    <x v="5"/>
  </r>
  <r>
    <x v="2"/>
    <x v="0"/>
    <s v="USD"/>
    <n v="1376140520"/>
    <n v="1373548520"/>
    <b v="0"/>
    <n v="1"/>
    <b v="0"/>
    <s v="film &amp; video/animation"/>
    <n v="0"/>
    <n v="250"/>
    <x v="0"/>
    <x v="5"/>
  </r>
  <r>
    <x v="2"/>
    <x v="0"/>
    <s v="USD"/>
    <n v="1350687657"/>
    <n v="1346799657"/>
    <b v="0"/>
    <n v="10"/>
    <b v="0"/>
    <s v="film &amp; video/animation"/>
    <n v="3"/>
    <n v="64"/>
    <x v="0"/>
    <x v="5"/>
  </r>
  <r>
    <x v="2"/>
    <x v="0"/>
    <s v="USD"/>
    <n v="1337955240"/>
    <n v="1332808501"/>
    <b v="0"/>
    <n v="3"/>
    <b v="0"/>
    <s v="film &amp; video/animation"/>
    <n v="1"/>
    <n v="133.33333333333334"/>
    <x v="0"/>
    <x v="5"/>
  </r>
  <r>
    <x v="2"/>
    <x v="1"/>
    <s v="GBP"/>
    <n v="1435504170"/>
    <n v="1432912170"/>
    <b v="0"/>
    <n v="1"/>
    <b v="0"/>
    <s v="film &amp; video/animation"/>
    <n v="0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"/>
    <n v="5.5"/>
    <x v="0"/>
    <x v="5"/>
  </r>
  <r>
    <x v="2"/>
    <x v="0"/>
    <s v="USD"/>
    <n v="1471244400"/>
    <n v="1467387705"/>
    <b v="0"/>
    <n v="68"/>
    <b v="0"/>
    <s v="film &amp; video/animation"/>
    <n v="14"/>
    <n v="102.38235294117646"/>
    <x v="0"/>
    <x v="5"/>
  </r>
  <r>
    <x v="2"/>
    <x v="5"/>
    <s v="CAD"/>
    <n v="1407595447"/>
    <n v="1405003447"/>
    <b v="0"/>
    <n v="3"/>
    <b v="0"/>
    <s v="film &amp; video/animation"/>
    <n v="3"/>
    <n v="16.666666666666668"/>
    <x v="0"/>
    <x v="5"/>
  </r>
  <r>
    <x v="2"/>
    <x v="0"/>
    <s v="USD"/>
    <n v="1451389601"/>
    <n v="1447933601"/>
    <b v="0"/>
    <n v="34"/>
    <b v="0"/>
    <s v="film &amp; video/animation"/>
    <n v="25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3"/>
    <n v="39.228571428571428"/>
    <x v="0"/>
    <x v="5"/>
  </r>
  <r>
    <x v="0"/>
    <x v="1"/>
    <s v="GBP"/>
    <n v="1449766261"/>
    <n v="1447174261"/>
    <b v="0"/>
    <n v="34"/>
    <b v="1"/>
    <s v="theater/plays"/>
    <n v="102"/>
    <n v="150.14705882352942"/>
    <x v="1"/>
    <x v="6"/>
  </r>
  <r>
    <x v="0"/>
    <x v="0"/>
    <s v="USD"/>
    <n v="1477976340"/>
    <n v="1475460819"/>
    <b v="0"/>
    <n v="56"/>
    <b v="1"/>
    <s v="theater/plays"/>
    <n v="105"/>
    <n v="93.428571428571431"/>
    <x v="1"/>
    <x v="6"/>
  </r>
  <r>
    <x v="0"/>
    <x v="0"/>
    <s v="USD"/>
    <n v="1458518325"/>
    <n v="1456793925"/>
    <b v="0"/>
    <n v="31"/>
    <b v="1"/>
    <s v="theater/plays"/>
    <n v="115"/>
    <n v="110.96774193548387"/>
    <x v="1"/>
    <x v="6"/>
  </r>
  <r>
    <x v="0"/>
    <x v="0"/>
    <s v="USD"/>
    <n v="1442805076"/>
    <n v="1440213076"/>
    <b v="0"/>
    <n v="84"/>
    <b v="1"/>
    <s v="theater/plays"/>
    <n v="121"/>
    <n v="71.785714285714292"/>
    <x v="1"/>
    <x v="6"/>
  </r>
  <r>
    <x v="0"/>
    <x v="1"/>
    <s v="GBP"/>
    <n v="1464801169"/>
    <n v="1462209169"/>
    <b v="0"/>
    <n v="130"/>
    <b v="1"/>
    <s v="theater/plays"/>
    <n v="109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7826086956516"/>
    <x v="1"/>
    <x v="6"/>
  </r>
  <r>
    <x v="0"/>
    <x v="0"/>
    <s v="USD"/>
    <n v="1487347500"/>
    <n v="1484715366"/>
    <b v="0"/>
    <n v="158"/>
    <b v="1"/>
    <s v="theater/plays"/>
    <n v="101"/>
    <n v="63.829113924050631"/>
    <x v="1"/>
    <x v="6"/>
  </r>
  <r>
    <x v="0"/>
    <x v="0"/>
    <s v="USD"/>
    <n v="1434921600"/>
    <n v="1433109907"/>
    <b v="0"/>
    <n v="30"/>
    <b v="1"/>
    <s v="theater/plays"/>
    <n v="116"/>
    <n v="44.333333333333336"/>
    <x v="1"/>
    <x v="6"/>
  </r>
  <r>
    <x v="0"/>
    <x v="5"/>
    <s v="CAD"/>
    <n v="1484110800"/>
    <n v="1482281094"/>
    <b v="0"/>
    <n v="18"/>
    <b v="1"/>
    <s v="theater/plays"/>
    <n v="130"/>
    <n v="86.944444444444443"/>
    <x v="1"/>
    <x v="6"/>
  </r>
  <r>
    <x v="0"/>
    <x v="0"/>
    <s v="USD"/>
    <n v="1435111200"/>
    <n v="1433254268"/>
    <b v="0"/>
    <n v="29"/>
    <b v="1"/>
    <s v="theater/plays"/>
    <n v="10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"/>
    <n v="71.242774566473983"/>
    <x v="1"/>
    <x v="6"/>
  </r>
  <r>
    <x v="0"/>
    <x v="1"/>
    <s v="GBP"/>
    <n v="1463394365"/>
    <n v="1461320765"/>
    <b v="0"/>
    <n v="17"/>
    <b v="1"/>
    <s v="theater/plays"/>
    <n v="100"/>
    <n v="117.88235294117646"/>
    <x v="1"/>
    <x v="6"/>
  </r>
  <r>
    <x v="0"/>
    <x v="10"/>
    <s v="NOK"/>
    <n v="1446418800"/>
    <n v="1443036470"/>
    <b v="0"/>
    <n v="48"/>
    <b v="1"/>
    <s v="theater/plays"/>
    <n v="105"/>
    <n v="327.08333333333331"/>
    <x v="1"/>
    <x v="6"/>
  </r>
  <r>
    <x v="0"/>
    <x v="1"/>
    <s v="GBP"/>
    <n v="1483707905"/>
    <n v="1481115905"/>
    <b v="0"/>
    <n v="59"/>
    <b v="1"/>
    <s v="theater/plays"/>
    <n v="103"/>
    <n v="34.745762711864408"/>
    <x v="1"/>
    <x v="6"/>
  </r>
  <r>
    <x v="0"/>
    <x v="1"/>
    <s v="GBP"/>
    <n v="1438624800"/>
    <n v="1435133807"/>
    <b v="0"/>
    <n v="39"/>
    <b v="1"/>
    <s v="theater/plays"/>
    <n v="118"/>
    <n v="100.06410256410257"/>
    <x v="1"/>
    <x v="6"/>
  </r>
  <r>
    <x v="0"/>
    <x v="0"/>
    <s v="USD"/>
    <n v="1446665191"/>
    <n v="1444069591"/>
    <b v="0"/>
    <n v="59"/>
    <b v="1"/>
    <s v="theater/plays"/>
    <n v="121"/>
    <n v="40.847457627118644"/>
    <x v="1"/>
    <x v="6"/>
  </r>
  <r>
    <x v="0"/>
    <x v="0"/>
    <s v="USD"/>
    <n v="1463166263"/>
    <n v="1460574263"/>
    <b v="0"/>
    <n v="60"/>
    <b v="1"/>
    <s v="theater/plays"/>
    <n v="302"/>
    <n v="252.01666666666668"/>
    <x v="1"/>
    <x v="6"/>
  </r>
  <r>
    <x v="0"/>
    <x v="1"/>
    <s v="GBP"/>
    <n v="1467681107"/>
    <n v="1465866707"/>
    <b v="0"/>
    <n v="20"/>
    <b v="1"/>
    <s v="theater/plays"/>
    <n v="101"/>
    <n v="25.161000000000001"/>
    <x v="1"/>
    <x v="6"/>
  </r>
  <r>
    <x v="2"/>
    <x v="0"/>
    <s v="USD"/>
    <n v="1423078606"/>
    <n v="1420486606"/>
    <b v="0"/>
    <n v="1"/>
    <b v="0"/>
    <s v="technology/web"/>
    <n v="0"/>
    <n v="1"/>
    <x v="2"/>
    <x v="7"/>
  </r>
  <r>
    <x v="2"/>
    <x v="0"/>
    <s v="USD"/>
    <n v="1446080834"/>
    <n v="1443488834"/>
    <b v="0"/>
    <n v="1"/>
    <b v="0"/>
    <s v="technology/web"/>
    <n v="1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"/>
    <n v="35"/>
    <x v="2"/>
    <x v="7"/>
  </r>
  <r>
    <x v="2"/>
    <x v="0"/>
    <s v="USD"/>
    <n v="1467647160"/>
    <n v="1465055160"/>
    <b v="0"/>
    <n v="2"/>
    <b v="0"/>
    <s v="technology/web"/>
    <n v="1"/>
    <n v="3"/>
    <x v="2"/>
    <x v="7"/>
  </r>
  <r>
    <x v="2"/>
    <x v="6"/>
    <s v="EUR"/>
    <n v="1447600389"/>
    <n v="1444140789"/>
    <b v="0"/>
    <n v="34"/>
    <b v="0"/>
    <s v="technology/web"/>
    <n v="27"/>
    <n v="402.70588235294116"/>
    <x v="2"/>
    <x v="7"/>
  </r>
  <r>
    <x v="2"/>
    <x v="0"/>
    <s v="USD"/>
    <n v="1445097715"/>
    <n v="1441209715"/>
    <b v="0"/>
    <n v="2"/>
    <b v="0"/>
    <s v="technology/web"/>
    <n v="0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"/>
    <n v="9"/>
    <x v="2"/>
    <x v="7"/>
  </r>
  <r>
    <x v="2"/>
    <x v="1"/>
    <s v="GBP"/>
    <n v="1436368622"/>
    <n v="1433776622"/>
    <b v="0"/>
    <n v="8"/>
    <b v="0"/>
    <s v="technology/web"/>
    <n v="3"/>
    <n v="8.5"/>
    <x v="2"/>
    <x v="7"/>
  </r>
  <r>
    <x v="2"/>
    <x v="5"/>
    <s v="CAD"/>
    <n v="1485838800"/>
    <n v="1484756245"/>
    <b v="0"/>
    <n v="4"/>
    <b v="0"/>
    <s v="technology/web"/>
    <n v="1"/>
    <n v="8.75"/>
    <x v="2"/>
    <x v="7"/>
  </r>
  <r>
    <x v="2"/>
    <x v="0"/>
    <s v="USD"/>
    <n v="1438451580"/>
    <n v="1434609424"/>
    <b v="0"/>
    <n v="28"/>
    <b v="0"/>
    <s v="technology/web"/>
    <n v="5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"/>
    <n v="20.5"/>
    <x v="2"/>
    <x v="7"/>
  </r>
  <r>
    <x v="2"/>
    <x v="0"/>
    <s v="USD"/>
    <n v="1413735972"/>
    <n v="1411143972"/>
    <b v="0"/>
    <n v="22"/>
    <b v="0"/>
    <s v="technology/web"/>
    <n v="37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3"/>
    <n v="200"/>
    <x v="2"/>
    <x v="7"/>
  </r>
  <r>
    <x v="2"/>
    <x v="12"/>
    <s v="EUR"/>
    <n v="1480721803"/>
    <n v="1478126203"/>
    <b v="0"/>
    <n v="20"/>
    <b v="0"/>
    <s v="technology/web"/>
    <n v="1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0"/>
    <n v="50"/>
    <x v="2"/>
    <x v="7"/>
  </r>
  <r>
    <x v="2"/>
    <x v="5"/>
    <s v="CAD"/>
    <n v="1418841045"/>
    <n v="1416249045"/>
    <b v="0"/>
    <n v="3"/>
    <b v="0"/>
    <s v="technology/web"/>
    <n v="0"/>
    <n v="4"/>
    <x v="2"/>
    <x v="7"/>
  </r>
  <r>
    <x v="2"/>
    <x v="0"/>
    <s v="USD"/>
    <n v="1445874513"/>
    <n v="1442850513"/>
    <b v="0"/>
    <n v="2"/>
    <b v="0"/>
    <s v="technology/web"/>
    <n v="0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0"/>
    <n v="34"/>
    <x v="2"/>
    <x v="7"/>
  </r>
  <r>
    <x v="2"/>
    <x v="6"/>
    <s v="EUR"/>
    <n v="1457822275"/>
    <n v="1455230275"/>
    <b v="0"/>
    <n v="1"/>
    <b v="0"/>
    <s v="technology/web"/>
    <n v="0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1"/>
    <n v="20"/>
    <x v="2"/>
    <x v="7"/>
  </r>
  <r>
    <x v="2"/>
    <x v="0"/>
    <s v="USD"/>
    <n v="1455822569"/>
    <n v="1453230569"/>
    <b v="0"/>
    <n v="1"/>
    <b v="0"/>
    <s v="technology/web"/>
    <n v="0"/>
    <n v="142"/>
    <x v="2"/>
    <x v="7"/>
  </r>
  <r>
    <x v="2"/>
    <x v="0"/>
    <s v="USD"/>
    <n v="1437969540"/>
    <n v="1436297723"/>
    <b v="0"/>
    <n v="2"/>
    <b v="0"/>
    <s v="technology/web"/>
    <n v="0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"/>
    <n v="38.444444444444443"/>
    <x v="2"/>
    <x v="7"/>
  </r>
  <r>
    <x v="2"/>
    <x v="1"/>
    <s v="GBP"/>
    <n v="1476873507"/>
    <n v="1474281507"/>
    <b v="0"/>
    <n v="4"/>
    <b v="0"/>
    <s v="technology/web"/>
    <n v="1"/>
    <n v="20"/>
    <x v="2"/>
    <x v="7"/>
  </r>
  <r>
    <x v="2"/>
    <x v="12"/>
    <s v="EUR"/>
    <n v="1434213443"/>
    <n v="1431621443"/>
    <b v="0"/>
    <n v="4"/>
    <b v="0"/>
    <s v="technology/web"/>
    <n v="0"/>
    <n v="64.75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"/>
    <n v="10"/>
    <x v="2"/>
    <x v="7"/>
  </r>
  <r>
    <x v="2"/>
    <x v="1"/>
    <s v="GBP"/>
    <n v="1441633993"/>
    <n v="1439560393"/>
    <b v="0"/>
    <n v="7"/>
    <b v="0"/>
    <s v="technology/web"/>
    <n v="0"/>
    <n v="2"/>
    <x v="2"/>
    <x v="7"/>
  </r>
  <r>
    <x v="2"/>
    <x v="0"/>
    <s v="USD"/>
    <n v="1419539223"/>
    <n v="1416947223"/>
    <b v="0"/>
    <n v="5"/>
    <b v="0"/>
    <s v="technology/web"/>
    <n v="1"/>
    <n v="35"/>
    <x v="2"/>
    <x v="7"/>
  </r>
  <r>
    <x v="2"/>
    <x v="0"/>
    <s v="USD"/>
    <n v="1474580867"/>
    <n v="1471988867"/>
    <b v="0"/>
    <n v="1"/>
    <b v="0"/>
    <s v="technology/web"/>
    <n v="0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0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1"/>
    <n v="14"/>
    <x v="2"/>
    <x v="7"/>
  </r>
  <r>
    <x v="2"/>
    <x v="5"/>
    <s v="CAD"/>
    <n v="1429207833"/>
    <n v="1426615833"/>
    <b v="0"/>
    <n v="7"/>
    <b v="0"/>
    <s v="technology/web"/>
    <n v="9"/>
    <n v="389.28571428571428"/>
    <x v="2"/>
    <x v="7"/>
  </r>
  <r>
    <x v="2"/>
    <x v="13"/>
    <s v="EUR"/>
    <n v="1479410886"/>
    <n v="1474223286"/>
    <b v="0"/>
    <n v="2"/>
    <b v="0"/>
    <s v="technology/web"/>
    <n v="3"/>
    <n v="150.5"/>
    <x v="2"/>
    <x v="7"/>
  </r>
  <r>
    <x v="2"/>
    <x v="0"/>
    <s v="USD"/>
    <n v="1436366699"/>
    <n v="1435070699"/>
    <b v="0"/>
    <n v="1"/>
    <b v="0"/>
    <s v="technology/web"/>
    <n v="0"/>
    <n v="1"/>
    <x v="2"/>
    <x v="7"/>
  </r>
  <r>
    <x v="2"/>
    <x v="1"/>
    <s v="GBP"/>
    <n v="1454936460"/>
    <n v="1452259131"/>
    <b v="0"/>
    <n v="9"/>
    <b v="0"/>
    <s v="technology/web"/>
    <n v="4"/>
    <n v="24.777777777777779"/>
    <x v="2"/>
    <x v="7"/>
  </r>
  <r>
    <x v="2"/>
    <x v="0"/>
    <s v="USD"/>
    <n v="1437570130"/>
    <n v="1434978130"/>
    <b v="0"/>
    <n v="2"/>
    <b v="0"/>
    <s v="technology/web"/>
    <n v="0"/>
    <n v="30.5"/>
    <x v="2"/>
    <x v="7"/>
  </r>
  <r>
    <x v="2"/>
    <x v="0"/>
    <s v="USD"/>
    <n v="1417584860"/>
    <n v="1414992860"/>
    <b v="0"/>
    <n v="1"/>
    <b v="0"/>
    <s v="technology/web"/>
    <n v="3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"/>
    <n v="13"/>
    <x v="2"/>
    <x v="7"/>
  </r>
  <r>
    <x v="2"/>
    <x v="0"/>
    <s v="USD"/>
    <n v="1430703638"/>
    <n v="1426815638"/>
    <b v="0"/>
    <n v="8"/>
    <b v="0"/>
    <s v="technology/web"/>
    <n v="0"/>
    <n v="53.25"/>
    <x v="2"/>
    <x v="7"/>
  </r>
  <r>
    <x v="2"/>
    <x v="0"/>
    <s v="USD"/>
    <n v="1478122292"/>
    <n v="1475530292"/>
    <b v="0"/>
    <n v="2"/>
    <b v="0"/>
    <s v="technology/web"/>
    <n v="0"/>
    <n v="3"/>
    <x v="2"/>
    <x v="7"/>
  </r>
  <r>
    <x v="2"/>
    <x v="0"/>
    <s v="USD"/>
    <n v="1469980800"/>
    <n v="1466787335"/>
    <b v="0"/>
    <n v="2"/>
    <b v="0"/>
    <s v="technology/web"/>
    <n v="0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0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3"/>
    <n v="16.375"/>
    <x v="2"/>
    <x v="7"/>
  </r>
  <r>
    <x v="1"/>
    <x v="9"/>
    <s v="EUR"/>
    <n v="1432479600"/>
    <n v="1428507409"/>
    <b v="0"/>
    <n v="1"/>
    <b v="0"/>
    <s v="technology/web"/>
    <n v="0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1"/>
    <n v="292.2"/>
    <x v="2"/>
    <x v="7"/>
  </r>
  <r>
    <x v="1"/>
    <x v="1"/>
    <s v="GBP"/>
    <n v="1448761744"/>
    <n v="1446166144"/>
    <b v="0"/>
    <n v="1"/>
    <b v="0"/>
    <s v="technology/web"/>
    <n v="1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"/>
    <n v="87"/>
    <x v="2"/>
    <x v="7"/>
  </r>
  <r>
    <x v="1"/>
    <x v="0"/>
    <s v="USD"/>
    <n v="1467398138"/>
    <n v="1465670138"/>
    <b v="0"/>
    <n v="9"/>
    <b v="0"/>
    <s v="technology/web"/>
    <n v="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"/>
    <n v="111.41025641025641"/>
    <x v="2"/>
    <x v="7"/>
  </r>
  <r>
    <x v="1"/>
    <x v="11"/>
    <s v="SEK"/>
    <n v="1457996400"/>
    <n v="1452842511"/>
    <b v="0"/>
    <n v="1"/>
    <b v="0"/>
    <s v="technology/web"/>
    <n v="0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"/>
    <n v="116.66666666666667"/>
    <x v="2"/>
    <x v="7"/>
  </r>
  <r>
    <x v="1"/>
    <x v="0"/>
    <s v="USD"/>
    <n v="1441516200"/>
    <n v="1438959121"/>
    <b v="0"/>
    <n v="1"/>
    <b v="0"/>
    <s v="technology/web"/>
    <n v="0"/>
    <n v="10"/>
    <x v="2"/>
    <x v="7"/>
  </r>
  <r>
    <x v="1"/>
    <x v="5"/>
    <s v="CAD"/>
    <n v="1464460329"/>
    <n v="1461954729"/>
    <b v="0"/>
    <n v="9"/>
    <b v="0"/>
    <s v="technology/web"/>
    <n v="1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"/>
    <n v="49.8"/>
    <x v="2"/>
    <x v="7"/>
  </r>
  <r>
    <x v="1"/>
    <x v="0"/>
    <s v="USD"/>
    <n v="1424989029"/>
    <n v="1422397029"/>
    <b v="0"/>
    <n v="1"/>
    <b v="0"/>
    <s v="technology/web"/>
    <n v="0"/>
    <n v="1"/>
    <x v="2"/>
    <x v="7"/>
  </r>
  <r>
    <x v="1"/>
    <x v="0"/>
    <s v="USD"/>
    <n v="1428804762"/>
    <n v="1426212762"/>
    <b v="0"/>
    <n v="1"/>
    <b v="0"/>
    <s v="technology/web"/>
    <n v="0"/>
    <n v="2"/>
    <x v="2"/>
    <x v="7"/>
  </r>
  <r>
    <x v="1"/>
    <x v="1"/>
    <s v="GBP"/>
    <n v="1433587620"/>
    <n v="1430996150"/>
    <b v="0"/>
    <n v="1"/>
    <b v="0"/>
    <s v="technology/web"/>
    <n v="0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0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44"/>
    <n v="50.5"/>
    <x v="2"/>
    <x v="8"/>
  </r>
  <r>
    <x v="0"/>
    <x v="0"/>
    <s v="USD"/>
    <n v="1439473248"/>
    <n v="1436881248"/>
    <b v="0"/>
    <n v="315"/>
    <b v="1"/>
    <s v="technology/wearables"/>
    <n v="119"/>
    <n v="151.31746031746033"/>
    <x v="2"/>
    <x v="8"/>
  </r>
  <r>
    <x v="0"/>
    <x v="12"/>
    <s v="EUR"/>
    <n v="1439998674"/>
    <n v="1436888274"/>
    <b v="0"/>
    <n v="2174"/>
    <b v="1"/>
    <s v="technology/wearables"/>
    <n v="1460"/>
    <n v="134.3592456301748"/>
    <x v="2"/>
    <x v="8"/>
  </r>
  <r>
    <x v="0"/>
    <x v="0"/>
    <s v="USD"/>
    <n v="1433085875"/>
    <n v="1428333875"/>
    <b v="0"/>
    <n v="152"/>
    <b v="1"/>
    <s v="technology/wearables"/>
    <n v="106"/>
    <n v="174.02631578947367"/>
    <x v="2"/>
    <x v="8"/>
  </r>
  <r>
    <x v="0"/>
    <x v="0"/>
    <s v="USD"/>
    <n v="1414544400"/>
    <n v="1410883139"/>
    <b v="0"/>
    <n v="1021"/>
    <b v="1"/>
    <s v="technology/wearables"/>
    <n v="300"/>
    <n v="73.486268364348675"/>
    <x v="2"/>
    <x v="8"/>
  </r>
  <r>
    <x v="0"/>
    <x v="0"/>
    <s v="USD"/>
    <n v="1470962274"/>
    <n v="1468370274"/>
    <b v="0"/>
    <n v="237"/>
    <b v="1"/>
    <s v="technology/wearables"/>
    <n v="279"/>
    <n v="23.518987341772153"/>
    <x v="2"/>
    <x v="8"/>
  </r>
  <r>
    <x v="0"/>
    <x v="0"/>
    <s v="USD"/>
    <n v="1407788867"/>
    <n v="1405196867"/>
    <b v="0"/>
    <n v="27"/>
    <b v="1"/>
    <s v="technology/wearables"/>
    <n v="132"/>
    <n v="39.074444444444445"/>
    <x v="2"/>
    <x v="8"/>
  </r>
  <r>
    <x v="0"/>
    <x v="5"/>
    <s v="CAD"/>
    <n v="1458235549"/>
    <n v="1455647149"/>
    <b v="0"/>
    <n v="17"/>
    <b v="1"/>
    <s v="technology/wearables"/>
    <n v="107"/>
    <n v="125.94117647058823"/>
    <x v="2"/>
    <x v="8"/>
  </r>
  <r>
    <x v="0"/>
    <x v="0"/>
    <s v="USD"/>
    <n v="1413304708"/>
    <n v="1410280708"/>
    <b v="0"/>
    <n v="27"/>
    <b v="1"/>
    <s v="technology/wearables"/>
    <n v="127"/>
    <n v="1644"/>
    <x v="2"/>
    <x v="8"/>
  </r>
  <r>
    <x v="0"/>
    <x v="0"/>
    <s v="USD"/>
    <n v="1410904413"/>
    <n v="1409090013"/>
    <b v="0"/>
    <n v="82"/>
    <b v="1"/>
    <s v="technology/wearables"/>
    <n v="140"/>
    <n v="42.670731707317074"/>
    <x v="2"/>
    <x v="8"/>
  </r>
  <r>
    <x v="0"/>
    <x v="0"/>
    <s v="USD"/>
    <n v="1418953984"/>
    <n v="1413766384"/>
    <b v="0"/>
    <n v="48"/>
    <b v="1"/>
    <s v="technology/wearables"/>
    <n v="112"/>
    <n v="35.125"/>
    <x v="2"/>
    <x v="8"/>
  </r>
  <r>
    <x v="0"/>
    <x v="0"/>
    <s v="USD"/>
    <n v="1418430311"/>
    <n v="1415838311"/>
    <b v="0"/>
    <n v="105"/>
    <b v="1"/>
    <s v="technology/wearables"/>
    <n v="101"/>
    <n v="239.35238095238094"/>
    <x v="2"/>
    <x v="8"/>
  </r>
  <r>
    <x v="0"/>
    <x v="0"/>
    <s v="USD"/>
    <n v="1480613650"/>
    <n v="1478018050"/>
    <b v="0"/>
    <n v="28"/>
    <b v="1"/>
    <s v="technology/wearables"/>
    <n v="100"/>
    <n v="107.64285714285714"/>
    <x v="2"/>
    <x v="8"/>
  </r>
  <r>
    <x v="0"/>
    <x v="0"/>
    <s v="USD"/>
    <n v="1440082240"/>
    <n v="1436885440"/>
    <b v="0"/>
    <n v="1107"/>
    <b v="1"/>
    <s v="technology/wearables"/>
    <n v="141"/>
    <n v="95.830623306233065"/>
    <x v="2"/>
    <x v="8"/>
  </r>
  <r>
    <x v="0"/>
    <x v="0"/>
    <s v="USD"/>
    <n v="1436396313"/>
    <n v="1433804313"/>
    <b v="0"/>
    <n v="1013"/>
    <b v="1"/>
    <s v="technology/wearables"/>
    <n v="267"/>
    <n v="31.663376110562684"/>
    <x v="2"/>
    <x v="8"/>
  </r>
  <r>
    <x v="0"/>
    <x v="0"/>
    <s v="USD"/>
    <n v="1426197512"/>
    <n v="1423609112"/>
    <b v="0"/>
    <n v="274"/>
    <b v="1"/>
    <s v="technology/wearables"/>
    <n v="147"/>
    <n v="42.886861313868614"/>
    <x v="2"/>
    <x v="8"/>
  </r>
  <r>
    <x v="0"/>
    <x v="0"/>
    <s v="USD"/>
    <n v="1460917119"/>
    <n v="1455736719"/>
    <b v="0"/>
    <n v="87"/>
    <b v="1"/>
    <s v="technology/wearables"/>
    <n v="214"/>
    <n v="122.73563218390805"/>
    <x v="2"/>
    <x v="8"/>
  </r>
  <r>
    <x v="0"/>
    <x v="0"/>
    <s v="USD"/>
    <n v="1450901872"/>
    <n v="1448309872"/>
    <b v="0"/>
    <n v="99"/>
    <b v="1"/>
    <s v="technology/wearables"/>
    <n v="126"/>
    <n v="190.45454545454547"/>
    <x v="2"/>
    <x v="8"/>
  </r>
  <r>
    <x v="0"/>
    <x v="0"/>
    <s v="USD"/>
    <n v="1437933600"/>
    <n v="1435117889"/>
    <b v="0"/>
    <n v="276"/>
    <b v="1"/>
    <s v="technology/wearables"/>
    <n v="104"/>
    <n v="109.33695652173913"/>
    <x v="2"/>
    <x v="8"/>
  </r>
  <r>
    <x v="0"/>
    <x v="0"/>
    <s v="USD"/>
    <n v="1440339295"/>
    <n v="1437747295"/>
    <b v="0"/>
    <n v="21"/>
    <b v="1"/>
    <s v="technology/wearables"/>
    <n v="101"/>
    <n v="143.66666666666666"/>
    <x v="2"/>
    <x v="8"/>
  </r>
  <r>
    <x v="2"/>
    <x v="0"/>
    <s v="USD"/>
    <n v="1415558879"/>
    <n v="1412963279"/>
    <b v="0"/>
    <n v="18"/>
    <b v="0"/>
    <s v="technology/wearables"/>
    <n v="3"/>
    <n v="84.944444444444443"/>
    <x v="2"/>
    <x v="8"/>
  </r>
  <r>
    <x v="2"/>
    <x v="0"/>
    <s v="USD"/>
    <n v="1477236559"/>
    <n v="1474644559"/>
    <b v="0"/>
    <n v="9"/>
    <b v="0"/>
    <s v="technology/wearables"/>
    <n v="1"/>
    <n v="10.555555555555555"/>
    <x v="2"/>
    <x v="8"/>
  </r>
  <r>
    <x v="2"/>
    <x v="0"/>
    <s v="USD"/>
    <n v="1421404247"/>
    <n v="1418812247"/>
    <b v="0"/>
    <n v="4"/>
    <b v="0"/>
    <s v="technology/wearables"/>
    <n v="0"/>
    <n v="39"/>
    <x v="2"/>
    <x v="8"/>
  </r>
  <r>
    <x v="2"/>
    <x v="8"/>
    <s v="DKK"/>
    <n v="1437250456"/>
    <n v="1434658456"/>
    <b v="0"/>
    <n v="7"/>
    <b v="0"/>
    <s v="technology/wearables"/>
    <n v="0"/>
    <n v="100"/>
    <x v="2"/>
    <x v="8"/>
  </r>
  <r>
    <x v="2"/>
    <x v="0"/>
    <s v="USD"/>
    <n v="1428940775"/>
    <n v="1426348775"/>
    <b v="0"/>
    <n v="29"/>
    <b v="0"/>
    <s v="technology/wearables"/>
    <n v="8"/>
    <n v="31.172413793103448"/>
    <x v="2"/>
    <x v="8"/>
  </r>
  <r>
    <x v="2"/>
    <x v="0"/>
    <s v="USD"/>
    <n v="1484327061"/>
    <n v="1479143061"/>
    <b v="0"/>
    <n v="12"/>
    <b v="0"/>
    <s v="technology/wearables"/>
    <n v="19"/>
    <n v="155.33333333333334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10"/>
    <n v="178.92857142857142"/>
    <x v="2"/>
    <x v="8"/>
  </r>
  <r>
    <x v="2"/>
    <x v="0"/>
    <s v="USD"/>
    <n v="1431374222"/>
    <n v="1427486222"/>
    <b v="0"/>
    <n v="25"/>
    <b v="0"/>
    <s v="technology/wearables"/>
    <n v="5"/>
    <n v="27.36"/>
    <x v="2"/>
    <x v="8"/>
  </r>
  <r>
    <x v="2"/>
    <x v="11"/>
    <s v="SEK"/>
    <n v="1467817258"/>
    <n v="1465225258"/>
    <b v="0"/>
    <n v="28"/>
    <b v="0"/>
    <s v="technology/wearables"/>
    <n v="22"/>
    <n v="1536.25"/>
    <x v="2"/>
    <x v="8"/>
  </r>
  <r>
    <x v="2"/>
    <x v="13"/>
    <s v="EUR"/>
    <n v="1466323800"/>
    <n v="1463418120"/>
    <b v="0"/>
    <n v="310"/>
    <b v="0"/>
    <s v="technology/wearables"/>
    <n v="29"/>
    <n v="84.99677419354839"/>
    <x v="2"/>
    <x v="8"/>
  </r>
  <r>
    <x v="2"/>
    <x v="0"/>
    <s v="USD"/>
    <n v="1421208000"/>
    <n v="1418315852"/>
    <b v="0"/>
    <n v="15"/>
    <b v="0"/>
    <s v="technology/wearables"/>
    <n v="39"/>
    <n v="788.5333333333333"/>
    <x v="2"/>
    <x v="8"/>
  </r>
  <r>
    <x v="2"/>
    <x v="0"/>
    <s v="USD"/>
    <n v="1420088340"/>
    <n v="1417410964"/>
    <b v="0"/>
    <n v="215"/>
    <b v="0"/>
    <s v="technology/wearables"/>
    <n v="22"/>
    <n v="50.29767441860465"/>
    <x v="2"/>
    <x v="8"/>
  </r>
  <r>
    <x v="2"/>
    <x v="0"/>
    <s v="USD"/>
    <n v="1409602217"/>
    <n v="1405714217"/>
    <b v="0"/>
    <n v="3"/>
    <b v="0"/>
    <s v="technology/wearables"/>
    <n v="0"/>
    <n v="68.333333333333329"/>
    <x v="2"/>
    <x v="8"/>
  </r>
  <r>
    <x v="2"/>
    <x v="0"/>
    <s v="USD"/>
    <n v="1407811627"/>
    <n v="1402627627"/>
    <b v="0"/>
    <n v="2"/>
    <b v="0"/>
    <s v="technology/wearables"/>
    <n v="0"/>
    <n v="7.5"/>
    <x v="2"/>
    <x v="8"/>
  </r>
  <r>
    <x v="2"/>
    <x v="0"/>
    <s v="USD"/>
    <n v="1420095540"/>
    <n v="1417558804"/>
    <b v="0"/>
    <n v="26"/>
    <b v="0"/>
    <s v="technology/wearables"/>
    <n v="15"/>
    <n v="34.269230769230766"/>
    <x v="2"/>
    <x v="8"/>
  </r>
  <r>
    <x v="2"/>
    <x v="5"/>
    <s v="CAD"/>
    <n v="1423333581"/>
    <n v="1420741581"/>
    <b v="0"/>
    <n v="24"/>
    <b v="0"/>
    <s v="technology/wearables"/>
    <n v="1"/>
    <n v="61.291666666666664"/>
    <x v="2"/>
    <x v="8"/>
  </r>
  <r>
    <x v="2"/>
    <x v="13"/>
    <s v="EUR"/>
    <n v="1467106895"/>
    <n v="1463218895"/>
    <b v="0"/>
    <n v="96"/>
    <b v="0"/>
    <s v="technology/wearables"/>
    <n v="26"/>
    <n v="133.25"/>
    <x v="2"/>
    <x v="8"/>
  </r>
  <r>
    <x v="2"/>
    <x v="0"/>
    <s v="USD"/>
    <n v="1463821338"/>
    <n v="1461229338"/>
    <b v="0"/>
    <n v="17"/>
    <b v="0"/>
    <s v="technology/wearables"/>
    <n v="4"/>
    <n v="65.17647058823529"/>
    <x v="2"/>
    <x v="8"/>
  </r>
  <r>
    <x v="2"/>
    <x v="0"/>
    <s v="USD"/>
    <n v="1472920909"/>
    <n v="1467736909"/>
    <b v="0"/>
    <n v="94"/>
    <b v="0"/>
    <s v="technology/wearables"/>
    <n v="15"/>
    <n v="93.90425531914893"/>
    <x v="2"/>
    <x v="8"/>
  </r>
  <r>
    <x v="2"/>
    <x v="0"/>
    <s v="USD"/>
    <n v="1410955331"/>
    <n v="1407931331"/>
    <b v="0"/>
    <n v="129"/>
    <b v="0"/>
    <s v="technology/wearables"/>
    <n v="26"/>
    <n v="150.65116279069767"/>
    <x v="2"/>
    <x v="8"/>
  </r>
  <r>
    <x v="2"/>
    <x v="0"/>
    <s v="USD"/>
    <n v="1477509604"/>
    <n v="1474917604"/>
    <b v="0"/>
    <n v="1"/>
    <b v="0"/>
    <s v="technology/wearables"/>
    <n v="0"/>
    <n v="1"/>
    <x v="2"/>
    <x v="8"/>
  </r>
  <r>
    <x v="2"/>
    <x v="0"/>
    <s v="USD"/>
    <n v="1489512122"/>
    <n v="1486923722"/>
    <b v="0"/>
    <n v="4"/>
    <b v="0"/>
    <s v="technology/wearables"/>
    <n v="0"/>
    <n v="13.25"/>
    <x v="2"/>
    <x v="8"/>
  </r>
  <r>
    <x v="2"/>
    <x v="0"/>
    <s v="USD"/>
    <n v="1477949764"/>
    <n v="1474493764"/>
    <b v="0"/>
    <n v="3"/>
    <b v="0"/>
    <s v="technology/wearables"/>
    <n v="1"/>
    <n v="99.333333333333329"/>
    <x v="2"/>
    <x v="8"/>
  </r>
  <r>
    <x v="2"/>
    <x v="0"/>
    <s v="USD"/>
    <n v="1406257200"/>
    <n v="1403176891"/>
    <b v="0"/>
    <n v="135"/>
    <b v="0"/>
    <s v="technology/wearables"/>
    <n v="7"/>
    <n v="177.39259259259259"/>
    <x v="2"/>
    <x v="8"/>
  </r>
  <r>
    <x v="2"/>
    <x v="0"/>
    <s v="USD"/>
    <n v="1421095672"/>
    <n v="1417207672"/>
    <b v="0"/>
    <n v="10"/>
    <b v="0"/>
    <s v="technology/wearables"/>
    <n v="28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4"/>
    <n v="591.66666666666663"/>
    <x v="2"/>
    <x v="8"/>
  </r>
  <r>
    <x v="2"/>
    <x v="0"/>
    <s v="USD"/>
    <n v="1444876253"/>
    <n v="1442284253"/>
    <b v="0"/>
    <n v="36"/>
    <b v="0"/>
    <s v="technology/wearables"/>
    <n v="73"/>
    <n v="405.5"/>
    <x v="2"/>
    <x v="8"/>
  </r>
  <r>
    <x v="2"/>
    <x v="0"/>
    <s v="USD"/>
    <n v="1481173140"/>
    <n v="1478016097"/>
    <b v="0"/>
    <n v="336"/>
    <b v="0"/>
    <s v="technology/wearables"/>
    <n v="58"/>
    <n v="343.14732142857144"/>
    <x v="2"/>
    <x v="8"/>
  </r>
  <r>
    <x v="2"/>
    <x v="0"/>
    <s v="USD"/>
    <n v="1473400800"/>
    <n v="1469718841"/>
    <b v="0"/>
    <n v="34"/>
    <b v="0"/>
    <s v="technology/wearables"/>
    <n v="12"/>
    <n v="72.588235294117652"/>
    <x v="2"/>
    <x v="8"/>
  </r>
  <r>
    <x v="2"/>
    <x v="0"/>
    <s v="USD"/>
    <n v="1435711246"/>
    <n v="1433292046"/>
    <b v="0"/>
    <n v="10"/>
    <b v="0"/>
    <s v="technology/wearables"/>
    <n v="1"/>
    <n v="26"/>
    <x v="2"/>
    <x v="8"/>
  </r>
  <r>
    <x v="2"/>
    <x v="1"/>
    <s v="GBP"/>
    <n v="1482397263"/>
    <n v="1479805263"/>
    <b v="0"/>
    <n v="201"/>
    <b v="0"/>
    <s v="technology/wearables"/>
    <n v="7"/>
    <n v="6.4975124378109452"/>
    <x v="2"/>
    <x v="8"/>
  </r>
  <r>
    <x v="2"/>
    <x v="0"/>
    <s v="USD"/>
    <n v="1430421827"/>
    <n v="1427829827"/>
    <b v="0"/>
    <n v="296"/>
    <b v="0"/>
    <s v="technology/wearables"/>
    <n v="35"/>
    <n v="119.38513513513513"/>
    <x v="2"/>
    <x v="8"/>
  </r>
  <r>
    <x v="2"/>
    <x v="0"/>
    <s v="USD"/>
    <n v="1485964559"/>
    <n v="1483372559"/>
    <b v="0"/>
    <n v="7"/>
    <b v="0"/>
    <s v="technology/wearables"/>
    <n v="0"/>
    <n v="84.285714285714292"/>
    <x v="2"/>
    <x v="8"/>
  </r>
  <r>
    <x v="2"/>
    <x v="0"/>
    <s v="USD"/>
    <n v="1414758620"/>
    <n v="1412166620"/>
    <b v="0"/>
    <n v="7"/>
    <b v="0"/>
    <s v="technology/wearables"/>
    <n v="1"/>
    <n v="90.857142857142861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46"/>
    <n v="20.342105263157894"/>
    <x v="2"/>
    <x v="8"/>
  </r>
  <r>
    <x v="2"/>
    <x v="0"/>
    <s v="USD"/>
    <n v="1411005600"/>
    <n v="1408141245"/>
    <b v="0"/>
    <n v="29"/>
    <b v="0"/>
    <s v="technology/wearables"/>
    <n v="15"/>
    <n v="530.68965517241384"/>
    <x v="2"/>
    <x v="8"/>
  </r>
  <r>
    <x v="2"/>
    <x v="0"/>
    <s v="USD"/>
    <n v="1385136000"/>
    <n v="1381923548"/>
    <b v="0"/>
    <n v="890"/>
    <b v="0"/>
    <s v="technology/wearables"/>
    <n v="82"/>
    <n v="120.39184269662923"/>
    <x v="2"/>
    <x v="8"/>
  </r>
  <r>
    <x v="2"/>
    <x v="3"/>
    <s v="EUR"/>
    <n v="1484065881"/>
    <n v="1481473881"/>
    <b v="0"/>
    <n v="31"/>
    <b v="0"/>
    <s v="technology/wearables"/>
    <n v="3"/>
    <n v="13"/>
    <x v="2"/>
    <x v="8"/>
  </r>
  <r>
    <x v="2"/>
    <x v="1"/>
    <s v="GBP"/>
    <n v="1406130880"/>
    <n v="1403538880"/>
    <b v="0"/>
    <n v="21"/>
    <b v="0"/>
    <s v="technology/wearables"/>
    <n v="27"/>
    <n v="291.33333333333331"/>
    <x v="2"/>
    <x v="8"/>
  </r>
  <r>
    <x v="2"/>
    <x v="0"/>
    <s v="USD"/>
    <n v="1480011987"/>
    <n v="1477416387"/>
    <b v="0"/>
    <n v="37"/>
    <b v="0"/>
    <s v="technology/wearables"/>
    <n v="31"/>
    <n v="124.9191891891892"/>
    <x v="2"/>
    <x v="8"/>
  </r>
  <r>
    <x v="2"/>
    <x v="0"/>
    <s v="USD"/>
    <n v="1485905520"/>
    <n v="1481150949"/>
    <b v="0"/>
    <n v="7"/>
    <b v="0"/>
    <s v="technology/wearables"/>
    <n v="6"/>
    <n v="119.57142857142857"/>
    <x v="2"/>
    <x v="8"/>
  </r>
  <r>
    <x v="2"/>
    <x v="5"/>
    <s v="CAD"/>
    <n v="1487565468"/>
    <n v="1482381468"/>
    <b v="0"/>
    <n v="4"/>
    <b v="0"/>
    <s v="technology/wearables"/>
    <n v="1"/>
    <n v="120.25"/>
    <x v="2"/>
    <x v="8"/>
  </r>
  <r>
    <x v="2"/>
    <x v="9"/>
    <s v="EUR"/>
    <n v="1484999278"/>
    <n v="1482407278"/>
    <b v="0"/>
    <n v="5"/>
    <b v="0"/>
    <s v="technology/wearables"/>
    <n v="1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9"/>
    <n v="117.69868421052631"/>
    <x v="2"/>
    <x v="8"/>
  </r>
  <r>
    <x v="2"/>
    <x v="1"/>
    <s v="GBP"/>
    <n v="1410616600"/>
    <n v="1405432600"/>
    <b v="0"/>
    <n v="369"/>
    <b v="0"/>
    <s v="technology/wearables"/>
    <n v="22"/>
    <n v="23.948509485094849"/>
    <x v="2"/>
    <x v="8"/>
  </r>
  <r>
    <x v="2"/>
    <x v="0"/>
    <s v="USD"/>
    <n v="1417741159"/>
    <n v="1415149159"/>
    <b v="0"/>
    <n v="2"/>
    <b v="0"/>
    <s v="technology/wearables"/>
    <n v="0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4"/>
    <n v="99.973372781065095"/>
    <x v="2"/>
    <x v="8"/>
  </r>
  <r>
    <x v="2"/>
    <x v="0"/>
    <s v="USD"/>
    <n v="1455466832"/>
    <n v="1452874832"/>
    <b v="0"/>
    <n v="4"/>
    <b v="0"/>
    <s v="technology/wearables"/>
    <n v="0"/>
    <n v="26.25"/>
    <x v="2"/>
    <x v="8"/>
  </r>
  <r>
    <x v="2"/>
    <x v="13"/>
    <s v="EUR"/>
    <n v="1465130532"/>
    <n v="1462538532"/>
    <b v="0"/>
    <n v="1"/>
    <b v="0"/>
    <s v="technology/wearables"/>
    <n v="1"/>
    <n v="199"/>
    <x v="2"/>
    <x v="8"/>
  </r>
  <r>
    <x v="2"/>
    <x v="0"/>
    <s v="USD"/>
    <n v="1488308082"/>
    <n v="1483124082"/>
    <b v="0"/>
    <n v="28"/>
    <b v="0"/>
    <s v="technology/wearables"/>
    <n v="15"/>
    <n v="80.321428571428569"/>
    <x v="2"/>
    <x v="8"/>
  </r>
  <r>
    <x v="2"/>
    <x v="0"/>
    <s v="USD"/>
    <n v="1446693040"/>
    <n v="1443233440"/>
    <b v="0"/>
    <n v="12"/>
    <b v="0"/>
    <s v="technology/wearables"/>
    <n v="5"/>
    <n v="115.75"/>
    <x v="2"/>
    <x v="8"/>
  </r>
  <r>
    <x v="2"/>
    <x v="0"/>
    <s v="USD"/>
    <n v="1417392000"/>
    <n v="1414511307"/>
    <b v="0"/>
    <n v="16"/>
    <b v="0"/>
    <s v="technology/wearables"/>
    <n v="10"/>
    <n v="44.6875"/>
    <x v="2"/>
    <x v="8"/>
  </r>
  <r>
    <x v="2"/>
    <x v="0"/>
    <s v="USD"/>
    <n v="1409949002"/>
    <n v="1407357002"/>
    <b v="0"/>
    <n v="4"/>
    <b v="0"/>
    <s v="technology/wearables"/>
    <n v="0"/>
    <n v="76.25"/>
    <x v="2"/>
    <x v="8"/>
  </r>
  <r>
    <x v="2"/>
    <x v="0"/>
    <s v="USD"/>
    <n v="1487397540"/>
    <n v="1484684247"/>
    <b v="0"/>
    <n v="4"/>
    <b v="0"/>
    <s v="technology/wearables"/>
    <n v="1"/>
    <n v="22.5"/>
    <x v="2"/>
    <x v="8"/>
  </r>
  <r>
    <x v="2"/>
    <x v="0"/>
    <s v="USD"/>
    <n v="1456189076"/>
    <n v="1454979476"/>
    <b v="0"/>
    <n v="10"/>
    <b v="0"/>
    <s v="technology/wearables"/>
    <n v="1"/>
    <n v="19.399999999999999"/>
    <x v="2"/>
    <x v="8"/>
  </r>
  <r>
    <x v="0"/>
    <x v="0"/>
    <s v="USD"/>
    <n v="1327851291"/>
    <n v="1325432091"/>
    <b v="0"/>
    <n v="41"/>
    <b v="1"/>
    <s v="publishing/nonfiction"/>
    <n v="144"/>
    <n v="66.707317073170728"/>
    <x v="3"/>
    <x v="9"/>
  </r>
  <r>
    <x v="0"/>
    <x v="0"/>
    <s v="USD"/>
    <n v="1406900607"/>
    <n v="1403012607"/>
    <b v="0"/>
    <n v="119"/>
    <b v="1"/>
    <s v="publishing/nonfiction"/>
    <n v="122"/>
    <n v="84.142857142857139"/>
    <x v="3"/>
    <x v="9"/>
  </r>
  <r>
    <x v="0"/>
    <x v="0"/>
    <s v="USD"/>
    <n v="1333909178"/>
    <n v="1331320778"/>
    <b v="0"/>
    <n v="153"/>
    <b v="1"/>
    <s v="publishing/nonfiction"/>
    <n v="132"/>
    <n v="215.72549019607843"/>
    <x v="3"/>
    <x v="9"/>
  </r>
  <r>
    <x v="0"/>
    <x v="0"/>
    <s v="USD"/>
    <n v="1438228740"/>
    <n v="1435606549"/>
    <b v="0"/>
    <n v="100"/>
    <b v="1"/>
    <s v="publishing/nonfiction"/>
    <n v="109"/>
    <n v="54.69"/>
    <x v="3"/>
    <x v="9"/>
  </r>
  <r>
    <x v="0"/>
    <x v="0"/>
    <s v="USD"/>
    <n v="1309447163"/>
    <n v="1306855163"/>
    <b v="0"/>
    <n v="143"/>
    <b v="1"/>
    <s v="publishing/nonfiction"/>
    <n v="105"/>
    <n v="51.62944055944056"/>
    <x v="3"/>
    <x v="9"/>
  </r>
  <r>
    <x v="0"/>
    <x v="0"/>
    <s v="USD"/>
    <n v="1450018912"/>
    <n v="1447426912"/>
    <b v="0"/>
    <n v="140"/>
    <b v="1"/>
    <s v="publishing/nonfiction"/>
    <n v="100"/>
    <n v="143.35714285714286"/>
    <x v="3"/>
    <x v="9"/>
  </r>
  <r>
    <x v="0"/>
    <x v="0"/>
    <s v="USD"/>
    <n v="1365728487"/>
    <n v="1363136487"/>
    <b v="0"/>
    <n v="35"/>
    <b v="1"/>
    <s v="publishing/nonfiction"/>
    <n v="101"/>
    <n v="72.428571428571431"/>
    <x v="3"/>
    <x v="9"/>
  </r>
  <r>
    <x v="0"/>
    <x v="0"/>
    <s v="USD"/>
    <n v="1358198400"/>
    <n v="1354580949"/>
    <b v="0"/>
    <n v="149"/>
    <b v="1"/>
    <s v="publishing/nonfiction"/>
    <n v="156"/>
    <n v="36.530201342281877"/>
    <x v="3"/>
    <x v="9"/>
  </r>
  <r>
    <x v="0"/>
    <x v="0"/>
    <s v="USD"/>
    <n v="1313957157"/>
    <n v="1310069157"/>
    <b v="0"/>
    <n v="130"/>
    <b v="1"/>
    <s v="publishing/nonfiction"/>
    <n v="106"/>
    <n v="60.903461538461535"/>
    <x v="3"/>
    <x v="9"/>
  </r>
  <r>
    <x v="0"/>
    <x v="0"/>
    <s v="USD"/>
    <n v="1348028861"/>
    <n v="1342844861"/>
    <b v="0"/>
    <n v="120"/>
    <b v="1"/>
    <s v="publishing/nonfiction"/>
    <n v="131"/>
    <n v="43.55"/>
    <x v="3"/>
    <x v="9"/>
  </r>
  <r>
    <x v="0"/>
    <x v="0"/>
    <s v="USD"/>
    <n v="1323280391"/>
    <n v="1320688391"/>
    <b v="0"/>
    <n v="265"/>
    <b v="1"/>
    <s v="publishing/nonfiction"/>
    <n v="132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"/>
    <n v="17.822485207100591"/>
    <x v="3"/>
    <x v="9"/>
  </r>
  <r>
    <x v="0"/>
    <x v="5"/>
    <s v="CAD"/>
    <n v="1431147600"/>
    <n v="1428465420"/>
    <b v="0"/>
    <n v="57"/>
    <b v="1"/>
    <s v="publishing/nonfiction"/>
    <n v="126"/>
    <n v="187.19298245614036"/>
    <x v="3"/>
    <x v="9"/>
  </r>
  <r>
    <x v="0"/>
    <x v="0"/>
    <s v="USD"/>
    <n v="1417653540"/>
    <n v="1414975346"/>
    <b v="0"/>
    <n v="229"/>
    <b v="1"/>
    <s v="publishing/nonfiction"/>
    <n v="114"/>
    <n v="234.80786026200875"/>
    <x v="3"/>
    <x v="9"/>
  </r>
  <r>
    <x v="0"/>
    <x v="0"/>
    <s v="USD"/>
    <n v="1385009940"/>
    <n v="1383327440"/>
    <b v="0"/>
    <n v="108"/>
    <b v="1"/>
    <s v="publishing/nonfiction"/>
    <n v="315"/>
    <n v="105.04629629629629"/>
    <x v="3"/>
    <x v="9"/>
  </r>
  <r>
    <x v="0"/>
    <x v="0"/>
    <s v="USD"/>
    <n v="1392408000"/>
    <n v="1390890987"/>
    <b v="0"/>
    <n v="108"/>
    <b v="1"/>
    <s v="publishing/nonfiction"/>
    <n v="122"/>
    <n v="56.666666666666664"/>
    <x v="3"/>
    <x v="9"/>
  </r>
  <r>
    <x v="0"/>
    <x v="0"/>
    <s v="USD"/>
    <n v="1417409940"/>
    <n v="1414765794"/>
    <b v="0"/>
    <n v="41"/>
    <b v="1"/>
    <s v="publishing/nonfiction"/>
    <n v="107"/>
    <n v="39.048780487804876"/>
    <x v="3"/>
    <x v="9"/>
  </r>
  <r>
    <x v="0"/>
    <x v="0"/>
    <s v="USD"/>
    <n v="1407758629"/>
    <n v="1404907429"/>
    <b v="0"/>
    <n v="139"/>
    <b v="1"/>
    <s v="publishing/nonfiction"/>
    <n v="158"/>
    <n v="68.345323741007192"/>
    <x v="3"/>
    <x v="9"/>
  </r>
  <r>
    <x v="0"/>
    <x v="0"/>
    <s v="USD"/>
    <n v="1434857482"/>
    <n v="1433647882"/>
    <b v="0"/>
    <n v="19"/>
    <b v="1"/>
    <s v="publishing/nonfiction"/>
    <n v="107"/>
    <n v="169.57894736842104"/>
    <x v="3"/>
    <x v="9"/>
  </r>
  <r>
    <x v="0"/>
    <x v="0"/>
    <s v="USD"/>
    <n v="1370964806"/>
    <n v="1367940806"/>
    <b v="0"/>
    <n v="94"/>
    <b v="1"/>
    <s v="publishing/nonfiction"/>
    <n v="102"/>
    <n v="141.42340425531913"/>
    <x v="3"/>
    <x v="9"/>
  </r>
  <r>
    <x v="0"/>
    <x v="0"/>
    <s v="USD"/>
    <n v="1395435712"/>
    <n v="1392847312"/>
    <b v="0"/>
    <n v="23"/>
    <b v="1"/>
    <s v="publishing/nonfiction"/>
    <n v="111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"/>
    <n v="82.516129032258064"/>
    <x v="3"/>
    <x v="9"/>
  </r>
  <r>
    <x v="0"/>
    <x v="0"/>
    <s v="USD"/>
    <n v="1367588645"/>
    <n v="1364996645"/>
    <b v="0"/>
    <n v="74"/>
    <b v="1"/>
    <s v="publishing/nonfiction"/>
    <n v="179"/>
    <n v="53.729729729729726"/>
    <x v="3"/>
    <x v="9"/>
  </r>
  <r>
    <x v="0"/>
    <x v="0"/>
    <s v="USD"/>
    <n v="1348372740"/>
    <n v="1346806909"/>
    <b v="0"/>
    <n v="97"/>
    <b v="1"/>
    <s v="publishing/nonfiction"/>
    <n v="111"/>
    <n v="34.206185567010309"/>
    <x v="3"/>
    <x v="9"/>
  </r>
  <r>
    <x v="0"/>
    <x v="9"/>
    <s v="EUR"/>
    <n v="1421319240"/>
    <n v="1418649019"/>
    <b v="0"/>
    <n v="55"/>
    <b v="1"/>
    <s v="publishing/nonfiction"/>
    <n v="100"/>
    <n v="127.32727272727273"/>
    <x v="3"/>
    <x v="9"/>
  </r>
  <r>
    <x v="0"/>
    <x v="0"/>
    <s v="USD"/>
    <n v="1407701966"/>
    <n v="1405109966"/>
    <b v="0"/>
    <n v="44"/>
    <b v="1"/>
    <s v="publishing/nonfiction"/>
    <n v="100"/>
    <n v="45.56818181818182"/>
    <x v="3"/>
    <x v="9"/>
  </r>
  <r>
    <x v="0"/>
    <x v="0"/>
    <s v="USD"/>
    <n v="1485642930"/>
    <n v="1483050930"/>
    <b v="0"/>
    <n v="110"/>
    <b v="1"/>
    <s v="publishing/nonfiction"/>
    <n v="106"/>
    <n v="95.963636363636368"/>
    <x v="3"/>
    <x v="9"/>
  </r>
  <r>
    <x v="0"/>
    <x v="0"/>
    <s v="USD"/>
    <n v="1361739872"/>
    <n v="1359147872"/>
    <b v="0"/>
    <n v="59"/>
    <b v="1"/>
    <s v="publishing/nonfiction"/>
    <n v="103"/>
    <n v="77.271186440677965"/>
    <x v="3"/>
    <x v="9"/>
  </r>
  <r>
    <x v="0"/>
    <x v="0"/>
    <s v="USD"/>
    <n v="1312470475"/>
    <n v="1308496075"/>
    <b v="0"/>
    <n v="62"/>
    <b v="1"/>
    <s v="publishing/nonfiction"/>
    <n v="119"/>
    <n v="57.338709677419352"/>
    <x v="3"/>
    <x v="9"/>
  </r>
  <r>
    <x v="0"/>
    <x v="2"/>
    <s v="AUD"/>
    <n v="1476615600"/>
    <n v="1474884417"/>
    <b v="0"/>
    <n v="105"/>
    <b v="1"/>
    <s v="publishing/nonfiction"/>
    <n v="112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4"/>
    <n v="42.346938775510203"/>
    <x v="3"/>
    <x v="9"/>
  </r>
  <r>
    <x v="0"/>
    <x v="0"/>
    <s v="USD"/>
    <n v="1369010460"/>
    <n v="1366381877"/>
    <b v="0"/>
    <n v="68"/>
    <b v="1"/>
    <s v="publishing/nonfiction"/>
    <n v="102"/>
    <n v="37.466029411764708"/>
    <x v="3"/>
    <x v="9"/>
  </r>
  <r>
    <x v="0"/>
    <x v="0"/>
    <s v="USD"/>
    <n v="1303147459"/>
    <n v="1297880659"/>
    <b v="0"/>
    <n v="22"/>
    <b v="1"/>
    <s v="publishing/nonfiction"/>
    <n v="118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5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0"/>
    <n v="10"/>
    <x v="3"/>
    <x v="10"/>
  </r>
  <r>
    <x v="2"/>
    <x v="0"/>
    <s v="USD"/>
    <n v="1257047940"/>
    <n v="1252718519"/>
    <b v="0"/>
    <n v="1"/>
    <b v="0"/>
    <s v="publishing/fiction"/>
    <n v="3"/>
    <n v="50"/>
    <x v="3"/>
    <x v="10"/>
  </r>
  <r>
    <x v="2"/>
    <x v="1"/>
    <s v="GBP"/>
    <n v="1431298860"/>
    <n v="1428341985"/>
    <b v="0"/>
    <n v="2"/>
    <b v="0"/>
    <s v="publishing/fiction"/>
    <n v="1"/>
    <n v="16"/>
    <x v="3"/>
    <x v="10"/>
  </r>
  <r>
    <x v="2"/>
    <x v="0"/>
    <s v="USD"/>
    <n v="1393181018"/>
    <n v="1390589018"/>
    <b v="0"/>
    <n v="9"/>
    <b v="0"/>
    <s v="publishing/fiction"/>
    <n v="70"/>
    <n v="39"/>
    <x v="3"/>
    <x v="10"/>
  </r>
  <r>
    <x v="2"/>
    <x v="0"/>
    <s v="USD"/>
    <n v="1323998795"/>
    <n v="1321406795"/>
    <b v="0"/>
    <n v="5"/>
    <b v="0"/>
    <s v="publishing/fiction"/>
    <n v="2"/>
    <n v="34"/>
    <x v="3"/>
    <x v="10"/>
  </r>
  <r>
    <x v="2"/>
    <x v="0"/>
    <s v="USD"/>
    <n v="1444539600"/>
    <n v="1441297645"/>
    <b v="0"/>
    <n v="57"/>
    <b v="0"/>
    <s v="publishing/fiction"/>
    <n v="51"/>
    <n v="63.122807017543863"/>
    <x v="3"/>
    <x v="10"/>
  </r>
  <r>
    <x v="2"/>
    <x v="0"/>
    <s v="USD"/>
    <n v="1375313577"/>
    <n v="1372721577"/>
    <b v="0"/>
    <n v="3"/>
    <b v="0"/>
    <s v="publishing/fiction"/>
    <n v="1"/>
    <n v="7"/>
    <x v="3"/>
    <x v="10"/>
  </r>
  <r>
    <x v="2"/>
    <x v="0"/>
    <s v="USD"/>
    <n v="1398876680"/>
    <n v="1396284680"/>
    <b v="0"/>
    <n v="1"/>
    <b v="0"/>
    <s v="publishing/fiction"/>
    <n v="0"/>
    <n v="2"/>
    <x v="3"/>
    <x v="10"/>
  </r>
  <r>
    <x v="2"/>
    <x v="0"/>
    <s v="USD"/>
    <n v="1287115200"/>
    <n v="1284567905"/>
    <b v="0"/>
    <n v="6"/>
    <b v="0"/>
    <s v="publishing/fiction"/>
    <n v="3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"/>
    <n v="63.485714285714288"/>
    <x v="4"/>
    <x v="11"/>
  </r>
  <r>
    <x v="0"/>
    <x v="0"/>
    <s v="USD"/>
    <n v="1395023719"/>
    <n v="1391571319"/>
    <b v="0"/>
    <n v="10"/>
    <b v="1"/>
    <s v="music/rock"/>
    <n v="103"/>
    <n v="102.5"/>
    <x v="4"/>
    <x v="11"/>
  </r>
  <r>
    <x v="0"/>
    <x v="0"/>
    <s v="USD"/>
    <n v="1362060915"/>
    <n v="1359468915"/>
    <b v="0"/>
    <n v="29"/>
    <b v="1"/>
    <s v="music/rock"/>
    <n v="181"/>
    <n v="31.142758620689655"/>
    <x v="4"/>
    <x v="11"/>
  </r>
  <r>
    <x v="0"/>
    <x v="0"/>
    <s v="USD"/>
    <n v="1336751220"/>
    <n v="1331774434"/>
    <b v="0"/>
    <n v="44"/>
    <b v="1"/>
    <s v="music/rock"/>
    <n v="143"/>
    <n v="162.27272727272728"/>
    <x v="4"/>
    <x v="11"/>
  </r>
  <r>
    <x v="0"/>
    <x v="0"/>
    <s v="USD"/>
    <n v="1383318226"/>
    <n v="1380726226"/>
    <b v="0"/>
    <n v="17"/>
    <b v="1"/>
    <s v="music/rock"/>
    <n v="114"/>
    <n v="80.588235294117652"/>
    <x v="4"/>
    <x v="11"/>
  </r>
  <r>
    <x v="0"/>
    <x v="0"/>
    <s v="USD"/>
    <n v="1341633540"/>
    <n v="1338336588"/>
    <b v="0"/>
    <n v="34"/>
    <b v="1"/>
    <s v="music/rock"/>
    <n v="204"/>
    <n v="59.85441176470588"/>
    <x v="4"/>
    <x v="11"/>
  </r>
  <r>
    <x v="0"/>
    <x v="0"/>
    <s v="USD"/>
    <n v="1358755140"/>
    <n v="1357187280"/>
    <b v="0"/>
    <n v="14"/>
    <b v="1"/>
    <s v="music/rock"/>
    <n v="109"/>
    <n v="132.85714285714286"/>
    <x v="4"/>
    <x v="11"/>
  </r>
  <r>
    <x v="0"/>
    <x v="0"/>
    <s v="USD"/>
    <n v="1359680939"/>
    <n v="1357088939"/>
    <b v="0"/>
    <n v="156"/>
    <b v="1"/>
    <s v="music/rock"/>
    <n v="144"/>
    <n v="92.547820512820508"/>
    <x v="4"/>
    <x v="11"/>
  </r>
  <r>
    <x v="0"/>
    <x v="0"/>
    <s v="USD"/>
    <n v="1384322340"/>
    <n v="1381430646"/>
    <b v="0"/>
    <n v="128"/>
    <b v="1"/>
    <s v="music/rock"/>
    <n v="104"/>
    <n v="60.859375"/>
    <x v="4"/>
    <x v="11"/>
  </r>
  <r>
    <x v="0"/>
    <x v="0"/>
    <s v="USD"/>
    <n v="1383861483"/>
    <n v="1381265883"/>
    <b v="0"/>
    <n v="60"/>
    <b v="1"/>
    <s v="music/rock"/>
    <n v="100"/>
    <n v="41.851833333333339"/>
    <x v="4"/>
    <x v="11"/>
  </r>
  <r>
    <x v="0"/>
    <x v="0"/>
    <s v="USD"/>
    <n v="1372827540"/>
    <n v="1371491244"/>
    <b v="0"/>
    <n v="32"/>
    <b v="1"/>
    <s v="music/rock"/>
    <n v="103"/>
    <n v="88.325937499999995"/>
    <x v="4"/>
    <x v="11"/>
  </r>
  <r>
    <x v="0"/>
    <x v="0"/>
    <s v="USD"/>
    <n v="1315242360"/>
    <n v="1310438737"/>
    <b v="0"/>
    <n v="53"/>
    <b v="1"/>
    <s v="music/rock"/>
    <n v="105"/>
    <n v="158.96226415094338"/>
    <x v="4"/>
    <x v="11"/>
  </r>
  <r>
    <x v="0"/>
    <x v="0"/>
    <s v="USD"/>
    <n v="1333774740"/>
    <n v="1330094566"/>
    <b v="0"/>
    <n v="184"/>
    <b v="1"/>
    <s v="music/rock"/>
    <n v="112"/>
    <n v="85.054347826086953"/>
    <x v="4"/>
    <x v="11"/>
  </r>
  <r>
    <x v="0"/>
    <x v="0"/>
    <s v="USD"/>
    <n v="1379279400"/>
    <n v="1376687485"/>
    <b v="0"/>
    <n v="90"/>
    <b v="1"/>
    <s v="music/rock"/>
    <n v="101"/>
    <n v="112.61111111111111"/>
    <x v="4"/>
    <x v="11"/>
  </r>
  <r>
    <x v="0"/>
    <x v="0"/>
    <s v="USD"/>
    <n v="1335672000"/>
    <n v="1332978688"/>
    <b v="0"/>
    <n v="71"/>
    <b v="1"/>
    <s v="music/rock"/>
    <n v="108"/>
    <n v="45.436619718309856"/>
    <x v="4"/>
    <x v="11"/>
  </r>
  <r>
    <x v="0"/>
    <x v="0"/>
    <s v="USD"/>
    <n v="1412086187"/>
    <n v="1409494187"/>
    <b v="0"/>
    <n v="87"/>
    <b v="1"/>
    <s v="music/rock"/>
    <n v="115"/>
    <n v="46.218390804597703"/>
    <x v="4"/>
    <x v="11"/>
  </r>
  <r>
    <x v="0"/>
    <x v="0"/>
    <s v="USD"/>
    <n v="1335542446"/>
    <n v="1332950446"/>
    <b v="0"/>
    <n v="28"/>
    <b v="1"/>
    <s v="music/rock"/>
    <n v="100"/>
    <n v="178.60714285714286"/>
    <x v="4"/>
    <x v="11"/>
  </r>
  <r>
    <x v="0"/>
    <x v="1"/>
    <s v="GBP"/>
    <n v="1410431054"/>
    <n v="1407839054"/>
    <b v="0"/>
    <n v="56"/>
    <b v="1"/>
    <s v="music/rock"/>
    <n v="152"/>
    <n v="40.75"/>
    <x v="4"/>
    <x v="11"/>
  </r>
  <r>
    <x v="0"/>
    <x v="0"/>
    <s v="USD"/>
    <n v="1309547120"/>
    <n v="1306955120"/>
    <b v="0"/>
    <n v="51"/>
    <b v="1"/>
    <s v="music/rock"/>
    <n v="112"/>
    <n v="43.733921568627444"/>
    <x v="4"/>
    <x v="11"/>
  </r>
  <r>
    <x v="0"/>
    <x v="0"/>
    <s v="USD"/>
    <n v="1347854700"/>
    <n v="1343867524"/>
    <b v="0"/>
    <n v="75"/>
    <b v="1"/>
    <s v="music/rock"/>
    <n v="101"/>
    <n v="81.066666666666663"/>
    <x v="4"/>
    <x v="11"/>
  </r>
  <r>
    <x v="0"/>
    <x v="0"/>
    <s v="USD"/>
    <n v="1306630800"/>
    <n v="1304376478"/>
    <b v="0"/>
    <n v="38"/>
    <b v="1"/>
    <s v="music/rock"/>
    <n v="123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"/>
    <n v="117.67605633802818"/>
    <x v="4"/>
    <x v="11"/>
  </r>
  <r>
    <x v="0"/>
    <x v="0"/>
    <s v="USD"/>
    <n v="1488333600"/>
    <n v="1485270311"/>
    <b v="0"/>
    <n v="57"/>
    <b v="1"/>
    <s v="music/rock"/>
    <n v="10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4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2"/>
    <n v="27.606060606060606"/>
    <x v="4"/>
    <x v="11"/>
  </r>
  <r>
    <x v="0"/>
    <x v="0"/>
    <s v="USD"/>
    <n v="1342825365"/>
    <n v="1340233365"/>
    <b v="0"/>
    <n v="96"/>
    <b v="1"/>
    <s v="music/rock"/>
    <n v="160"/>
    <n v="24.999375000000001"/>
    <x v="4"/>
    <x v="11"/>
  </r>
  <r>
    <x v="0"/>
    <x v="0"/>
    <s v="USD"/>
    <n v="1306865040"/>
    <n v="1305568201"/>
    <b v="0"/>
    <n v="28"/>
    <b v="1"/>
    <s v="music/rock"/>
    <n v="127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"/>
    <n v="39.31"/>
    <x v="4"/>
    <x v="11"/>
  </r>
  <r>
    <x v="0"/>
    <x v="0"/>
    <s v="USD"/>
    <n v="1331441940"/>
    <n v="1326810211"/>
    <b v="0"/>
    <n v="23"/>
    <b v="1"/>
    <s v="music/rock"/>
    <n v="137"/>
    <n v="89.419999999999987"/>
    <x v="4"/>
    <x v="11"/>
  </r>
  <r>
    <x v="0"/>
    <x v="0"/>
    <s v="USD"/>
    <n v="1344358860"/>
    <n v="1343682681"/>
    <b v="0"/>
    <n v="19"/>
    <b v="1"/>
    <s v="music/rock"/>
    <n v="156"/>
    <n v="28.684210526315791"/>
    <x v="4"/>
    <x v="11"/>
  </r>
  <r>
    <x v="0"/>
    <x v="0"/>
    <s v="USD"/>
    <n v="1387601040"/>
    <n v="1386806254"/>
    <b v="0"/>
    <n v="14"/>
    <b v="1"/>
    <s v="music/rock"/>
    <n v="109"/>
    <n v="31.071428571428573"/>
    <x v="4"/>
    <x v="11"/>
  </r>
  <r>
    <x v="0"/>
    <x v="0"/>
    <s v="USD"/>
    <n v="1402290000"/>
    <n v="1399666342"/>
    <b v="0"/>
    <n v="38"/>
    <b v="1"/>
    <s v="music/rock"/>
    <n v="134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"/>
    <n v="51.811594202898547"/>
    <x v="4"/>
    <x v="11"/>
  </r>
  <r>
    <x v="0"/>
    <x v="0"/>
    <s v="USD"/>
    <n v="1427062852"/>
    <n v="1424474452"/>
    <b v="0"/>
    <n v="33"/>
    <b v="1"/>
    <s v="music/rock"/>
    <n v="180"/>
    <n v="43.515151515151516"/>
    <x v="4"/>
    <x v="11"/>
  </r>
  <r>
    <x v="0"/>
    <x v="0"/>
    <s v="USD"/>
    <n v="1271573940"/>
    <n v="1268459318"/>
    <b v="0"/>
    <n v="54"/>
    <b v="1"/>
    <s v="music/rock"/>
    <n v="134"/>
    <n v="39.816666666666663"/>
    <x v="4"/>
    <x v="11"/>
  </r>
  <r>
    <x v="0"/>
    <x v="0"/>
    <s v="USD"/>
    <n v="1351495284"/>
    <n v="1349335284"/>
    <b v="0"/>
    <n v="99"/>
    <b v="1"/>
    <s v="music/rock"/>
    <n v="100"/>
    <n v="126.8080808080808"/>
    <x v="4"/>
    <x v="11"/>
  </r>
  <r>
    <x v="0"/>
    <x v="0"/>
    <s v="USD"/>
    <n v="1332719730"/>
    <n v="1330908930"/>
    <b v="0"/>
    <n v="49"/>
    <b v="1"/>
    <s v="music/rock"/>
    <n v="101"/>
    <n v="113.87755102040816"/>
    <x v="4"/>
    <x v="11"/>
  </r>
  <r>
    <x v="0"/>
    <x v="0"/>
    <s v="USD"/>
    <n v="1329248940"/>
    <n v="1326972107"/>
    <b v="0"/>
    <n v="11"/>
    <b v="1"/>
    <s v="music/rock"/>
    <n v="103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8"/>
    <n v="60.65625"/>
    <x v="4"/>
    <x v="11"/>
  </r>
  <r>
    <x v="0"/>
    <x v="0"/>
    <s v="USD"/>
    <n v="1335540694"/>
    <n v="1332948694"/>
    <b v="0"/>
    <n v="20"/>
    <b v="1"/>
    <s v="music/rock"/>
    <n v="233"/>
    <n v="175"/>
    <x v="4"/>
    <x v="11"/>
  </r>
  <r>
    <x v="0"/>
    <x v="0"/>
    <s v="USD"/>
    <n v="1327133580"/>
    <n v="1321978335"/>
    <b v="0"/>
    <n v="154"/>
    <b v="1"/>
    <s v="music/rock"/>
    <n v="101"/>
    <n v="97.993896103896105"/>
    <x v="4"/>
    <x v="11"/>
  </r>
  <r>
    <x v="0"/>
    <x v="0"/>
    <s v="USD"/>
    <n v="1397941475"/>
    <n v="1395349475"/>
    <b v="0"/>
    <n v="41"/>
    <b v="1"/>
    <s v="music/rock"/>
    <n v="102"/>
    <n v="148.78048780487805"/>
    <x v="4"/>
    <x v="11"/>
  </r>
  <r>
    <x v="0"/>
    <x v="0"/>
    <s v="USD"/>
    <n v="1372651140"/>
    <n v="1369770292"/>
    <b v="0"/>
    <n v="75"/>
    <b v="1"/>
    <s v="music/rock"/>
    <n v="131"/>
    <n v="96.08"/>
    <x v="4"/>
    <x v="11"/>
  </r>
  <r>
    <x v="0"/>
    <x v="0"/>
    <s v="USD"/>
    <n v="1337396400"/>
    <n v="1333709958"/>
    <b v="0"/>
    <n v="40"/>
    <b v="1"/>
    <s v="music/rock"/>
    <n v="117"/>
    <n v="58.625"/>
    <x v="4"/>
    <x v="11"/>
  </r>
  <r>
    <x v="0"/>
    <x v="0"/>
    <s v="USD"/>
    <n v="1381108918"/>
    <n v="1378516918"/>
    <b v="0"/>
    <n v="46"/>
    <b v="1"/>
    <s v="music/rock"/>
    <n v="101"/>
    <n v="109.70695652173914"/>
    <x v="4"/>
    <x v="11"/>
  </r>
  <r>
    <x v="0"/>
    <x v="0"/>
    <s v="USD"/>
    <n v="1398988662"/>
    <n v="1396396662"/>
    <b v="0"/>
    <n v="62"/>
    <b v="1"/>
    <s v="music/rock"/>
    <n v="122"/>
    <n v="49.112903225806448"/>
    <x v="4"/>
    <x v="11"/>
  </r>
  <r>
    <x v="0"/>
    <x v="0"/>
    <s v="USD"/>
    <n v="1326835985"/>
    <n v="1324243985"/>
    <b v="0"/>
    <n v="61"/>
    <b v="1"/>
    <s v="music/rock"/>
    <n v="145"/>
    <n v="47.672131147540981"/>
    <x v="4"/>
    <x v="11"/>
  </r>
  <r>
    <x v="0"/>
    <x v="0"/>
    <s v="USD"/>
    <n v="1348337956"/>
    <n v="1345745956"/>
    <b v="0"/>
    <n v="96"/>
    <b v="1"/>
    <s v="music/rock"/>
    <n v="117"/>
    <n v="60.737812499999997"/>
    <x v="4"/>
    <x v="11"/>
  </r>
  <r>
    <x v="0"/>
    <x v="0"/>
    <s v="USD"/>
    <n v="1474694787"/>
    <n v="1472102787"/>
    <b v="0"/>
    <n v="190"/>
    <b v="1"/>
    <s v="music/metal"/>
    <n v="120"/>
    <n v="63.37715789473684"/>
    <x v="4"/>
    <x v="12"/>
  </r>
  <r>
    <x v="0"/>
    <x v="0"/>
    <s v="USD"/>
    <n v="1415653663"/>
    <n v="1413058063"/>
    <b v="1"/>
    <n v="94"/>
    <b v="1"/>
    <s v="music/metal"/>
    <n v="101"/>
    <n v="53.893617021276597"/>
    <x v="4"/>
    <x v="12"/>
  </r>
  <r>
    <x v="0"/>
    <x v="5"/>
    <s v="CAD"/>
    <n v="1381723140"/>
    <n v="1378735983"/>
    <b v="1"/>
    <n v="39"/>
    <b v="1"/>
    <s v="music/metal"/>
    <n v="104"/>
    <n v="66.871794871794876"/>
    <x v="4"/>
    <x v="12"/>
  </r>
  <r>
    <x v="0"/>
    <x v="0"/>
    <s v="USD"/>
    <n v="1481184000"/>
    <n v="1479708680"/>
    <b v="0"/>
    <n v="127"/>
    <b v="1"/>
    <s v="music/metal"/>
    <n v="267"/>
    <n v="63.102362204724407"/>
    <x v="4"/>
    <x v="12"/>
  </r>
  <r>
    <x v="0"/>
    <x v="0"/>
    <s v="USD"/>
    <n v="1414817940"/>
    <n v="1411489552"/>
    <b v="1"/>
    <n v="159"/>
    <b v="1"/>
    <s v="music/metal"/>
    <n v="194"/>
    <n v="36.628930817610062"/>
    <x v="4"/>
    <x v="12"/>
  </r>
  <r>
    <x v="0"/>
    <x v="0"/>
    <s v="USD"/>
    <n v="1473047940"/>
    <n v="1469595396"/>
    <b v="0"/>
    <n v="177"/>
    <b v="1"/>
    <s v="music/metal"/>
    <n v="120"/>
    <n v="34.005706214689269"/>
    <x v="4"/>
    <x v="12"/>
  </r>
  <r>
    <x v="0"/>
    <x v="1"/>
    <s v="GBP"/>
    <n v="1394460000"/>
    <n v="1393233855"/>
    <b v="0"/>
    <n v="47"/>
    <b v="1"/>
    <s v="music/metal"/>
    <n v="122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20"/>
    <n v="41.704347826086959"/>
    <x v="4"/>
    <x v="12"/>
  </r>
  <r>
    <x v="0"/>
    <x v="0"/>
    <s v="USD"/>
    <n v="1461560340"/>
    <n v="1458762717"/>
    <b v="0"/>
    <n v="133"/>
    <b v="1"/>
    <s v="music/metal"/>
    <n v="155"/>
    <n v="46.669172932330824"/>
    <x v="4"/>
    <x v="12"/>
  </r>
  <r>
    <x v="0"/>
    <x v="6"/>
    <s v="EUR"/>
    <n v="1469994300"/>
    <n v="1464815253"/>
    <b v="0"/>
    <n v="70"/>
    <b v="1"/>
    <s v="music/metal"/>
    <n v="130"/>
    <n v="37.271428571428572"/>
    <x v="4"/>
    <x v="12"/>
  </r>
  <r>
    <x v="0"/>
    <x v="0"/>
    <s v="USD"/>
    <n v="1477342800"/>
    <n v="1476386395"/>
    <b v="0"/>
    <n v="62"/>
    <b v="1"/>
    <s v="music/metal"/>
    <n v="105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"/>
    <n v="65.8623246492986"/>
    <x v="4"/>
    <x v="12"/>
  </r>
  <r>
    <x v="0"/>
    <x v="0"/>
    <s v="USD"/>
    <n v="1469329217"/>
    <n v="1466737217"/>
    <b v="0"/>
    <n v="47"/>
    <b v="1"/>
    <s v="music/metal"/>
    <n v="103"/>
    <n v="31.914893617021278"/>
    <x v="4"/>
    <x v="12"/>
  </r>
  <r>
    <x v="0"/>
    <x v="12"/>
    <s v="EUR"/>
    <n v="1477422000"/>
    <n v="1472282956"/>
    <b v="0"/>
    <n v="28"/>
    <b v="1"/>
    <s v="music/metal"/>
    <n v="218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"/>
    <n v="22.737763157894737"/>
    <x v="4"/>
    <x v="12"/>
  </r>
  <r>
    <x v="0"/>
    <x v="0"/>
    <s v="USD"/>
    <n v="1433376000"/>
    <n v="1430768468"/>
    <b v="0"/>
    <n v="98"/>
    <b v="1"/>
    <s v="music/metal"/>
    <n v="105"/>
    <n v="42.724489795918366"/>
    <x v="4"/>
    <x v="12"/>
  </r>
  <r>
    <x v="2"/>
    <x v="0"/>
    <s v="USD"/>
    <n v="1385123713"/>
    <n v="1382528113"/>
    <b v="0"/>
    <n v="48"/>
    <b v="0"/>
    <s v="music/jazz"/>
    <n v="18"/>
    <n v="52.916666666666664"/>
    <x v="4"/>
    <x v="13"/>
  </r>
  <r>
    <x v="2"/>
    <x v="0"/>
    <s v="USD"/>
    <n v="1474067404"/>
    <n v="1471475404"/>
    <b v="0"/>
    <n v="2"/>
    <b v="0"/>
    <s v="music/jazz"/>
    <n v="2"/>
    <n v="50.5"/>
    <x v="4"/>
    <x v="13"/>
  </r>
  <r>
    <x v="2"/>
    <x v="1"/>
    <s v="GBP"/>
    <n v="1384179548"/>
    <n v="1381583948"/>
    <b v="0"/>
    <n v="4"/>
    <b v="0"/>
    <s v="music/jazz"/>
    <n v="0"/>
    <n v="42.5"/>
    <x v="4"/>
    <x v="13"/>
  </r>
  <r>
    <x v="2"/>
    <x v="0"/>
    <s v="USD"/>
    <n v="1329014966"/>
    <n v="1326422966"/>
    <b v="0"/>
    <n v="5"/>
    <b v="0"/>
    <s v="music/jazz"/>
    <n v="5"/>
    <n v="18"/>
    <x v="4"/>
    <x v="13"/>
  </r>
  <r>
    <x v="2"/>
    <x v="0"/>
    <s v="USD"/>
    <n v="1381917540"/>
    <n v="1379990038"/>
    <b v="0"/>
    <n v="79"/>
    <b v="0"/>
    <s v="music/jazz"/>
    <n v="42"/>
    <n v="34.177215189873415"/>
    <x v="4"/>
    <x v="13"/>
  </r>
  <r>
    <x v="2"/>
    <x v="0"/>
    <s v="USD"/>
    <n v="1358361197"/>
    <n v="1353177197"/>
    <b v="0"/>
    <n v="2"/>
    <b v="0"/>
    <s v="music/jazz"/>
    <n v="2"/>
    <n v="22.5"/>
    <x v="4"/>
    <x v="13"/>
  </r>
  <r>
    <x v="2"/>
    <x v="0"/>
    <s v="USD"/>
    <n v="1425136200"/>
    <n v="1421853518"/>
    <b v="0"/>
    <n v="11"/>
    <b v="0"/>
    <s v="music/jazz"/>
    <n v="18"/>
    <n v="58.18181818181818"/>
    <x v="4"/>
    <x v="13"/>
  </r>
  <r>
    <x v="2"/>
    <x v="0"/>
    <s v="USD"/>
    <n v="1259643540"/>
    <n v="1254450706"/>
    <b v="0"/>
    <n v="11"/>
    <b v="0"/>
    <s v="music/jazz"/>
    <n v="24"/>
    <n v="109.18181818181819"/>
    <x v="4"/>
    <x v="13"/>
  </r>
  <r>
    <x v="2"/>
    <x v="0"/>
    <s v="USD"/>
    <n v="1389055198"/>
    <n v="1386463198"/>
    <b v="0"/>
    <n v="1"/>
    <b v="0"/>
    <s v="music/jazz"/>
    <n v="0"/>
    <n v="50"/>
    <x v="4"/>
    <x v="13"/>
  </r>
  <r>
    <x v="2"/>
    <x v="0"/>
    <s v="USD"/>
    <n v="1365448657"/>
    <n v="1362860257"/>
    <b v="0"/>
    <n v="3"/>
    <b v="0"/>
    <s v="music/jazz"/>
    <n v="12"/>
    <n v="346.66666666666669"/>
    <x v="4"/>
    <x v="13"/>
  </r>
  <r>
    <x v="2"/>
    <x v="1"/>
    <s v="GBP"/>
    <n v="1377995523"/>
    <n v="1375403523"/>
    <b v="0"/>
    <n v="5"/>
    <b v="0"/>
    <s v="music/jazz"/>
    <n v="0"/>
    <n v="12.4"/>
    <x v="4"/>
    <x v="13"/>
  </r>
  <r>
    <x v="2"/>
    <x v="0"/>
    <s v="USD"/>
    <n v="1385735295"/>
    <n v="1383139695"/>
    <b v="0"/>
    <n v="12"/>
    <b v="0"/>
    <s v="music/jazz"/>
    <n v="5"/>
    <n v="27.083333333333332"/>
    <x v="4"/>
    <x v="13"/>
  </r>
  <r>
    <x v="2"/>
    <x v="0"/>
    <s v="USD"/>
    <n v="1299786527"/>
    <n v="1295898527"/>
    <b v="0"/>
    <n v="2"/>
    <b v="0"/>
    <s v="music/jazz"/>
    <n v="1"/>
    <n v="32.5"/>
    <x v="4"/>
    <x v="13"/>
  </r>
  <r>
    <x v="2"/>
    <x v="0"/>
    <s v="USD"/>
    <n v="1352610040"/>
    <n v="1349150440"/>
    <b v="0"/>
    <n v="5"/>
    <b v="0"/>
    <s v="music/jazz"/>
    <n v="1"/>
    <n v="9"/>
    <x v="4"/>
    <x v="13"/>
  </r>
  <r>
    <x v="2"/>
    <x v="0"/>
    <s v="USD"/>
    <n v="1367676034"/>
    <n v="1365084034"/>
    <b v="0"/>
    <n v="21"/>
    <b v="0"/>
    <s v="music/jazz"/>
    <n v="24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1"/>
    <n v="28.577777777777779"/>
    <x v="4"/>
    <x v="13"/>
  </r>
  <r>
    <x v="2"/>
    <x v="0"/>
    <s v="USD"/>
    <n v="1387479360"/>
    <n v="1384887360"/>
    <b v="0"/>
    <n v="29"/>
    <b v="0"/>
    <s v="music/jazz"/>
    <n v="68"/>
    <n v="46.586206896551722"/>
    <x v="4"/>
    <x v="13"/>
  </r>
  <r>
    <x v="2"/>
    <x v="0"/>
    <s v="USD"/>
    <n v="1293082524"/>
    <n v="1290490524"/>
    <b v="0"/>
    <n v="2"/>
    <b v="0"/>
    <s v="music/jazz"/>
    <n v="1"/>
    <n v="32.5"/>
    <x v="4"/>
    <x v="13"/>
  </r>
  <r>
    <x v="2"/>
    <x v="0"/>
    <s v="USD"/>
    <n v="1338321305"/>
    <n v="1336506905"/>
    <b v="0"/>
    <n v="30"/>
    <b v="0"/>
    <s v="music/jazz"/>
    <n v="31"/>
    <n v="21.466666666666665"/>
    <x v="4"/>
    <x v="13"/>
  </r>
  <r>
    <x v="2"/>
    <x v="0"/>
    <s v="USD"/>
    <n v="1351582938"/>
    <n v="1348731738"/>
    <b v="0"/>
    <n v="8"/>
    <b v="0"/>
    <s v="music/indie rock"/>
    <n v="3"/>
    <n v="14.125"/>
    <x v="4"/>
    <x v="14"/>
  </r>
  <r>
    <x v="2"/>
    <x v="0"/>
    <s v="USD"/>
    <n v="1326520886"/>
    <n v="1322632886"/>
    <b v="0"/>
    <n v="1"/>
    <b v="0"/>
    <s v="music/indie rock"/>
    <n v="1"/>
    <n v="30"/>
    <x v="4"/>
    <x v="14"/>
  </r>
  <r>
    <x v="2"/>
    <x v="0"/>
    <s v="USD"/>
    <n v="1315341550"/>
    <n v="1312490350"/>
    <b v="0"/>
    <n v="14"/>
    <b v="0"/>
    <s v="music/indie rock"/>
    <n v="20"/>
    <n v="21.571428571428573"/>
    <x v="4"/>
    <x v="14"/>
  </r>
  <r>
    <x v="2"/>
    <x v="0"/>
    <s v="USD"/>
    <n v="1456957635"/>
    <n v="1451773635"/>
    <b v="0"/>
    <n v="24"/>
    <b v="0"/>
    <s v="music/indie rock"/>
    <n v="40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"/>
    <n v="18"/>
    <x v="4"/>
    <x v="14"/>
  </r>
  <r>
    <x v="2"/>
    <x v="0"/>
    <s v="USD"/>
    <n v="1412534943"/>
    <n v="1409942943"/>
    <b v="0"/>
    <n v="32"/>
    <b v="0"/>
    <s v="music/indie rock"/>
    <n v="9"/>
    <n v="73.760000000000005"/>
    <x v="4"/>
    <x v="14"/>
  </r>
  <r>
    <x v="2"/>
    <x v="0"/>
    <s v="USD"/>
    <n v="1385055979"/>
    <n v="1382460379"/>
    <b v="0"/>
    <n v="4"/>
    <b v="0"/>
    <s v="music/indie rock"/>
    <n v="4"/>
    <n v="31.25"/>
    <x v="4"/>
    <x v="14"/>
  </r>
  <r>
    <x v="2"/>
    <x v="0"/>
    <s v="USD"/>
    <n v="1408581930"/>
    <n v="1405989930"/>
    <b v="0"/>
    <n v="9"/>
    <b v="0"/>
    <s v="music/indie rock"/>
    <n v="3"/>
    <n v="28.888888888888889"/>
    <x v="4"/>
    <x v="14"/>
  </r>
  <r>
    <x v="2"/>
    <x v="0"/>
    <s v="USD"/>
    <n v="1280635200"/>
    <n v="1273121283"/>
    <b v="0"/>
    <n v="17"/>
    <b v="0"/>
    <s v="music/indie rock"/>
    <n v="41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"/>
    <n v="147.81132075471697"/>
    <x v="4"/>
    <x v="14"/>
  </r>
  <r>
    <x v="2"/>
    <x v="0"/>
    <s v="USD"/>
    <n v="1287975829"/>
    <n v="1284087829"/>
    <b v="0"/>
    <n v="7"/>
    <b v="0"/>
    <s v="music/indie rock"/>
    <n v="2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3"/>
    <n v="35"/>
    <x v="4"/>
    <x v="14"/>
  </r>
  <r>
    <x v="2"/>
    <x v="0"/>
    <s v="USD"/>
    <n v="1306549362"/>
    <n v="1302661362"/>
    <b v="0"/>
    <n v="8"/>
    <b v="0"/>
    <s v="music/indie rock"/>
    <n v="37"/>
    <n v="35"/>
    <x v="4"/>
    <x v="14"/>
  </r>
  <r>
    <x v="2"/>
    <x v="0"/>
    <s v="USD"/>
    <n v="1459365802"/>
    <n v="1456777402"/>
    <b v="0"/>
    <n v="2"/>
    <b v="0"/>
    <s v="music/jazz"/>
    <n v="0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"/>
    <n v="30"/>
    <x v="4"/>
    <x v="13"/>
  </r>
  <r>
    <x v="2"/>
    <x v="0"/>
    <s v="USD"/>
    <n v="1348367100"/>
    <n v="1346180780"/>
    <b v="0"/>
    <n v="4"/>
    <b v="0"/>
    <s v="music/jazz"/>
    <n v="3"/>
    <n v="40"/>
    <x v="4"/>
    <x v="13"/>
  </r>
  <r>
    <x v="2"/>
    <x v="0"/>
    <s v="USD"/>
    <n v="1451786137"/>
    <n v="1449194137"/>
    <b v="0"/>
    <n v="3"/>
    <b v="0"/>
    <s v="music/jazz"/>
    <n v="0"/>
    <n v="50.333333333333336"/>
    <x v="4"/>
    <x v="13"/>
  </r>
  <r>
    <x v="2"/>
    <x v="0"/>
    <s v="USD"/>
    <n v="1295847926"/>
    <n v="1290663926"/>
    <b v="0"/>
    <n v="6"/>
    <b v="0"/>
    <s v="music/jazz"/>
    <n v="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"/>
    <n v="65"/>
    <x v="4"/>
    <x v="13"/>
  </r>
  <r>
    <x v="2"/>
    <x v="1"/>
    <s v="GBP"/>
    <n v="1488546319"/>
    <n v="1483362319"/>
    <b v="0"/>
    <n v="5"/>
    <b v="0"/>
    <s v="music/jazz"/>
    <n v="22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1"/>
    <n v="15"/>
    <x v="4"/>
    <x v="13"/>
  </r>
  <r>
    <x v="2"/>
    <x v="0"/>
    <s v="USD"/>
    <n v="1336188019"/>
    <n v="1333596019"/>
    <b v="0"/>
    <n v="24"/>
    <b v="0"/>
    <s v="music/jazz"/>
    <n v="7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6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1"/>
    <n v="30"/>
    <x v="4"/>
    <x v="13"/>
  </r>
  <r>
    <x v="2"/>
    <x v="1"/>
    <s v="GBP"/>
    <n v="1417474761"/>
    <n v="1414879161"/>
    <b v="0"/>
    <n v="10"/>
    <b v="0"/>
    <s v="music/jazz"/>
    <n v="5"/>
    <n v="19.600000000000001"/>
    <x v="4"/>
    <x v="13"/>
  </r>
  <r>
    <x v="2"/>
    <x v="0"/>
    <s v="USD"/>
    <n v="1355930645"/>
    <n v="1352906645"/>
    <b v="0"/>
    <n v="1"/>
    <b v="0"/>
    <s v="music/jazz"/>
    <n v="1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1"/>
    <n v="231.75"/>
    <x v="4"/>
    <x v="13"/>
  </r>
  <r>
    <x v="2"/>
    <x v="0"/>
    <s v="USD"/>
    <n v="1412167393"/>
    <n v="1409143393"/>
    <b v="0"/>
    <n v="30"/>
    <b v="0"/>
    <s v="music/jazz"/>
    <n v="21"/>
    <n v="189.33333333333334"/>
    <x v="4"/>
    <x v="13"/>
  </r>
  <r>
    <x v="2"/>
    <x v="0"/>
    <s v="USD"/>
    <n v="1416614523"/>
    <n v="1414018923"/>
    <b v="0"/>
    <n v="6"/>
    <b v="0"/>
    <s v="music/jazz"/>
    <n v="2"/>
    <n v="55"/>
    <x v="4"/>
    <x v="13"/>
  </r>
  <r>
    <x v="2"/>
    <x v="0"/>
    <s v="USD"/>
    <n v="1360795069"/>
    <n v="1358203069"/>
    <b v="0"/>
    <n v="15"/>
    <b v="0"/>
    <s v="music/jazz"/>
    <n v="11"/>
    <n v="21.8"/>
    <x v="4"/>
    <x v="13"/>
  </r>
  <r>
    <x v="2"/>
    <x v="0"/>
    <s v="USD"/>
    <n v="1385590111"/>
    <n v="1382994511"/>
    <b v="0"/>
    <n v="5"/>
    <b v="0"/>
    <s v="music/jazz"/>
    <n v="3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"/>
    <n v="69"/>
    <x v="4"/>
    <x v="13"/>
  </r>
  <r>
    <x v="2"/>
    <x v="1"/>
    <s v="GBP"/>
    <n v="1395007200"/>
    <n v="1392021502"/>
    <b v="0"/>
    <n v="7"/>
    <b v="0"/>
    <s v="music/jazz"/>
    <n v="7"/>
    <n v="18.714285714285715"/>
    <x v="4"/>
    <x v="13"/>
  </r>
  <r>
    <x v="2"/>
    <x v="0"/>
    <s v="USD"/>
    <n v="1363990545"/>
    <n v="1360106145"/>
    <b v="0"/>
    <n v="30"/>
    <b v="0"/>
    <s v="music/jazz"/>
    <n v="15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"/>
    <n v="50.666666666666664"/>
    <x v="4"/>
    <x v="13"/>
  </r>
  <r>
    <x v="2"/>
    <x v="0"/>
    <s v="USD"/>
    <n v="1454054429"/>
    <n v="1451462429"/>
    <b v="0"/>
    <n v="2"/>
    <b v="0"/>
    <s v="music/jazz"/>
    <n v="1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"/>
    <n v="20"/>
    <x v="4"/>
    <x v="13"/>
  </r>
  <r>
    <x v="2"/>
    <x v="0"/>
    <s v="USD"/>
    <n v="1346585448"/>
    <n v="1343993448"/>
    <b v="0"/>
    <n v="1"/>
    <b v="0"/>
    <s v="music/jazz"/>
    <n v="0"/>
    <n v="25"/>
    <x v="4"/>
    <x v="13"/>
  </r>
  <r>
    <x v="2"/>
    <x v="0"/>
    <s v="USD"/>
    <n v="1372622280"/>
    <n v="1369246738"/>
    <b v="0"/>
    <n v="2"/>
    <b v="0"/>
    <s v="music/jazz"/>
    <n v="1"/>
    <n v="20"/>
    <x v="4"/>
    <x v="13"/>
  </r>
  <r>
    <x v="2"/>
    <x v="0"/>
    <s v="USD"/>
    <n v="1439251926"/>
    <n v="1435363926"/>
    <b v="0"/>
    <n v="14"/>
    <b v="0"/>
    <s v="technology/wearables"/>
    <n v="17"/>
    <n v="110.28571428571429"/>
    <x v="2"/>
    <x v="8"/>
  </r>
  <r>
    <x v="2"/>
    <x v="0"/>
    <s v="USD"/>
    <n v="1486693145"/>
    <n v="1484101145"/>
    <b v="0"/>
    <n v="31"/>
    <b v="0"/>
    <s v="technology/wearables"/>
    <n v="2"/>
    <n v="37.451612903225808"/>
    <x v="2"/>
    <x v="8"/>
  </r>
  <r>
    <x v="2"/>
    <x v="0"/>
    <s v="USD"/>
    <n v="1455826460"/>
    <n v="1452716060"/>
    <b v="0"/>
    <n v="16"/>
    <b v="0"/>
    <s v="technology/wearables"/>
    <n v="9"/>
    <n v="41.75"/>
    <x v="2"/>
    <x v="8"/>
  </r>
  <r>
    <x v="2"/>
    <x v="0"/>
    <s v="USD"/>
    <n v="1480438905"/>
    <n v="1477843305"/>
    <b v="0"/>
    <n v="12"/>
    <b v="0"/>
    <s v="technology/wearables"/>
    <n v="10"/>
    <n v="24.083333333333332"/>
    <x v="2"/>
    <x v="8"/>
  </r>
  <r>
    <x v="2"/>
    <x v="0"/>
    <s v="USD"/>
    <n v="1460988000"/>
    <n v="1458050450"/>
    <b v="0"/>
    <n v="96"/>
    <b v="0"/>
    <s v="technology/wearables"/>
    <n v="13"/>
    <n v="69.40625"/>
    <x v="2"/>
    <x v="8"/>
  </r>
  <r>
    <x v="2"/>
    <x v="6"/>
    <s v="EUR"/>
    <n v="1487462340"/>
    <n v="1482958626"/>
    <b v="0"/>
    <n v="16"/>
    <b v="0"/>
    <s v="technology/wearables"/>
    <n v="2"/>
    <n v="155.25"/>
    <x v="2"/>
    <x v="8"/>
  </r>
  <r>
    <x v="2"/>
    <x v="0"/>
    <s v="USD"/>
    <n v="1473444048"/>
    <n v="1470852048"/>
    <b v="0"/>
    <n v="5"/>
    <b v="0"/>
    <s v="technology/wearables"/>
    <n v="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"/>
    <n v="39"/>
    <x v="2"/>
    <x v="8"/>
  </r>
  <r>
    <x v="2"/>
    <x v="5"/>
    <s v="CAD"/>
    <n v="1453053661"/>
    <n v="1450461661"/>
    <b v="0"/>
    <n v="24"/>
    <b v="0"/>
    <s v="technology/wearables"/>
    <n v="28"/>
    <n v="58.416666666666664"/>
    <x v="2"/>
    <x v="8"/>
  </r>
  <r>
    <x v="2"/>
    <x v="0"/>
    <s v="USD"/>
    <n v="1465054872"/>
    <n v="1461166872"/>
    <b v="0"/>
    <n v="121"/>
    <b v="0"/>
    <s v="technology/wearables"/>
    <n v="38"/>
    <n v="158.63636363636363"/>
    <x v="2"/>
    <x v="8"/>
  </r>
  <r>
    <x v="2"/>
    <x v="0"/>
    <s v="USD"/>
    <n v="1479483812"/>
    <n v="1476888212"/>
    <b v="0"/>
    <n v="196"/>
    <b v="0"/>
    <s v="technology/wearables"/>
    <n v="40"/>
    <n v="99.857142857142861"/>
    <x v="2"/>
    <x v="8"/>
  </r>
  <r>
    <x v="2"/>
    <x v="0"/>
    <s v="USD"/>
    <n v="1422158199"/>
    <n v="1419566199"/>
    <b v="0"/>
    <n v="5"/>
    <b v="0"/>
    <s v="technology/wearables"/>
    <n v="1"/>
    <n v="25.2"/>
    <x v="2"/>
    <x v="8"/>
  </r>
  <r>
    <x v="2"/>
    <x v="0"/>
    <s v="USD"/>
    <n v="1440100839"/>
    <n v="1436472039"/>
    <b v="0"/>
    <n v="73"/>
    <b v="0"/>
    <s v="technology/wearables"/>
    <n v="43"/>
    <n v="89.191780821917803"/>
    <x v="2"/>
    <x v="8"/>
  </r>
  <r>
    <x v="2"/>
    <x v="0"/>
    <s v="USD"/>
    <n v="1473750300"/>
    <n v="1470294300"/>
    <b v="0"/>
    <n v="93"/>
    <b v="0"/>
    <s v="technology/wearables"/>
    <n v="6"/>
    <n v="182.6236559139785"/>
    <x v="2"/>
    <x v="8"/>
  </r>
  <r>
    <x v="2"/>
    <x v="0"/>
    <s v="USD"/>
    <n v="1430081759"/>
    <n v="1424901359"/>
    <b v="0"/>
    <n v="17"/>
    <b v="0"/>
    <s v="technology/wearables"/>
    <n v="2"/>
    <n v="50.647058823529413"/>
    <x v="2"/>
    <x v="8"/>
  </r>
  <r>
    <x v="2"/>
    <x v="0"/>
    <s v="USD"/>
    <n v="1479392133"/>
    <n v="1476710133"/>
    <b v="0"/>
    <n v="7"/>
    <b v="0"/>
    <s v="technology/wearables"/>
    <n v="2"/>
    <n v="33.285714285714285"/>
    <x v="2"/>
    <x v="8"/>
  </r>
  <r>
    <x v="2"/>
    <x v="0"/>
    <s v="USD"/>
    <n v="1428641940"/>
    <n v="1426792563"/>
    <b v="0"/>
    <n v="17"/>
    <b v="0"/>
    <s v="technology/wearables"/>
    <n v="11"/>
    <n v="51.823529411764703"/>
    <x v="2"/>
    <x v="8"/>
  </r>
  <r>
    <x v="2"/>
    <x v="0"/>
    <s v="USD"/>
    <n v="1421640665"/>
    <n v="1419048665"/>
    <b v="0"/>
    <n v="171"/>
    <b v="0"/>
    <s v="technology/wearables"/>
    <n v="39"/>
    <n v="113.62573099415205"/>
    <x v="2"/>
    <x v="8"/>
  </r>
  <r>
    <x v="2"/>
    <x v="0"/>
    <s v="USD"/>
    <n v="1489500155"/>
    <n v="1485874955"/>
    <b v="0"/>
    <n v="188"/>
    <b v="0"/>
    <s v="technology/wearables"/>
    <n v="46"/>
    <n v="136.46276595744681"/>
    <x v="2"/>
    <x v="8"/>
  </r>
  <r>
    <x v="2"/>
    <x v="0"/>
    <s v="USD"/>
    <n v="1487617200"/>
    <n v="1483634335"/>
    <b v="0"/>
    <n v="110"/>
    <b v="0"/>
    <s v="technology/wearables"/>
    <n v="42"/>
    <n v="364.35454545454547"/>
    <x v="2"/>
    <x v="8"/>
  </r>
  <r>
    <x v="2"/>
    <x v="0"/>
    <s v="USD"/>
    <n v="1455210353"/>
    <n v="1451927153"/>
    <b v="0"/>
    <n v="37"/>
    <b v="0"/>
    <s v="technology/wearables"/>
    <n v="28"/>
    <n v="19.243243243243242"/>
    <x v="2"/>
    <x v="8"/>
  </r>
  <r>
    <x v="2"/>
    <x v="0"/>
    <s v="USD"/>
    <n v="1476717319"/>
    <n v="1473693319"/>
    <b v="0"/>
    <n v="9"/>
    <b v="0"/>
    <s v="technology/wearables"/>
    <n v="1"/>
    <n v="41.888888888888886"/>
    <x v="2"/>
    <x v="8"/>
  </r>
  <r>
    <x v="2"/>
    <x v="5"/>
    <s v="CAD"/>
    <n v="1441119919"/>
    <n v="1437663919"/>
    <b v="0"/>
    <n v="29"/>
    <b v="0"/>
    <s v="technology/wearables"/>
    <n v="1"/>
    <n v="30.310344827586206"/>
    <x v="2"/>
    <x v="8"/>
  </r>
  <r>
    <x v="2"/>
    <x v="0"/>
    <s v="USD"/>
    <n v="1477454340"/>
    <n v="1474676646"/>
    <b v="0"/>
    <n v="6"/>
    <b v="0"/>
    <s v="technology/wearables"/>
    <n v="1"/>
    <n v="49.666666666666664"/>
    <x v="2"/>
    <x v="8"/>
  </r>
  <r>
    <x v="2"/>
    <x v="0"/>
    <s v="USD"/>
    <n v="1475766932"/>
    <n v="1473174932"/>
    <b v="0"/>
    <n v="30"/>
    <b v="0"/>
    <s v="technology/wearables"/>
    <n v="15"/>
    <n v="59.2"/>
    <x v="2"/>
    <x v="8"/>
  </r>
  <r>
    <x v="2"/>
    <x v="0"/>
    <s v="USD"/>
    <n v="1461301574"/>
    <n v="1456121174"/>
    <b v="0"/>
    <n v="81"/>
    <b v="0"/>
    <s v="technology/wearables"/>
    <n v="18"/>
    <n v="43.97530864197531"/>
    <x v="2"/>
    <x v="8"/>
  </r>
  <r>
    <x v="2"/>
    <x v="0"/>
    <s v="USD"/>
    <n v="1408134034"/>
    <n v="1405542034"/>
    <b v="0"/>
    <n v="4"/>
    <b v="0"/>
    <s v="technology/wearables"/>
    <n v="1"/>
    <n v="26.5"/>
    <x v="2"/>
    <x v="8"/>
  </r>
  <r>
    <x v="2"/>
    <x v="14"/>
    <s v="MXN"/>
    <n v="1486624607"/>
    <n v="1483773407"/>
    <b v="0"/>
    <n v="11"/>
    <b v="0"/>
    <s v="technology/wearables"/>
    <n v="47"/>
    <n v="1272.7272727272727"/>
    <x v="2"/>
    <x v="8"/>
  </r>
  <r>
    <x v="2"/>
    <x v="5"/>
    <s v="CAD"/>
    <n v="1485147540"/>
    <n v="1481951853"/>
    <b v="0"/>
    <n v="14"/>
    <b v="0"/>
    <s v="technology/wearables"/>
    <n v="46"/>
    <n v="164"/>
    <x v="2"/>
    <x v="8"/>
  </r>
  <r>
    <x v="2"/>
    <x v="0"/>
    <s v="USD"/>
    <n v="1433178060"/>
    <n v="1429290060"/>
    <b v="0"/>
    <n v="5"/>
    <b v="0"/>
    <s v="technology/wearables"/>
    <n v="0"/>
    <n v="45.2"/>
    <x v="2"/>
    <x v="8"/>
  </r>
  <r>
    <x v="2"/>
    <x v="0"/>
    <s v="USD"/>
    <n v="1409813940"/>
    <n v="1407271598"/>
    <b v="0"/>
    <n v="45"/>
    <b v="0"/>
    <s v="technology/wearables"/>
    <n v="35"/>
    <n v="153.88888888888889"/>
    <x v="2"/>
    <x v="8"/>
  </r>
  <r>
    <x v="2"/>
    <x v="0"/>
    <s v="USD"/>
    <n v="1447032093"/>
    <n v="1441844493"/>
    <b v="0"/>
    <n v="8"/>
    <b v="0"/>
    <s v="technology/wearables"/>
    <n v="2"/>
    <n v="51.375"/>
    <x v="2"/>
    <x v="8"/>
  </r>
  <r>
    <x v="2"/>
    <x v="0"/>
    <s v="USD"/>
    <n v="1458925156"/>
    <n v="1456336756"/>
    <b v="0"/>
    <n v="3"/>
    <b v="0"/>
    <s v="technology/wearables"/>
    <n v="1"/>
    <n v="93.333333333333329"/>
    <x v="2"/>
    <x v="8"/>
  </r>
  <r>
    <x v="2"/>
    <x v="0"/>
    <s v="USD"/>
    <n v="1467132185"/>
    <n v="1461948185"/>
    <b v="0"/>
    <n v="24"/>
    <b v="0"/>
    <s v="technology/wearables"/>
    <n v="3"/>
    <n v="108.625"/>
    <x v="2"/>
    <x v="8"/>
  </r>
  <r>
    <x v="2"/>
    <x v="2"/>
    <s v="AUD"/>
    <n v="1439515497"/>
    <n v="1435627497"/>
    <b v="0"/>
    <n v="18"/>
    <b v="0"/>
    <s v="technology/wearables"/>
    <n v="2"/>
    <n v="160.5"/>
    <x v="2"/>
    <x v="8"/>
  </r>
  <r>
    <x v="2"/>
    <x v="15"/>
    <s v="EUR"/>
    <n v="1456094197"/>
    <n v="1453502197"/>
    <b v="0"/>
    <n v="12"/>
    <b v="0"/>
    <s v="technology/wearables"/>
    <n v="34"/>
    <n v="75.75"/>
    <x v="2"/>
    <x v="8"/>
  </r>
  <r>
    <x v="2"/>
    <x v="11"/>
    <s v="SEK"/>
    <n v="1456385101"/>
    <n v="1453793101"/>
    <b v="0"/>
    <n v="123"/>
    <b v="0"/>
    <s v="technology/wearables"/>
    <n v="56"/>
    <n v="790.83739837398377"/>
    <x v="2"/>
    <x v="8"/>
  </r>
  <r>
    <x v="2"/>
    <x v="0"/>
    <s v="USD"/>
    <n v="1466449140"/>
    <n v="1463392828"/>
    <b v="0"/>
    <n v="96"/>
    <b v="0"/>
    <s v="technology/wearables"/>
    <n v="83"/>
    <n v="301.93916666666667"/>
    <x v="2"/>
    <x v="8"/>
  </r>
  <r>
    <x v="2"/>
    <x v="0"/>
    <s v="USD"/>
    <n v="1417387322"/>
    <n v="1413495722"/>
    <b v="0"/>
    <n v="31"/>
    <b v="0"/>
    <s v="technology/wearables"/>
    <n v="15"/>
    <n v="47.935483870967744"/>
    <x v="2"/>
    <x v="8"/>
  </r>
  <r>
    <x v="2"/>
    <x v="0"/>
    <s v="USD"/>
    <n v="1407624222"/>
    <n v="1405032222"/>
    <b v="0"/>
    <n v="4"/>
    <b v="0"/>
    <s v="technology/wearables"/>
    <n v="0"/>
    <n v="2.75"/>
    <x v="2"/>
    <x v="8"/>
  </r>
  <r>
    <x v="2"/>
    <x v="0"/>
    <s v="USD"/>
    <n v="1475431486"/>
    <n v="1472839486"/>
    <b v="0"/>
    <n v="3"/>
    <b v="0"/>
    <s v="technology/wearables"/>
    <n v="0"/>
    <n v="1"/>
    <x v="2"/>
    <x v="8"/>
  </r>
  <r>
    <x v="2"/>
    <x v="3"/>
    <s v="EUR"/>
    <n v="1471985640"/>
    <n v="1469289685"/>
    <b v="0"/>
    <n v="179"/>
    <b v="0"/>
    <s v="technology/wearables"/>
    <n v="30"/>
    <n v="171.79329608938548"/>
    <x v="2"/>
    <x v="8"/>
  </r>
  <r>
    <x v="2"/>
    <x v="0"/>
    <s v="USD"/>
    <n v="1427507208"/>
    <n v="1424918808"/>
    <b v="0"/>
    <n v="3"/>
    <b v="0"/>
    <s v="technology/wearables"/>
    <n v="1"/>
    <n v="35.333333333333336"/>
    <x v="2"/>
    <x v="8"/>
  </r>
  <r>
    <x v="2"/>
    <x v="12"/>
    <s v="EUR"/>
    <n v="1451602800"/>
    <n v="1449011610"/>
    <b v="0"/>
    <n v="23"/>
    <b v="0"/>
    <s v="technology/wearables"/>
    <n v="6"/>
    <n v="82.086956521739125"/>
    <x v="2"/>
    <x v="8"/>
  </r>
  <r>
    <x v="2"/>
    <x v="1"/>
    <s v="GBP"/>
    <n v="1452384000"/>
    <n v="1447698300"/>
    <b v="0"/>
    <n v="23"/>
    <b v="0"/>
    <s v="technology/wearables"/>
    <n v="13"/>
    <n v="110.8695652173913"/>
    <x v="2"/>
    <x v="8"/>
  </r>
  <r>
    <x v="2"/>
    <x v="9"/>
    <s v="EUR"/>
    <n v="1403507050"/>
    <n v="1400051050"/>
    <b v="0"/>
    <n v="41"/>
    <b v="0"/>
    <s v="technology/wearables"/>
    <n v="13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7"/>
    <n v="52.40625"/>
    <x v="2"/>
    <x v="8"/>
  </r>
  <r>
    <x v="2"/>
    <x v="0"/>
    <s v="USD"/>
    <n v="1409770164"/>
    <n v="1407178164"/>
    <b v="0"/>
    <n v="2"/>
    <b v="0"/>
    <s v="technology/wearables"/>
    <n v="0"/>
    <n v="13"/>
    <x v="2"/>
    <x v="8"/>
  </r>
  <r>
    <x v="2"/>
    <x v="1"/>
    <s v="GBP"/>
    <n v="1468349460"/>
    <n v="1466186988"/>
    <b v="0"/>
    <n v="7"/>
    <b v="0"/>
    <s v="technology/wearables"/>
    <n v="4"/>
    <n v="30.285714285714285"/>
    <x v="2"/>
    <x v="8"/>
  </r>
  <r>
    <x v="2"/>
    <x v="0"/>
    <s v="USD"/>
    <n v="1462655519"/>
    <n v="1457475119"/>
    <b v="0"/>
    <n v="4"/>
    <b v="0"/>
    <s v="technology/wearables"/>
    <n v="0"/>
    <n v="116.75"/>
    <x v="2"/>
    <x v="8"/>
  </r>
  <r>
    <x v="2"/>
    <x v="0"/>
    <s v="USD"/>
    <n v="1478926800"/>
    <n v="1476054568"/>
    <b v="0"/>
    <n v="196"/>
    <b v="0"/>
    <s v="technology/wearables"/>
    <n v="25"/>
    <n v="89.59693877551021"/>
    <x v="2"/>
    <x v="8"/>
  </r>
  <r>
    <x v="2"/>
    <x v="0"/>
    <s v="USD"/>
    <n v="1417388340"/>
    <n v="1412835530"/>
    <b v="0"/>
    <n v="11"/>
    <b v="0"/>
    <s v="technology/wearables"/>
    <n v="2"/>
    <n v="424.45454545454544"/>
    <x v="2"/>
    <x v="8"/>
  </r>
  <r>
    <x v="2"/>
    <x v="0"/>
    <s v="USD"/>
    <n v="1417276800"/>
    <n v="1415140480"/>
    <b v="0"/>
    <n v="9"/>
    <b v="0"/>
    <s v="technology/wearables"/>
    <n v="7"/>
    <n v="80.666666666666671"/>
    <x v="2"/>
    <x v="8"/>
  </r>
  <r>
    <x v="2"/>
    <x v="0"/>
    <s v="USD"/>
    <n v="1406474820"/>
    <n v="1403902060"/>
    <b v="0"/>
    <n v="5"/>
    <b v="0"/>
    <s v="technology/wearables"/>
    <n v="2"/>
    <n v="13"/>
    <x v="2"/>
    <x v="8"/>
  </r>
  <r>
    <x v="2"/>
    <x v="0"/>
    <s v="USD"/>
    <n v="1417145297"/>
    <n v="1414549697"/>
    <b v="0"/>
    <n v="8"/>
    <b v="0"/>
    <s v="technology/wearables"/>
    <n v="1"/>
    <n v="8.125"/>
    <x v="2"/>
    <x v="8"/>
  </r>
  <r>
    <x v="2"/>
    <x v="5"/>
    <s v="CAD"/>
    <n v="1447909401"/>
    <n v="1444017801"/>
    <b v="0"/>
    <n v="229"/>
    <b v="0"/>
    <s v="technology/wearables"/>
    <n v="59"/>
    <n v="153.42794759825327"/>
    <x v="2"/>
    <x v="8"/>
  </r>
  <r>
    <x v="2"/>
    <x v="5"/>
    <s v="CAD"/>
    <n v="1415865720"/>
    <n v="1413270690"/>
    <b v="0"/>
    <n v="40"/>
    <b v="0"/>
    <s v="technology/wearables"/>
    <n v="8"/>
    <n v="292.07499999999999"/>
    <x v="2"/>
    <x v="8"/>
  </r>
  <r>
    <x v="1"/>
    <x v="0"/>
    <s v="USD"/>
    <n v="1489537560"/>
    <n v="1484357160"/>
    <b v="0"/>
    <n v="6"/>
    <b v="0"/>
    <s v="technology/wearables"/>
    <n v="2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30"/>
    <n v="134.54545454545453"/>
    <x v="2"/>
    <x v="8"/>
  </r>
  <r>
    <x v="1"/>
    <x v="6"/>
    <s v="EUR"/>
    <n v="1489680061"/>
    <n v="1487091661"/>
    <b v="0"/>
    <n v="15"/>
    <b v="0"/>
    <s v="technology/wearables"/>
    <n v="16"/>
    <n v="214.06666666666666"/>
    <x v="2"/>
    <x v="8"/>
  </r>
  <r>
    <x v="1"/>
    <x v="0"/>
    <s v="USD"/>
    <n v="1455814827"/>
    <n v="1453222827"/>
    <b v="0"/>
    <n v="95"/>
    <b v="0"/>
    <s v="technology/wearables"/>
    <n v="82"/>
    <n v="216.33684210526314"/>
    <x v="2"/>
    <x v="8"/>
  </r>
  <r>
    <x v="1"/>
    <x v="0"/>
    <s v="USD"/>
    <n v="1446217183"/>
    <n v="1443538783"/>
    <b v="0"/>
    <n v="161"/>
    <b v="0"/>
    <s v="technology/wearables"/>
    <n v="75"/>
    <n v="932.31055900621118"/>
    <x v="2"/>
    <x v="8"/>
  </r>
  <r>
    <x v="1"/>
    <x v="0"/>
    <s v="USD"/>
    <n v="1418368260"/>
    <n v="1417654672"/>
    <b v="0"/>
    <n v="8"/>
    <b v="0"/>
    <s v="technology/wearables"/>
    <n v="6"/>
    <n v="29.25"/>
    <x v="2"/>
    <x v="8"/>
  </r>
  <r>
    <x v="1"/>
    <x v="0"/>
    <s v="USD"/>
    <n v="1481727623"/>
    <n v="1478095223"/>
    <b v="0"/>
    <n v="76"/>
    <b v="0"/>
    <s v="technology/wearables"/>
    <n v="44"/>
    <n v="174.94736842105263"/>
    <x v="2"/>
    <x v="8"/>
  </r>
  <r>
    <x v="1"/>
    <x v="14"/>
    <s v="MXN"/>
    <n v="1482953115"/>
    <n v="1480361115"/>
    <b v="0"/>
    <n v="1"/>
    <b v="0"/>
    <s v="technology/wearables"/>
    <n v="0"/>
    <n v="250"/>
    <x v="2"/>
    <x v="8"/>
  </r>
  <r>
    <x v="1"/>
    <x v="0"/>
    <s v="USD"/>
    <n v="1466346646"/>
    <n v="1463754646"/>
    <b v="0"/>
    <n v="101"/>
    <b v="0"/>
    <s v="technology/wearables"/>
    <n v="13"/>
    <n v="65"/>
    <x v="2"/>
    <x v="8"/>
  </r>
  <r>
    <x v="1"/>
    <x v="0"/>
    <s v="USD"/>
    <n v="1473044340"/>
    <n v="1468180462"/>
    <b v="0"/>
    <n v="4"/>
    <b v="0"/>
    <s v="technology/wearables"/>
    <n v="0"/>
    <n v="55"/>
    <x v="2"/>
    <x v="8"/>
  </r>
  <r>
    <x v="1"/>
    <x v="0"/>
    <s v="USD"/>
    <n v="1418938395"/>
    <n v="1415050395"/>
    <b v="0"/>
    <n v="1"/>
    <b v="0"/>
    <s v="technology/wearables"/>
    <n v="0"/>
    <n v="75"/>
    <x v="2"/>
    <x v="8"/>
  </r>
  <r>
    <x v="1"/>
    <x v="0"/>
    <s v="USD"/>
    <n v="1485254052"/>
    <n v="1481366052"/>
    <b v="0"/>
    <n v="775"/>
    <b v="0"/>
    <s v="technology/wearables"/>
    <n v="21535"/>
    <n v="1389.3561935483872"/>
    <x v="2"/>
    <x v="8"/>
  </r>
  <r>
    <x v="1"/>
    <x v="0"/>
    <s v="USD"/>
    <n v="1451419200"/>
    <n v="1449000056"/>
    <b v="0"/>
    <n v="90"/>
    <b v="0"/>
    <s v="technology/wearables"/>
    <n v="35"/>
    <n v="95.911111111111111"/>
    <x v="2"/>
    <x v="8"/>
  </r>
  <r>
    <x v="1"/>
    <x v="0"/>
    <s v="USD"/>
    <n v="1420070615"/>
    <n v="1415750615"/>
    <b v="0"/>
    <n v="16"/>
    <b v="0"/>
    <s v="technology/wearables"/>
    <n v="31"/>
    <n v="191.25"/>
    <x v="2"/>
    <x v="8"/>
  </r>
  <r>
    <x v="1"/>
    <x v="16"/>
    <s v="CHF"/>
    <n v="1448489095"/>
    <n v="1445893495"/>
    <b v="0"/>
    <n v="6"/>
    <b v="0"/>
    <s v="technology/wearables"/>
    <n v="3"/>
    <n v="40"/>
    <x v="2"/>
    <x v="8"/>
  </r>
  <r>
    <x v="1"/>
    <x v="0"/>
    <s v="USD"/>
    <n v="1459992856"/>
    <n v="1456108456"/>
    <b v="0"/>
    <n v="38"/>
    <b v="0"/>
    <s v="technology/wearables"/>
    <n v="3"/>
    <n v="74.78947368421052"/>
    <x v="2"/>
    <x v="8"/>
  </r>
  <r>
    <x v="1"/>
    <x v="0"/>
    <s v="USD"/>
    <n v="1448125935"/>
    <n v="1444666335"/>
    <b v="0"/>
    <n v="355"/>
    <b v="0"/>
    <s v="technology/wearables"/>
    <n v="23"/>
    <n v="161.11830985915492"/>
    <x v="2"/>
    <x v="8"/>
  </r>
  <r>
    <x v="1"/>
    <x v="0"/>
    <s v="USD"/>
    <n v="1468496933"/>
    <n v="1465904933"/>
    <b v="0"/>
    <n v="7"/>
    <b v="0"/>
    <s v="technology/wearables"/>
    <n v="3"/>
    <n v="88.714285714285708"/>
    <x v="2"/>
    <x v="8"/>
  </r>
  <r>
    <x v="1"/>
    <x v="0"/>
    <s v="USD"/>
    <n v="1423092149"/>
    <n v="1420500149"/>
    <b v="0"/>
    <n v="400"/>
    <b v="0"/>
    <s v="technology/wearables"/>
    <n v="47"/>
    <n v="53.25"/>
    <x v="2"/>
    <x v="8"/>
  </r>
  <r>
    <x v="0"/>
    <x v="5"/>
    <s v="CAD"/>
    <n v="1433206020"/>
    <n v="1430617209"/>
    <b v="0"/>
    <n v="30"/>
    <b v="1"/>
    <s v="music/electronic music"/>
    <n v="206"/>
    <n v="106.2"/>
    <x v="4"/>
    <x v="15"/>
  </r>
  <r>
    <x v="0"/>
    <x v="0"/>
    <s v="USD"/>
    <n v="1445054400"/>
    <n v="1443074571"/>
    <b v="1"/>
    <n v="478"/>
    <b v="1"/>
    <s v="music/electronic music"/>
    <n v="352"/>
    <n v="22.079728033472804"/>
    <x v="4"/>
    <x v="15"/>
  </r>
  <r>
    <x v="0"/>
    <x v="0"/>
    <s v="USD"/>
    <n v="1431876677"/>
    <n v="1429284677"/>
    <b v="1"/>
    <n v="74"/>
    <b v="1"/>
    <s v="music/electronic music"/>
    <n v="115"/>
    <n v="31.054054054054053"/>
    <x v="4"/>
    <x v="15"/>
  </r>
  <r>
    <x v="0"/>
    <x v="1"/>
    <s v="GBP"/>
    <n v="1434837861"/>
    <n v="1432245861"/>
    <b v="0"/>
    <n v="131"/>
    <b v="1"/>
    <s v="music/electronic music"/>
    <n v="237"/>
    <n v="36.206106870229007"/>
    <x v="4"/>
    <x v="15"/>
  </r>
  <r>
    <x v="0"/>
    <x v="11"/>
    <s v="SEK"/>
    <n v="1454248563"/>
    <n v="1451656563"/>
    <b v="1"/>
    <n v="61"/>
    <b v="1"/>
    <s v="music/electronic music"/>
    <n v="119"/>
    <n v="388.9762295081967"/>
    <x v="4"/>
    <x v="15"/>
  </r>
  <r>
    <x v="0"/>
    <x v="0"/>
    <s v="USD"/>
    <n v="1426532437"/>
    <n v="1423944037"/>
    <b v="1"/>
    <n v="1071"/>
    <b v="1"/>
    <s v="music/electronic music"/>
    <n v="110"/>
    <n v="71.848571428571432"/>
    <x v="4"/>
    <x v="15"/>
  </r>
  <r>
    <x v="0"/>
    <x v="1"/>
    <s v="GBP"/>
    <n v="1459414016"/>
    <n v="1456480016"/>
    <b v="1"/>
    <n v="122"/>
    <b v="1"/>
    <s v="music/electronic music"/>
    <n v="100"/>
    <n v="57.381803278688523"/>
    <x v="4"/>
    <x v="15"/>
  </r>
  <r>
    <x v="0"/>
    <x v="0"/>
    <s v="USD"/>
    <n v="1414025347"/>
    <n v="1411433347"/>
    <b v="1"/>
    <n v="111"/>
    <b v="1"/>
    <s v="music/electronic music"/>
    <n v="103"/>
    <n v="69.666666666666671"/>
    <x v="4"/>
    <x v="15"/>
  </r>
  <r>
    <x v="0"/>
    <x v="1"/>
    <s v="GBP"/>
    <n v="1488830400"/>
    <n v="1484924605"/>
    <b v="1"/>
    <n v="255"/>
    <b v="1"/>
    <s v="music/electronic music"/>
    <n v="117"/>
    <n v="45.988235294117644"/>
    <x v="4"/>
    <x v="15"/>
  </r>
  <r>
    <x v="0"/>
    <x v="11"/>
    <s v="SEK"/>
    <n v="1428184740"/>
    <n v="1423501507"/>
    <b v="0"/>
    <n v="141"/>
    <b v="1"/>
    <s v="music/electronic music"/>
    <n v="112"/>
    <n v="79.262411347517727"/>
    <x v="4"/>
    <x v="15"/>
  </r>
  <r>
    <x v="0"/>
    <x v="0"/>
    <s v="USD"/>
    <n v="1473680149"/>
    <n v="1472470549"/>
    <b v="0"/>
    <n v="159"/>
    <b v="1"/>
    <s v="music/electronic music"/>
    <n v="342"/>
    <n v="43.031446540880502"/>
    <x v="4"/>
    <x v="15"/>
  </r>
  <r>
    <x v="0"/>
    <x v="0"/>
    <s v="USD"/>
    <n v="1450290010"/>
    <n v="1447698010"/>
    <b v="0"/>
    <n v="99"/>
    <b v="1"/>
    <s v="music/electronic music"/>
    <n v="107"/>
    <n v="108.48484848484848"/>
    <x v="4"/>
    <x v="15"/>
  </r>
  <r>
    <x v="0"/>
    <x v="0"/>
    <s v="USD"/>
    <n v="1466697625"/>
    <n v="1464105625"/>
    <b v="0"/>
    <n v="96"/>
    <b v="1"/>
    <s v="music/electronic music"/>
    <n v="108"/>
    <n v="61.029583333333335"/>
    <x v="4"/>
    <x v="15"/>
  </r>
  <r>
    <x v="0"/>
    <x v="1"/>
    <s v="GBP"/>
    <n v="1481564080"/>
    <n v="1479144880"/>
    <b v="0"/>
    <n v="27"/>
    <b v="1"/>
    <s v="music/electronic music"/>
    <n v="103"/>
    <n v="50.592592592592595"/>
    <x v="4"/>
    <x v="15"/>
  </r>
  <r>
    <x v="0"/>
    <x v="0"/>
    <s v="USD"/>
    <n v="1470369540"/>
    <n v="1467604804"/>
    <b v="0"/>
    <n v="166"/>
    <b v="1"/>
    <s v="music/electronic music"/>
    <n v="130"/>
    <n v="39.157168674698795"/>
    <x v="4"/>
    <x v="15"/>
  </r>
  <r>
    <x v="0"/>
    <x v="0"/>
    <s v="USD"/>
    <n v="1423668220"/>
    <n v="1421076220"/>
    <b v="0"/>
    <n v="76"/>
    <b v="1"/>
    <s v="music/electronic music"/>
    <n v="108"/>
    <n v="65.15789473684211"/>
    <x v="4"/>
    <x v="15"/>
  </r>
  <r>
    <x v="0"/>
    <x v="0"/>
    <s v="USD"/>
    <n v="1357545600"/>
    <n v="1354790790"/>
    <b v="0"/>
    <n v="211"/>
    <b v="1"/>
    <s v="music/electronic music"/>
    <n v="112"/>
    <n v="23.963127962085309"/>
    <x v="4"/>
    <x v="15"/>
  </r>
  <r>
    <x v="0"/>
    <x v="0"/>
    <s v="USD"/>
    <n v="1431925200"/>
    <n v="1429991062"/>
    <b v="0"/>
    <n v="21"/>
    <b v="1"/>
    <s v="music/electronic music"/>
    <n v="102"/>
    <n v="48.61904761904762"/>
    <x v="4"/>
    <x v="15"/>
  </r>
  <r>
    <x v="0"/>
    <x v="0"/>
    <s v="USD"/>
    <n v="1458362023"/>
    <n v="1455773623"/>
    <b v="0"/>
    <n v="61"/>
    <b v="1"/>
    <s v="music/electronic music"/>
    <n v="145"/>
    <n v="35.73770491803279"/>
    <x v="4"/>
    <x v="15"/>
  </r>
  <r>
    <x v="0"/>
    <x v="0"/>
    <s v="USD"/>
    <n v="1481615940"/>
    <n v="1479436646"/>
    <b v="0"/>
    <n v="30"/>
    <b v="1"/>
    <s v="music/electronic music"/>
    <n v="128"/>
    <n v="21.366666666666667"/>
    <x v="4"/>
    <x v="15"/>
  </r>
  <r>
    <x v="1"/>
    <x v="0"/>
    <s v="USD"/>
    <n v="1472317209"/>
    <n v="1469725209"/>
    <b v="0"/>
    <n v="1"/>
    <b v="0"/>
    <s v="journalism/audio"/>
    <n v="0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2"/>
    <n v="10"/>
    <x v="5"/>
    <x v="16"/>
  </r>
  <r>
    <x v="1"/>
    <x v="0"/>
    <s v="USD"/>
    <n v="1432101855"/>
    <n v="1429509855"/>
    <b v="0"/>
    <n v="292"/>
    <b v="0"/>
    <s v="journalism/audio"/>
    <n v="9"/>
    <n v="29.236301369863014"/>
    <x v="5"/>
    <x v="16"/>
  </r>
  <r>
    <x v="1"/>
    <x v="0"/>
    <s v="USD"/>
    <n v="1425587220"/>
    <n v="1420668801"/>
    <b v="0"/>
    <n v="2"/>
    <b v="0"/>
    <s v="journalism/audio"/>
    <n v="0"/>
    <n v="3"/>
    <x v="5"/>
    <x v="16"/>
  </r>
  <r>
    <x v="1"/>
    <x v="0"/>
    <s v="USD"/>
    <n v="1408827550"/>
    <n v="1406235550"/>
    <b v="0"/>
    <n v="8"/>
    <b v="0"/>
    <s v="journalism/audio"/>
    <n v="3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"/>
    <n v="1"/>
    <x v="5"/>
    <x v="16"/>
  </r>
  <r>
    <x v="1"/>
    <x v="0"/>
    <s v="USD"/>
    <n v="1474766189"/>
    <n v="1471310189"/>
    <b v="0"/>
    <n v="4"/>
    <b v="0"/>
    <s v="journalism/audio"/>
    <n v="1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9"/>
    <n v="65.666666666666671"/>
    <x v="6"/>
    <x v="17"/>
  </r>
  <r>
    <x v="2"/>
    <x v="2"/>
    <s v="AUD"/>
    <n v="1392800922"/>
    <n v="1390381722"/>
    <b v="0"/>
    <n v="5"/>
    <b v="0"/>
    <s v="games/video games"/>
    <n v="3"/>
    <n v="16.2"/>
    <x v="6"/>
    <x v="17"/>
  </r>
  <r>
    <x v="2"/>
    <x v="0"/>
    <s v="USD"/>
    <n v="1375657582"/>
    <n v="1371769582"/>
    <b v="0"/>
    <n v="148"/>
    <b v="0"/>
    <s v="games/video games"/>
    <n v="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"/>
    <n v="11.25"/>
    <x v="6"/>
    <x v="17"/>
  </r>
  <r>
    <x v="2"/>
    <x v="0"/>
    <s v="USD"/>
    <n v="1385447459"/>
    <n v="1382679059"/>
    <b v="0"/>
    <n v="21"/>
    <b v="0"/>
    <s v="games/video games"/>
    <n v="39"/>
    <n v="40.476190476190474"/>
    <x v="6"/>
    <x v="17"/>
  </r>
  <r>
    <x v="2"/>
    <x v="0"/>
    <s v="USD"/>
    <n v="1349050622"/>
    <n v="1347322622"/>
    <b v="0"/>
    <n v="2"/>
    <b v="0"/>
    <s v="games/video games"/>
    <n v="1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0"/>
    <n v="12.75"/>
    <x v="6"/>
    <x v="17"/>
  </r>
  <r>
    <x v="2"/>
    <x v="0"/>
    <s v="USD"/>
    <n v="1318806541"/>
    <n v="1316214541"/>
    <b v="0"/>
    <n v="1"/>
    <b v="0"/>
    <s v="games/video games"/>
    <n v="1"/>
    <n v="10"/>
    <x v="6"/>
    <x v="17"/>
  </r>
  <r>
    <x v="2"/>
    <x v="0"/>
    <s v="USD"/>
    <n v="1388808545"/>
    <n v="1386216545"/>
    <b v="0"/>
    <n v="30"/>
    <b v="0"/>
    <s v="games/video games"/>
    <n v="6"/>
    <n v="113.56666666666666"/>
    <x v="6"/>
    <x v="17"/>
  </r>
  <r>
    <x v="2"/>
    <x v="0"/>
    <s v="USD"/>
    <n v="1336340516"/>
    <n v="1333748516"/>
    <b v="0"/>
    <n v="3"/>
    <b v="0"/>
    <s v="games/video games"/>
    <n v="5"/>
    <n v="15"/>
    <x v="6"/>
    <x v="17"/>
  </r>
  <r>
    <x v="2"/>
    <x v="0"/>
    <s v="USD"/>
    <n v="1410426250"/>
    <n v="1405674250"/>
    <b v="0"/>
    <n v="975"/>
    <b v="0"/>
    <s v="games/video games"/>
    <n v="63"/>
    <n v="48.281025641025643"/>
    <x v="6"/>
    <x v="17"/>
  </r>
  <r>
    <x v="2"/>
    <x v="0"/>
    <s v="USD"/>
    <n v="1452744011"/>
    <n v="1450152011"/>
    <b v="0"/>
    <n v="167"/>
    <b v="0"/>
    <s v="games/video games"/>
    <n v="29"/>
    <n v="43.976047904191617"/>
    <x v="6"/>
    <x v="17"/>
  </r>
  <r>
    <x v="2"/>
    <x v="0"/>
    <s v="USD"/>
    <n v="1311309721"/>
    <n v="1307421721"/>
    <b v="0"/>
    <n v="5"/>
    <b v="0"/>
    <s v="games/video games"/>
    <n v="8"/>
    <n v="9"/>
    <x v="6"/>
    <x v="17"/>
  </r>
  <r>
    <x v="2"/>
    <x v="12"/>
    <s v="EUR"/>
    <n v="1463232936"/>
    <n v="1461072936"/>
    <b v="0"/>
    <n v="18"/>
    <b v="0"/>
    <s v="games/video games"/>
    <n v="3"/>
    <n v="37.666666666666664"/>
    <x v="6"/>
    <x v="17"/>
  </r>
  <r>
    <x v="2"/>
    <x v="0"/>
    <s v="USD"/>
    <n v="1399778333"/>
    <n v="1397186333"/>
    <b v="0"/>
    <n v="98"/>
    <b v="0"/>
    <s v="games/video games"/>
    <n v="9"/>
    <n v="18.581632653061224"/>
    <x v="6"/>
    <x v="17"/>
  </r>
  <r>
    <x v="2"/>
    <x v="0"/>
    <s v="USD"/>
    <n v="1422483292"/>
    <n v="1419891292"/>
    <b v="0"/>
    <n v="4"/>
    <b v="0"/>
    <s v="games/video games"/>
    <n v="0"/>
    <n v="3"/>
    <x v="6"/>
    <x v="17"/>
  </r>
  <r>
    <x v="2"/>
    <x v="0"/>
    <s v="USD"/>
    <n v="1344635088"/>
    <n v="1342043088"/>
    <b v="0"/>
    <n v="3"/>
    <b v="0"/>
    <s v="games/video games"/>
    <n v="1"/>
    <n v="18.666666666666668"/>
    <x v="6"/>
    <x v="17"/>
  </r>
  <r>
    <x v="2"/>
    <x v="5"/>
    <s v="CAD"/>
    <n v="1406994583"/>
    <n v="1401810583"/>
    <b v="0"/>
    <n v="1"/>
    <b v="0"/>
    <s v="games/video games"/>
    <n v="1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"/>
    <n v="114"/>
    <x v="6"/>
    <x v="17"/>
  </r>
  <r>
    <x v="2"/>
    <x v="0"/>
    <s v="USD"/>
    <n v="1408913291"/>
    <n v="1406321291"/>
    <b v="0"/>
    <n v="2"/>
    <b v="0"/>
    <s v="games/video games"/>
    <n v="0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"/>
    <n v="43.41727891156463"/>
    <x v="6"/>
    <x v="17"/>
  </r>
  <r>
    <x v="2"/>
    <x v="6"/>
    <s v="EUR"/>
    <n v="1435293175"/>
    <n v="1432701175"/>
    <b v="0"/>
    <n v="49"/>
    <b v="0"/>
    <s v="games/video games"/>
    <n v="8"/>
    <n v="23.959183673469386"/>
    <x v="6"/>
    <x v="17"/>
  </r>
  <r>
    <x v="2"/>
    <x v="2"/>
    <s v="AUD"/>
    <n v="1432873653"/>
    <n v="1430281653"/>
    <b v="0"/>
    <n v="1"/>
    <b v="0"/>
    <s v="games/video games"/>
    <n v="0"/>
    <n v="5"/>
    <x v="6"/>
    <x v="17"/>
  </r>
  <r>
    <x v="2"/>
    <x v="1"/>
    <s v="GBP"/>
    <n v="1460313672"/>
    <n v="1457725272"/>
    <b v="0"/>
    <n v="2"/>
    <b v="0"/>
    <s v="games/video games"/>
    <n v="13"/>
    <n v="12.5"/>
    <x v="6"/>
    <x v="17"/>
  </r>
  <r>
    <x v="2"/>
    <x v="0"/>
    <s v="USD"/>
    <n v="1357432638"/>
    <n v="1354840638"/>
    <b v="0"/>
    <n v="7"/>
    <b v="0"/>
    <s v="games/video games"/>
    <n v="1"/>
    <n v="3"/>
    <x v="6"/>
    <x v="17"/>
  </r>
  <r>
    <x v="2"/>
    <x v="5"/>
    <s v="CAD"/>
    <n v="1455232937"/>
    <n v="1453936937"/>
    <b v="0"/>
    <n v="4"/>
    <b v="0"/>
    <s v="games/video games"/>
    <n v="14"/>
    <n v="10.5625"/>
    <x v="6"/>
    <x v="17"/>
  </r>
  <r>
    <x v="2"/>
    <x v="0"/>
    <s v="USD"/>
    <n v="1318180033"/>
    <n v="1315588033"/>
    <b v="0"/>
    <n v="27"/>
    <b v="0"/>
    <s v="games/video games"/>
    <n v="18"/>
    <n v="122.00037037037038"/>
    <x v="6"/>
    <x v="17"/>
  </r>
  <r>
    <x v="2"/>
    <x v="0"/>
    <s v="USD"/>
    <n v="1377867220"/>
    <n v="1375275220"/>
    <b v="0"/>
    <n v="94"/>
    <b v="0"/>
    <s v="games/video games"/>
    <n v="5"/>
    <n v="267.80851063829789"/>
    <x v="6"/>
    <x v="17"/>
  </r>
  <r>
    <x v="2"/>
    <x v="0"/>
    <s v="USD"/>
    <n v="1412393400"/>
    <n v="1409747154"/>
    <b v="0"/>
    <n v="29"/>
    <b v="0"/>
    <s v="games/video games"/>
    <n v="18"/>
    <n v="74.206896551724142"/>
    <x v="6"/>
    <x v="17"/>
  </r>
  <r>
    <x v="2"/>
    <x v="0"/>
    <s v="USD"/>
    <n v="1393786877"/>
    <n v="1390330877"/>
    <b v="0"/>
    <n v="7"/>
    <b v="0"/>
    <s v="games/video games"/>
    <n v="0"/>
    <n v="6.7142857142857144"/>
    <x v="6"/>
    <x v="17"/>
  </r>
  <r>
    <x v="2"/>
    <x v="0"/>
    <s v="USD"/>
    <n v="1397413095"/>
    <n v="1394821095"/>
    <b v="0"/>
    <n v="22"/>
    <b v="0"/>
    <s v="games/video games"/>
    <n v="7"/>
    <n v="81.954545454545453"/>
    <x v="6"/>
    <x v="17"/>
  </r>
  <r>
    <x v="2"/>
    <x v="1"/>
    <s v="GBP"/>
    <n v="1431547468"/>
    <n v="1428955468"/>
    <b v="0"/>
    <n v="1"/>
    <b v="0"/>
    <s v="games/video games"/>
    <n v="1"/>
    <n v="25"/>
    <x v="6"/>
    <x v="17"/>
  </r>
  <r>
    <x v="2"/>
    <x v="12"/>
    <s v="EUR"/>
    <n v="1455417571"/>
    <n v="1452825571"/>
    <b v="0"/>
    <n v="10"/>
    <b v="0"/>
    <s v="games/video games"/>
    <n v="3"/>
    <n v="10"/>
    <x v="6"/>
    <x v="17"/>
  </r>
  <r>
    <x v="2"/>
    <x v="0"/>
    <s v="USD"/>
    <n v="1468519920"/>
    <n v="1466188338"/>
    <b v="0"/>
    <n v="6"/>
    <b v="0"/>
    <s v="games/video games"/>
    <n v="0"/>
    <n v="6.833333333333333"/>
    <x v="6"/>
    <x v="17"/>
  </r>
  <r>
    <x v="2"/>
    <x v="0"/>
    <s v="USD"/>
    <n v="1386568740"/>
    <n v="1383095125"/>
    <b v="0"/>
    <n v="24"/>
    <b v="0"/>
    <s v="games/video games"/>
    <n v="5"/>
    <n v="17.708333333333332"/>
    <x v="6"/>
    <x v="17"/>
  </r>
  <r>
    <x v="2"/>
    <x v="0"/>
    <s v="USD"/>
    <n v="1466227190"/>
    <n v="1461043190"/>
    <b v="0"/>
    <n v="15"/>
    <b v="0"/>
    <s v="games/video games"/>
    <n v="2"/>
    <n v="16.2"/>
    <x v="6"/>
    <x v="17"/>
  </r>
  <r>
    <x v="2"/>
    <x v="1"/>
    <s v="GBP"/>
    <n v="1402480221"/>
    <n v="1399888221"/>
    <b v="0"/>
    <n v="37"/>
    <b v="0"/>
    <s v="games/video games"/>
    <n v="5"/>
    <n v="80.297297297297291"/>
    <x v="6"/>
    <x v="17"/>
  </r>
  <r>
    <x v="2"/>
    <x v="0"/>
    <s v="USD"/>
    <n v="1395627327"/>
    <n v="1393038927"/>
    <b v="0"/>
    <n v="20"/>
    <b v="0"/>
    <s v="games/video games"/>
    <n v="0"/>
    <n v="71.55"/>
    <x v="6"/>
    <x v="17"/>
  </r>
  <r>
    <x v="2"/>
    <x v="0"/>
    <s v="USD"/>
    <n v="1333557975"/>
    <n v="1330969575"/>
    <b v="0"/>
    <n v="7"/>
    <b v="0"/>
    <s v="games/video games"/>
    <n v="41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3"/>
    <n v="34.88095238095238"/>
    <x v="6"/>
    <x v="17"/>
  </r>
  <r>
    <x v="2"/>
    <x v="0"/>
    <s v="USD"/>
    <n v="1479495790"/>
    <n v="1476900190"/>
    <b v="0"/>
    <n v="3"/>
    <b v="0"/>
    <s v="games/video games"/>
    <n v="0"/>
    <n v="15"/>
    <x v="6"/>
    <x v="17"/>
  </r>
  <r>
    <x v="2"/>
    <x v="0"/>
    <s v="USD"/>
    <n v="1354919022"/>
    <n v="1352327022"/>
    <b v="0"/>
    <n v="11"/>
    <b v="0"/>
    <s v="games/video games"/>
    <n v="1"/>
    <n v="23.181818181818183"/>
    <x v="6"/>
    <x v="17"/>
  </r>
  <r>
    <x v="2"/>
    <x v="0"/>
    <s v="USD"/>
    <n v="1452228790"/>
    <n v="1449636790"/>
    <b v="0"/>
    <n v="1"/>
    <b v="0"/>
    <s v="games/video games"/>
    <n v="0"/>
    <n v="1"/>
    <x v="6"/>
    <x v="17"/>
  </r>
  <r>
    <x v="2"/>
    <x v="0"/>
    <s v="USD"/>
    <n v="1421656200"/>
    <n v="1416507211"/>
    <b v="0"/>
    <n v="312"/>
    <b v="0"/>
    <s v="games/video games"/>
    <n v="36"/>
    <n v="100.23371794871794"/>
    <x v="6"/>
    <x v="17"/>
  </r>
  <r>
    <x v="2"/>
    <x v="1"/>
    <s v="GBP"/>
    <n v="1408058820"/>
    <n v="1405466820"/>
    <b v="0"/>
    <n v="1"/>
    <b v="0"/>
    <s v="games/video games"/>
    <n v="1"/>
    <n v="5"/>
    <x v="6"/>
    <x v="17"/>
  </r>
  <r>
    <x v="2"/>
    <x v="1"/>
    <s v="GBP"/>
    <n v="1381306687"/>
    <n v="1378714687"/>
    <b v="0"/>
    <n v="3"/>
    <b v="0"/>
    <s v="games/video games"/>
    <n v="0"/>
    <n v="3.3333333333333335"/>
    <x v="6"/>
    <x v="17"/>
  </r>
  <r>
    <x v="2"/>
    <x v="0"/>
    <s v="USD"/>
    <n v="1459352495"/>
    <n v="1456764095"/>
    <b v="0"/>
    <n v="4"/>
    <b v="0"/>
    <s v="games/video games"/>
    <n v="0"/>
    <n v="13.25"/>
    <x v="6"/>
    <x v="17"/>
  </r>
  <r>
    <x v="2"/>
    <x v="0"/>
    <s v="USD"/>
    <n v="1339273208"/>
    <n v="1334089208"/>
    <b v="0"/>
    <n v="10"/>
    <b v="0"/>
    <s v="games/video games"/>
    <n v="0"/>
    <n v="17.852"/>
    <x v="6"/>
    <x v="17"/>
  </r>
  <r>
    <x v="2"/>
    <x v="12"/>
    <s v="EUR"/>
    <n v="1451053313"/>
    <n v="1448461313"/>
    <b v="0"/>
    <n v="8"/>
    <b v="0"/>
    <s v="games/video games"/>
    <n v="8"/>
    <n v="10.375"/>
    <x v="6"/>
    <x v="17"/>
  </r>
  <r>
    <x v="2"/>
    <x v="2"/>
    <s v="AUD"/>
    <n v="1396666779"/>
    <n v="1394078379"/>
    <b v="0"/>
    <n v="3"/>
    <b v="0"/>
    <s v="games/video games"/>
    <n v="2"/>
    <n v="36.333333333333336"/>
    <x v="6"/>
    <x v="17"/>
  </r>
  <r>
    <x v="2"/>
    <x v="0"/>
    <s v="USD"/>
    <n v="1396810864"/>
    <n v="1395687664"/>
    <b v="0"/>
    <n v="1"/>
    <b v="0"/>
    <s v="games/video games"/>
    <n v="0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0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"/>
    <n v="3.6666666666666665"/>
    <x v="6"/>
    <x v="17"/>
  </r>
  <r>
    <x v="2"/>
    <x v="0"/>
    <s v="USD"/>
    <n v="1430409651"/>
    <n v="1427817651"/>
    <b v="0"/>
    <n v="7"/>
    <b v="0"/>
    <s v="games/mobile games"/>
    <n v="0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1"/>
    <n v="5"/>
    <x v="6"/>
    <x v="18"/>
  </r>
  <r>
    <x v="2"/>
    <x v="0"/>
    <s v="USD"/>
    <n v="1416000600"/>
    <n v="1413318600"/>
    <b v="0"/>
    <n v="23"/>
    <b v="0"/>
    <s v="games/mobile games"/>
    <n v="2"/>
    <n v="25.434782608695652"/>
    <x v="6"/>
    <x v="18"/>
  </r>
  <r>
    <x v="2"/>
    <x v="1"/>
    <s v="GBP"/>
    <n v="1407425717"/>
    <n v="1404833717"/>
    <b v="0"/>
    <n v="1"/>
    <b v="0"/>
    <s v="games/mobile games"/>
    <n v="0"/>
    <n v="1"/>
    <x v="6"/>
    <x v="18"/>
  </r>
  <r>
    <x v="2"/>
    <x v="0"/>
    <s v="USD"/>
    <n v="1465107693"/>
    <n v="1462515693"/>
    <b v="0"/>
    <n v="2"/>
    <b v="0"/>
    <s v="games/mobile games"/>
    <n v="0"/>
    <n v="10.5"/>
    <x v="6"/>
    <x v="18"/>
  </r>
  <r>
    <x v="2"/>
    <x v="0"/>
    <s v="USD"/>
    <n v="1416963300"/>
    <n v="1411775700"/>
    <b v="0"/>
    <n v="3"/>
    <b v="0"/>
    <s v="games/mobile games"/>
    <n v="0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"/>
    <n v="110.61538461538461"/>
    <x v="6"/>
    <x v="18"/>
  </r>
  <r>
    <x v="2"/>
    <x v="1"/>
    <s v="GBP"/>
    <n v="1406799981"/>
    <n v="1404207981"/>
    <b v="0"/>
    <n v="1"/>
    <b v="0"/>
    <s v="games/mobile games"/>
    <n v="1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"/>
    <n v="45"/>
    <x v="6"/>
    <x v="18"/>
  </r>
  <r>
    <x v="2"/>
    <x v="0"/>
    <s v="USD"/>
    <n v="1461440421"/>
    <n v="1458848421"/>
    <b v="0"/>
    <n v="39"/>
    <b v="0"/>
    <s v="games/mobile games"/>
    <n v="40"/>
    <n v="253.2051282051282"/>
    <x v="6"/>
    <x v="18"/>
  </r>
  <r>
    <x v="2"/>
    <x v="0"/>
    <s v="USD"/>
    <n v="1485035131"/>
    <n v="1483307131"/>
    <b v="0"/>
    <n v="4"/>
    <b v="0"/>
    <s v="games/mobile games"/>
    <n v="0"/>
    <n v="31.25"/>
    <x v="6"/>
    <x v="18"/>
  </r>
  <r>
    <x v="2"/>
    <x v="0"/>
    <s v="USD"/>
    <n v="1420100426"/>
    <n v="1417508426"/>
    <b v="0"/>
    <n v="1"/>
    <b v="0"/>
    <s v="games/mobile games"/>
    <n v="0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"/>
    <n v="100"/>
    <x v="7"/>
    <x v="19"/>
  </r>
  <r>
    <x v="2"/>
    <x v="0"/>
    <s v="USD"/>
    <n v="1399071173"/>
    <n v="1395787973"/>
    <b v="0"/>
    <n v="12"/>
    <b v="0"/>
    <s v="food/food trucks"/>
    <n v="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"/>
    <n v="24.333333333333332"/>
    <x v="7"/>
    <x v="19"/>
  </r>
  <r>
    <x v="2"/>
    <x v="0"/>
    <s v="USD"/>
    <n v="1466096566"/>
    <n v="1463504566"/>
    <b v="0"/>
    <n v="2"/>
    <b v="0"/>
    <s v="food/food trucks"/>
    <n v="0"/>
    <n v="37.5"/>
    <x v="7"/>
    <x v="19"/>
  </r>
  <r>
    <x v="2"/>
    <x v="0"/>
    <s v="USD"/>
    <n v="1452293675"/>
    <n v="1447109675"/>
    <b v="0"/>
    <n v="6"/>
    <b v="0"/>
    <s v="food/food trucks"/>
    <n v="10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6"/>
    <n v="60.733333333333334"/>
    <x v="7"/>
    <x v="19"/>
  </r>
  <r>
    <x v="2"/>
    <x v="0"/>
    <s v="USD"/>
    <n v="1434647305"/>
    <n v="1432055305"/>
    <b v="0"/>
    <n v="1"/>
    <b v="0"/>
    <s v="food/food trucks"/>
    <n v="1"/>
    <n v="50"/>
    <x v="7"/>
    <x v="19"/>
  </r>
  <r>
    <x v="2"/>
    <x v="0"/>
    <s v="USD"/>
    <n v="1441507006"/>
    <n v="1438915006"/>
    <b v="0"/>
    <n v="3"/>
    <b v="0"/>
    <s v="food/food trucks"/>
    <n v="7"/>
    <n v="108.33333333333333"/>
    <x v="7"/>
    <x v="19"/>
  </r>
  <r>
    <x v="2"/>
    <x v="0"/>
    <s v="USD"/>
    <n v="1408040408"/>
    <n v="1405448408"/>
    <b v="0"/>
    <n v="8"/>
    <b v="0"/>
    <s v="food/food trucks"/>
    <n v="1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2"/>
    <n v="50.333333333333336"/>
    <x v="7"/>
    <x v="19"/>
  </r>
  <r>
    <x v="2"/>
    <x v="0"/>
    <s v="USD"/>
    <n v="1418091128"/>
    <n v="1415499128"/>
    <b v="0"/>
    <n v="3"/>
    <b v="0"/>
    <s v="food/food trucks"/>
    <n v="0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4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0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1"/>
    <n v="82.82"/>
    <x v="7"/>
    <x v="19"/>
  </r>
  <r>
    <x v="2"/>
    <x v="0"/>
    <s v="USD"/>
    <n v="1435291200"/>
    <n v="1432640342"/>
    <b v="0"/>
    <n v="8"/>
    <b v="0"/>
    <s v="food/food trucks"/>
    <n v="19"/>
    <n v="358.875"/>
    <x v="7"/>
    <x v="19"/>
  </r>
  <r>
    <x v="2"/>
    <x v="0"/>
    <s v="USD"/>
    <n v="1410543495"/>
    <n v="1407865095"/>
    <b v="0"/>
    <n v="16"/>
    <b v="0"/>
    <s v="food/food trucks"/>
    <n v="2"/>
    <n v="61.1875"/>
    <x v="7"/>
    <x v="19"/>
  </r>
  <r>
    <x v="2"/>
    <x v="0"/>
    <s v="USD"/>
    <n v="1474507065"/>
    <n v="1471915065"/>
    <b v="0"/>
    <n v="3"/>
    <b v="0"/>
    <s v="food/food trucks"/>
    <n v="6"/>
    <n v="340"/>
    <x v="7"/>
    <x v="19"/>
  </r>
  <r>
    <x v="2"/>
    <x v="0"/>
    <s v="USD"/>
    <n v="1424593763"/>
    <n v="1422001763"/>
    <b v="0"/>
    <n v="3"/>
    <b v="0"/>
    <s v="food/food trucks"/>
    <n v="0"/>
    <n v="5.666666666666667"/>
    <x v="7"/>
    <x v="19"/>
  </r>
  <r>
    <x v="2"/>
    <x v="1"/>
    <s v="GBP"/>
    <n v="1433021171"/>
    <n v="1430429171"/>
    <b v="0"/>
    <n v="2"/>
    <b v="0"/>
    <s v="food/food trucks"/>
    <n v="0"/>
    <n v="50"/>
    <x v="7"/>
    <x v="19"/>
  </r>
  <r>
    <x v="2"/>
    <x v="0"/>
    <s v="USD"/>
    <n v="1415909927"/>
    <n v="1414351127"/>
    <b v="0"/>
    <n v="1"/>
    <b v="0"/>
    <s v="food/food trucks"/>
    <n v="0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0"/>
    <n v="30"/>
    <x v="7"/>
    <x v="19"/>
  </r>
  <r>
    <x v="2"/>
    <x v="0"/>
    <s v="USD"/>
    <n v="1462738327"/>
    <n v="1460146327"/>
    <b v="0"/>
    <n v="19"/>
    <b v="0"/>
    <s v="food/food trucks"/>
    <n v="6"/>
    <n v="46.631578947368418"/>
    <x v="7"/>
    <x v="19"/>
  </r>
  <r>
    <x v="2"/>
    <x v="0"/>
    <s v="USD"/>
    <n v="1436981339"/>
    <n v="1434389339"/>
    <b v="0"/>
    <n v="9"/>
    <b v="0"/>
    <s v="food/food trucks"/>
    <n v="3"/>
    <n v="65"/>
    <x v="7"/>
    <x v="19"/>
  </r>
  <r>
    <x v="2"/>
    <x v="2"/>
    <s v="AUD"/>
    <n v="1488805200"/>
    <n v="1484094498"/>
    <b v="0"/>
    <n v="1"/>
    <b v="0"/>
    <s v="food/food trucks"/>
    <n v="0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0"/>
    <n v="5"/>
    <x v="7"/>
    <x v="19"/>
  </r>
  <r>
    <x v="2"/>
    <x v="5"/>
    <s v="CAD"/>
    <n v="1446052627"/>
    <n v="1443460627"/>
    <b v="0"/>
    <n v="5"/>
    <b v="0"/>
    <s v="food/food trucks"/>
    <n v="5"/>
    <n v="640"/>
    <x v="7"/>
    <x v="19"/>
  </r>
  <r>
    <x v="2"/>
    <x v="0"/>
    <s v="USD"/>
    <n v="1403983314"/>
    <n v="1400786514"/>
    <b v="0"/>
    <n v="85"/>
    <b v="0"/>
    <s v="food/food trucks"/>
    <n v="12"/>
    <n v="69.117647058823536"/>
    <x v="7"/>
    <x v="19"/>
  </r>
  <r>
    <x v="2"/>
    <x v="0"/>
    <s v="USD"/>
    <n v="1425197321"/>
    <n v="1422605321"/>
    <b v="0"/>
    <n v="3"/>
    <b v="0"/>
    <s v="food/food trucks"/>
    <n v="0"/>
    <n v="1.3333333333333333"/>
    <x v="7"/>
    <x v="19"/>
  </r>
  <r>
    <x v="2"/>
    <x v="0"/>
    <s v="USD"/>
    <n v="1484239320"/>
    <n v="1482609088"/>
    <b v="0"/>
    <n v="4"/>
    <b v="0"/>
    <s v="food/food trucks"/>
    <n v="4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5"/>
    <n v="61.562666666666665"/>
    <x v="8"/>
    <x v="20"/>
  </r>
  <r>
    <x v="0"/>
    <x v="0"/>
    <s v="USD"/>
    <n v="1433736000"/>
    <n v="1430945149"/>
    <b v="0"/>
    <n v="111"/>
    <b v="1"/>
    <s v="photography/photobooks"/>
    <n v="105"/>
    <n v="118.73873873873873"/>
    <x v="8"/>
    <x v="20"/>
  </r>
  <r>
    <x v="0"/>
    <x v="1"/>
    <s v="GBP"/>
    <n v="1433198520"/>
    <n v="1430340195"/>
    <b v="0"/>
    <n v="123"/>
    <b v="1"/>
    <s v="photography/photobooks"/>
    <n v="107"/>
    <n v="65.081300813008127"/>
    <x v="8"/>
    <x v="20"/>
  </r>
  <r>
    <x v="0"/>
    <x v="0"/>
    <s v="USD"/>
    <n v="1431885600"/>
    <n v="1429133323"/>
    <b v="0"/>
    <n v="70"/>
    <b v="1"/>
    <s v="photography/photobooks"/>
    <n v="104"/>
    <n v="130.15714285714284"/>
    <x v="8"/>
    <x v="20"/>
  </r>
  <r>
    <x v="0"/>
    <x v="5"/>
    <s v="CAD"/>
    <n v="1482943740"/>
    <n v="1481129340"/>
    <b v="0"/>
    <n v="85"/>
    <b v="1"/>
    <s v="photography/photobooks"/>
    <n v="161"/>
    <n v="37.776470588235291"/>
    <x v="8"/>
    <x v="20"/>
  </r>
  <r>
    <x v="0"/>
    <x v="0"/>
    <s v="USD"/>
    <n v="1467242995"/>
    <n v="1465428595"/>
    <b v="0"/>
    <n v="86"/>
    <b v="1"/>
    <s v="photography/photobooks"/>
    <n v="108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4"/>
    <n v="79.967032967032964"/>
    <x v="8"/>
    <x v="20"/>
  </r>
  <r>
    <x v="0"/>
    <x v="17"/>
    <s v="EUR"/>
    <n v="1428493379"/>
    <n v="1425901379"/>
    <b v="0"/>
    <n v="714"/>
    <b v="1"/>
    <s v="photography/photobooks"/>
    <n v="322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70"/>
    <n v="76.439453125"/>
    <x v="8"/>
    <x v="20"/>
  </r>
  <r>
    <x v="0"/>
    <x v="0"/>
    <s v="USD"/>
    <n v="1465797540"/>
    <n v="1463155034"/>
    <b v="0"/>
    <n v="314"/>
    <b v="1"/>
    <s v="photography/photobooks"/>
    <n v="253"/>
    <n v="121"/>
    <x v="8"/>
    <x v="20"/>
  </r>
  <r>
    <x v="0"/>
    <x v="0"/>
    <s v="USD"/>
    <n v="1451530800"/>
    <n v="1448463086"/>
    <b v="0"/>
    <n v="167"/>
    <b v="1"/>
    <s v="photography/photobooks"/>
    <n v="261"/>
    <n v="54.616766467065865"/>
    <x v="8"/>
    <x v="20"/>
  </r>
  <r>
    <x v="0"/>
    <x v="1"/>
    <s v="GBP"/>
    <n v="1436380200"/>
    <n v="1433615400"/>
    <b v="0"/>
    <n v="9"/>
    <b v="1"/>
    <s v="photography/photobooks"/>
    <n v="101"/>
    <n v="299.22222222222223"/>
    <x v="8"/>
    <x v="20"/>
  </r>
  <r>
    <x v="0"/>
    <x v="0"/>
    <s v="USD"/>
    <n v="1429183656"/>
    <n v="1427369256"/>
    <b v="0"/>
    <n v="103"/>
    <b v="1"/>
    <s v="photography/photobooks"/>
    <n v="126"/>
    <n v="58.533980582524272"/>
    <x v="8"/>
    <x v="20"/>
  </r>
  <r>
    <x v="0"/>
    <x v="1"/>
    <s v="GBP"/>
    <n v="1468593246"/>
    <n v="1466001246"/>
    <b v="0"/>
    <n v="111"/>
    <b v="1"/>
    <s v="photography/photobooks"/>
    <n v="102"/>
    <n v="55.371801801801809"/>
    <x v="8"/>
    <x v="20"/>
  </r>
  <r>
    <x v="0"/>
    <x v="2"/>
    <s v="AUD"/>
    <n v="1435388154"/>
    <n v="1432796154"/>
    <b v="0"/>
    <n v="271"/>
    <b v="1"/>
    <s v="photography/photobooks"/>
    <n v="199"/>
    <n v="183.80442804428046"/>
    <x v="8"/>
    <x v="20"/>
  </r>
  <r>
    <x v="0"/>
    <x v="0"/>
    <s v="USD"/>
    <n v="1433083527"/>
    <n v="1430491527"/>
    <b v="0"/>
    <n v="101"/>
    <b v="1"/>
    <s v="photography/photobooks"/>
    <n v="102"/>
    <n v="165.34653465346534"/>
    <x v="8"/>
    <x v="20"/>
  </r>
  <r>
    <x v="0"/>
    <x v="0"/>
    <s v="USD"/>
    <n v="1449205200"/>
    <n v="1445363833"/>
    <b v="0"/>
    <n v="57"/>
    <b v="1"/>
    <s v="photography/photobooks"/>
    <n v="103"/>
    <n v="234.78947368421052"/>
    <x v="8"/>
    <x v="20"/>
  </r>
  <r>
    <x v="0"/>
    <x v="12"/>
    <s v="EUR"/>
    <n v="1434197351"/>
    <n v="1431605351"/>
    <b v="0"/>
    <n v="62"/>
    <b v="1"/>
    <s v="photography/photobooks"/>
    <n v="101"/>
    <n v="211.48387096774192"/>
    <x v="8"/>
    <x v="20"/>
  </r>
  <r>
    <x v="0"/>
    <x v="15"/>
    <s v="EUR"/>
    <n v="1489238940"/>
    <n v="1486406253"/>
    <b v="0"/>
    <n v="32"/>
    <b v="1"/>
    <s v="photography/photobooks"/>
    <n v="115"/>
    <n v="32.34375"/>
    <x v="8"/>
    <x v="20"/>
  </r>
  <r>
    <x v="0"/>
    <x v="13"/>
    <s v="EUR"/>
    <n v="1459418400"/>
    <n v="1456827573"/>
    <b v="0"/>
    <n v="141"/>
    <b v="1"/>
    <s v="photography/photobooks"/>
    <n v="104"/>
    <n v="123.37588652482269"/>
    <x v="8"/>
    <x v="20"/>
  </r>
  <r>
    <x v="0"/>
    <x v="0"/>
    <s v="USD"/>
    <n v="1458835264"/>
    <n v="1456246864"/>
    <b v="0"/>
    <n v="75"/>
    <b v="1"/>
    <s v="photography/photobooks"/>
    <n v="155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"/>
    <n v="493.81553398058253"/>
    <x v="8"/>
    <x v="20"/>
  </r>
  <r>
    <x v="0"/>
    <x v="5"/>
    <s v="CAD"/>
    <n v="1465505261"/>
    <n v="1464209261"/>
    <b v="0"/>
    <n v="6"/>
    <b v="1"/>
    <s v="photography/photobooks"/>
    <n v="101"/>
    <n v="168.5"/>
    <x v="8"/>
    <x v="20"/>
  </r>
  <r>
    <x v="0"/>
    <x v="0"/>
    <s v="USD"/>
    <n v="1448586000"/>
    <n v="1447195695"/>
    <b v="0"/>
    <n v="83"/>
    <b v="1"/>
    <s v="photography/photobooks"/>
    <n v="129"/>
    <n v="38.867469879518069"/>
    <x v="8"/>
    <x v="20"/>
  </r>
  <r>
    <x v="0"/>
    <x v="1"/>
    <s v="GBP"/>
    <n v="1485886100"/>
    <n v="1482862100"/>
    <b v="0"/>
    <n v="108"/>
    <b v="1"/>
    <s v="photography/photobooks"/>
    <n v="102"/>
    <n v="61.527777777777779"/>
    <x v="8"/>
    <x v="20"/>
  </r>
  <r>
    <x v="0"/>
    <x v="0"/>
    <s v="USD"/>
    <n v="1433880605"/>
    <n v="1428696605"/>
    <b v="0"/>
    <n v="25"/>
    <b v="1"/>
    <s v="photography/photobooks"/>
    <n v="132"/>
    <n v="105.44"/>
    <x v="8"/>
    <x v="20"/>
  </r>
  <r>
    <x v="0"/>
    <x v="0"/>
    <s v="USD"/>
    <n v="1401487756"/>
    <n v="1398895756"/>
    <b v="0"/>
    <n v="549"/>
    <b v="1"/>
    <s v="photography/photobooks"/>
    <n v="786"/>
    <n v="71.592003642987251"/>
    <x v="8"/>
    <x v="20"/>
  </r>
  <r>
    <x v="0"/>
    <x v="0"/>
    <s v="USD"/>
    <n v="1443826980"/>
    <n v="1441032457"/>
    <b v="0"/>
    <n v="222"/>
    <b v="1"/>
    <s v="photography/photobooks"/>
    <n v="146"/>
    <n v="91.882882882882882"/>
    <x v="8"/>
    <x v="20"/>
  </r>
  <r>
    <x v="0"/>
    <x v="0"/>
    <s v="USD"/>
    <n v="1468524340"/>
    <n v="1465932340"/>
    <b v="0"/>
    <n v="183"/>
    <b v="1"/>
    <s v="photography/photobooks"/>
    <n v="103"/>
    <n v="148.57377049180329"/>
    <x v="8"/>
    <x v="20"/>
  </r>
  <r>
    <x v="0"/>
    <x v="0"/>
    <s v="USD"/>
    <n v="1446346800"/>
    <n v="1443714800"/>
    <b v="0"/>
    <n v="89"/>
    <b v="1"/>
    <s v="photography/photobooks"/>
    <n v="172"/>
    <n v="174.2134831460674"/>
    <x v="8"/>
    <x v="20"/>
  </r>
  <r>
    <x v="0"/>
    <x v="0"/>
    <s v="USD"/>
    <n v="1476961513"/>
    <n v="1474369513"/>
    <b v="0"/>
    <n v="253"/>
    <b v="1"/>
    <s v="photography/photobooks"/>
    <n v="159"/>
    <n v="102.86166007905139"/>
    <x v="8"/>
    <x v="20"/>
  </r>
  <r>
    <x v="0"/>
    <x v="12"/>
    <s v="EUR"/>
    <n v="1440515112"/>
    <n v="1437923112"/>
    <b v="0"/>
    <n v="140"/>
    <b v="1"/>
    <s v="photography/photobooks"/>
    <n v="104"/>
    <n v="111.17857142857143"/>
    <x v="8"/>
    <x v="20"/>
  </r>
  <r>
    <x v="0"/>
    <x v="1"/>
    <s v="GBP"/>
    <n v="1480809600"/>
    <n v="1478431488"/>
    <b v="0"/>
    <n v="103"/>
    <b v="1"/>
    <s v="photography/photobooks"/>
    <n v="111"/>
    <n v="23.796213592233013"/>
    <x v="8"/>
    <x v="20"/>
  </r>
  <r>
    <x v="0"/>
    <x v="5"/>
    <s v="CAD"/>
    <n v="1459483200"/>
    <n v="1456852647"/>
    <b v="0"/>
    <n v="138"/>
    <b v="1"/>
    <s v="photography/photobooks"/>
    <n v="280"/>
    <n v="81.268115942028984"/>
    <x v="8"/>
    <x v="20"/>
  </r>
  <r>
    <x v="0"/>
    <x v="0"/>
    <s v="USD"/>
    <n v="1478754909"/>
    <n v="1476159309"/>
    <b v="0"/>
    <n v="191"/>
    <b v="1"/>
    <s v="photography/photobooks"/>
    <n v="112"/>
    <n v="116.21465968586388"/>
    <x v="8"/>
    <x v="20"/>
  </r>
  <r>
    <x v="1"/>
    <x v="0"/>
    <s v="USD"/>
    <n v="1402060302"/>
    <n v="1396876302"/>
    <b v="0"/>
    <n v="18"/>
    <b v="0"/>
    <s v="music/world music"/>
    <n v="7"/>
    <n v="58.888888888888886"/>
    <x v="4"/>
    <x v="21"/>
  </r>
  <r>
    <x v="1"/>
    <x v="0"/>
    <s v="USD"/>
    <n v="1382478278"/>
    <n v="1377294278"/>
    <b v="0"/>
    <n v="3"/>
    <b v="0"/>
    <s v="music/world music"/>
    <n v="4"/>
    <n v="44"/>
    <x v="4"/>
    <x v="21"/>
  </r>
  <r>
    <x v="1"/>
    <x v="0"/>
    <s v="USD"/>
    <n v="1398042000"/>
    <n v="1395089981"/>
    <b v="0"/>
    <n v="40"/>
    <b v="0"/>
    <s v="music/world music"/>
    <n v="4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"/>
    <n v="61.041666666666664"/>
    <x v="4"/>
    <x v="21"/>
  </r>
  <r>
    <x v="1"/>
    <x v="0"/>
    <s v="USD"/>
    <n v="1334592000"/>
    <n v="1331982127"/>
    <b v="0"/>
    <n v="1"/>
    <b v="0"/>
    <s v="music/world music"/>
    <n v="1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1"/>
    <n v="40"/>
    <x v="4"/>
    <x v="21"/>
  </r>
  <r>
    <x v="1"/>
    <x v="0"/>
    <s v="USD"/>
    <n v="1329864374"/>
    <n v="1328049974"/>
    <b v="0"/>
    <n v="6"/>
    <b v="0"/>
    <s v="music/world music"/>
    <n v="12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3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"/>
    <n v="30.125"/>
    <x v="4"/>
    <x v="21"/>
  </r>
  <r>
    <x v="1"/>
    <x v="0"/>
    <s v="USD"/>
    <n v="1414994340"/>
    <n v="1413057980"/>
    <b v="0"/>
    <n v="34"/>
    <b v="0"/>
    <s v="music/world music"/>
    <n v="51"/>
    <n v="74.617647058823536"/>
    <x v="4"/>
    <x v="21"/>
  </r>
  <r>
    <x v="1"/>
    <x v="0"/>
    <s v="USD"/>
    <n v="1315747080"/>
    <n v="1314417502"/>
    <b v="0"/>
    <n v="1"/>
    <b v="0"/>
    <s v="music/world music"/>
    <n v="1"/>
    <n v="5"/>
    <x v="4"/>
    <x v="21"/>
  </r>
  <r>
    <x v="1"/>
    <x v="0"/>
    <s v="USD"/>
    <n v="1310158800"/>
    <n v="1304888771"/>
    <b v="0"/>
    <n v="38"/>
    <b v="0"/>
    <s v="music/world music"/>
    <n v="14"/>
    <n v="44.5"/>
    <x v="4"/>
    <x v="21"/>
  </r>
  <r>
    <x v="0"/>
    <x v="0"/>
    <s v="USD"/>
    <n v="1366664400"/>
    <n v="1363981723"/>
    <b v="1"/>
    <n v="45"/>
    <b v="1"/>
    <s v="music/rock"/>
    <n v="104"/>
    <n v="46.133333333333333"/>
    <x v="4"/>
    <x v="11"/>
  </r>
  <r>
    <x v="0"/>
    <x v="0"/>
    <s v="USD"/>
    <n v="1402755834"/>
    <n v="1400163834"/>
    <b v="1"/>
    <n v="17"/>
    <b v="1"/>
    <s v="music/rock"/>
    <n v="120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"/>
    <n v="85.5"/>
    <x v="4"/>
    <x v="11"/>
  </r>
  <r>
    <x v="0"/>
    <x v="0"/>
    <s v="USD"/>
    <n v="1402642740"/>
    <n v="1399563953"/>
    <b v="1"/>
    <n v="59"/>
    <b v="1"/>
    <s v="music/rock"/>
    <n v="152"/>
    <n v="64.254237288135599"/>
    <x v="4"/>
    <x v="11"/>
  </r>
  <r>
    <x v="0"/>
    <x v="0"/>
    <s v="USD"/>
    <n v="1341683211"/>
    <n v="1339091211"/>
    <b v="1"/>
    <n v="81"/>
    <b v="1"/>
    <s v="music/rock"/>
    <n v="104"/>
    <n v="64.46913580246914"/>
    <x v="4"/>
    <x v="11"/>
  </r>
  <r>
    <x v="0"/>
    <x v="0"/>
    <s v="USD"/>
    <n v="1410017131"/>
    <n v="1406129131"/>
    <b v="1"/>
    <n v="508"/>
    <b v="1"/>
    <s v="music/rock"/>
    <n v="200"/>
    <n v="118.2007874015748"/>
    <x v="4"/>
    <x v="11"/>
  </r>
  <r>
    <x v="0"/>
    <x v="0"/>
    <s v="USD"/>
    <n v="1316979167"/>
    <n v="1311795167"/>
    <b v="1"/>
    <n v="74"/>
    <b v="1"/>
    <s v="music/rock"/>
    <n v="102"/>
    <n v="82.540540540540547"/>
    <x v="4"/>
    <x v="11"/>
  </r>
  <r>
    <x v="0"/>
    <x v="0"/>
    <s v="USD"/>
    <n v="1382658169"/>
    <n v="1380238969"/>
    <b v="1"/>
    <n v="141"/>
    <b v="1"/>
    <s v="music/rock"/>
    <n v="138"/>
    <n v="34.170212765957444"/>
    <x v="4"/>
    <x v="11"/>
  </r>
  <r>
    <x v="0"/>
    <x v="0"/>
    <s v="USD"/>
    <n v="1409770107"/>
    <n v="1407178107"/>
    <b v="1"/>
    <n v="711"/>
    <b v="1"/>
    <s v="music/rock"/>
    <n v="303833"/>
    <n v="42.73322081575246"/>
    <x v="4"/>
    <x v="11"/>
  </r>
  <r>
    <x v="0"/>
    <x v="0"/>
    <s v="USD"/>
    <n v="1293857940"/>
    <n v="1288968886"/>
    <b v="1"/>
    <n v="141"/>
    <b v="1"/>
    <s v="music/rock"/>
    <n v="199"/>
    <n v="94.489361702127653"/>
    <x v="4"/>
    <x v="11"/>
  </r>
  <r>
    <x v="0"/>
    <x v="0"/>
    <s v="USD"/>
    <n v="1385932652"/>
    <n v="1383337052"/>
    <b v="1"/>
    <n v="109"/>
    <b v="1"/>
    <s v="music/rock"/>
    <n v="202"/>
    <n v="55.697247706422019"/>
    <x v="4"/>
    <x v="11"/>
  </r>
  <r>
    <x v="0"/>
    <x v="0"/>
    <s v="USD"/>
    <n v="1329084231"/>
    <n v="1326492231"/>
    <b v="1"/>
    <n v="361"/>
    <b v="1"/>
    <s v="music/rock"/>
    <n v="118"/>
    <n v="98.030831024930734"/>
    <x v="4"/>
    <x v="11"/>
  </r>
  <r>
    <x v="0"/>
    <x v="0"/>
    <s v="USD"/>
    <n v="1301792590"/>
    <n v="1297562590"/>
    <b v="1"/>
    <n v="176"/>
    <b v="1"/>
    <s v="music/rock"/>
    <n v="295"/>
    <n v="92.102272727272734"/>
    <x v="4"/>
    <x v="11"/>
  </r>
  <r>
    <x v="0"/>
    <x v="0"/>
    <s v="USD"/>
    <n v="1377960012"/>
    <n v="1375368012"/>
    <b v="1"/>
    <n v="670"/>
    <b v="1"/>
    <s v="music/rock"/>
    <n v="213"/>
    <n v="38.175462686567165"/>
    <x v="4"/>
    <x v="11"/>
  </r>
  <r>
    <x v="0"/>
    <x v="0"/>
    <s v="USD"/>
    <n v="1402286340"/>
    <n v="1399504664"/>
    <b v="1"/>
    <n v="96"/>
    <b v="1"/>
    <s v="music/rock"/>
    <n v="104"/>
    <n v="27.145833333333332"/>
    <x v="4"/>
    <x v="11"/>
  </r>
  <r>
    <x v="0"/>
    <x v="0"/>
    <s v="USD"/>
    <n v="1393445620"/>
    <n v="1390853620"/>
    <b v="1"/>
    <n v="74"/>
    <b v="1"/>
    <s v="music/rock"/>
    <n v="114"/>
    <n v="50.689189189189186"/>
    <x v="4"/>
    <x v="11"/>
  </r>
  <r>
    <x v="0"/>
    <x v="0"/>
    <s v="USD"/>
    <n v="1390983227"/>
    <n v="1388391227"/>
    <b v="1"/>
    <n v="52"/>
    <b v="1"/>
    <s v="music/rock"/>
    <n v="101"/>
    <n v="38.942307692307693"/>
    <x v="4"/>
    <x v="11"/>
  </r>
  <r>
    <x v="0"/>
    <x v="5"/>
    <s v="CAD"/>
    <n v="1392574692"/>
    <n v="1389982692"/>
    <b v="1"/>
    <n v="105"/>
    <b v="1"/>
    <s v="music/rock"/>
    <n v="125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"/>
    <n v="31.823529411764707"/>
    <x v="4"/>
    <x v="11"/>
  </r>
  <r>
    <x v="0"/>
    <x v="0"/>
    <s v="USD"/>
    <n v="1291131815"/>
    <n v="1287071015"/>
    <b v="1"/>
    <n v="66"/>
    <b v="1"/>
    <s v="music/rock"/>
    <n v="119"/>
    <n v="63.184393939393942"/>
    <x v="4"/>
    <x v="11"/>
  </r>
  <r>
    <x v="0"/>
    <x v="0"/>
    <s v="USD"/>
    <n v="1389474145"/>
    <n v="1386882145"/>
    <b v="1"/>
    <n v="50"/>
    <b v="1"/>
    <s v="music/rock"/>
    <n v="100"/>
    <n v="190.9"/>
    <x v="4"/>
    <x v="11"/>
  </r>
  <r>
    <x v="0"/>
    <x v="0"/>
    <s v="USD"/>
    <n v="1374674558"/>
    <n v="1372082558"/>
    <b v="1"/>
    <n v="159"/>
    <b v="1"/>
    <s v="music/rock"/>
    <n v="102"/>
    <n v="140.85534591194968"/>
    <x v="4"/>
    <x v="11"/>
  </r>
  <r>
    <x v="0"/>
    <x v="0"/>
    <s v="USD"/>
    <n v="1379708247"/>
    <n v="1377116247"/>
    <b v="1"/>
    <n v="182"/>
    <b v="1"/>
    <s v="music/rock"/>
    <n v="117"/>
    <n v="76.92307692307692"/>
    <x v="4"/>
    <x v="11"/>
  </r>
  <r>
    <x v="0"/>
    <x v="0"/>
    <s v="USD"/>
    <n v="1460764800"/>
    <n v="1458157512"/>
    <b v="1"/>
    <n v="206"/>
    <b v="1"/>
    <s v="music/rock"/>
    <n v="109"/>
    <n v="99.15533980582525"/>
    <x v="4"/>
    <x v="11"/>
  </r>
  <r>
    <x v="0"/>
    <x v="0"/>
    <s v="USD"/>
    <n v="1332704042"/>
    <n v="1327523642"/>
    <b v="1"/>
    <n v="169"/>
    <b v="1"/>
    <s v="music/rock"/>
    <n v="115"/>
    <n v="67.881656804733723"/>
    <x v="4"/>
    <x v="11"/>
  </r>
  <r>
    <x v="0"/>
    <x v="0"/>
    <s v="USD"/>
    <n v="1384363459"/>
    <n v="1381767859"/>
    <b v="1"/>
    <n v="31"/>
    <b v="1"/>
    <s v="music/rock"/>
    <n v="102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4"/>
    <n v="76.666666666666671"/>
    <x v="4"/>
    <x v="11"/>
  </r>
  <r>
    <x v="0"/>
    <x v="0"/>
    <s v="USD"/>
    <n v="1346344425"/>
    <n v="1343320425"/>
    <b v="1"/>
    <n v="467"/>
    <b v="1"/>
    <s v="music/rock"/>
    <n v="155"/>
    <n v="82.963254817987149"/>
    <x v="4"/>
    <x v="11"/>
  </r>
  <r>
    <x v="0"/>
    <x v="0"/>
    <s v="USD"/>
    <n v="1375908587"/>
    <n v="1372884587"/>
    <b v="1"/>
    <n v="389"/>
    <b v="1"/>
    <s v="music/rock"/>
    <n v="162"/>
    <n v="62.522107969151669"/>
    <x v="4"/>
    <x v="11"/>
  </r>
  <r>
    <x v="0"/>
    <x v="0"/>
    <s v="USD"/>
    <n v="1251777600"/>
    <n v="1247504047"/>
    <b v="1"/>
    <n v="68"/>
    <b v="1"/>
    <s v="music/rock"/>
    <n v="104"/>
    <n v="46.06808823529412"/>
    <x v="4"/>
    <x v="11"/>
  </r>
  <r>
    <x v="0"/>
    <x v="0"/>
    <s v="USD"/>
    <n v="1346765347"/>
    <n v="1343741347"/>
    <b v="1"/>
    <n v="413"/>
    <b v="1"/>
    <s v="music/rock"/>
    <n v="106"/>
    <n v="38.543946731234868"/>
    <x v="4"/>
    <x v="11"/>
  </r>
  <r>
    <x v="0"/>
    <x v="0"/>
    <s v="USD"/>
    <n v="1403661600"/>
    <n v="1401196766"/>
    <b v="1"/>
    <n v="190"/>
    <b v="1"/>
    <s v="music/rock"/>
    <n v="155"/>
    <n v="53.005263157894738"/>
    <x v="4"/>
    <x v="11"/>
  </r>
  <r>
    <x v="0"/>
    <x v="0"/>
    <s v="USD"/>
    <n v="1395624170"/>
    <n v="1392171770"/>
    <b v="1"/>
    <n v="189"/>
    <b v="1"/>
    <s v="music/rock"/>
    <n v="111"/>
    <n v="73.355396825396824"/>
    <x v="4"/>
    <x v="11"/>
  </r>
  <r>
    <x v="0"/>
    <x v="0"/>
    <s v="USD"/>
    <n v="1299003054"/>
    <n v="1291227054"/>
    <b v="1"/>
    <n v="130"/>
    <b v="1"/>
    <s v="music/rock"/>
    <n v="111"/>
    <n v="127.97523076923076"/>
    <x v="4"/>
    <x v="11"/>
  </r>
  <r>
    <x v="0"/>
    <x v="0"/>
    <s v="USD"/>
    <n v="1375033836"/>
    <n v="1373305836"/>
    <b v="1"/>
    <n v="74"/>
    <b v="1"/>
    <s v="music/rock"/>
    <n v="111"/>
    <n v="104.72972972972973"/>
    <x v="4"/>
    <x v="11"/>
  </r>
  <r>
    <x v="0"/>
    <x v="0"/>
    <s v="USD"/>
    <n v="1386565140"/>
    <n v="1383909855"/>
    <b v="1"/>
    <n v="274"/>
    <b v="1"/>
    <s v="music/rock"/>
    <n v="124"/>
    <n v="67.671532846715323"/>
    <x v="4"/>
    <x v="11"/>
  </r>
  <r>
    <x v="0"/>
    <x v="0"/>
    <s v="USD"/>
    <n v="1362974400"/>
    <n v="1360948389"/>
    <b v="1"/>
    <n v="22"/>
    <b v="1"/>
    <s v="music/rock"/>
    <n v="211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2"/>
    <n v="32.269841269841272"/>
    <x v="1"/>
    <x v="6"/>
  </r>
  <r>
    <x v="0"/>
    <x v="1"/>
    <s v="GBP"/>
    <n v="1424181600"/>
    <n v="1423041227"/>
    <b v="0"/>
    <n v="20"/>
    <b v="1"/>
    <s v="theater/plays"/>
    <n v="108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"/>
    <n v="65.868852459016395"/>
    <x v="1"/>
    <x v="6"/>
  </r>
  <r>
    <x v="0"/>
    <x v="0"/>
    <s v="USD"/>
    <n v="1483499645"/>
    <n v="1480907645"/>
    <b v="0"/>
    <n v="52"/>
    <b v="1"/>
    <s v="theater/plays"/>
    <n v="125"/>
    <n v="36.07692307692308"/>
    <x v="1"/>
    <x v="6"/>
  </r>
  <r>
    <x v="0"/>
    <x v="0"/>
    <s v="USD"/>
    <n v="1429772340"/>
    <n v="1427121931"/>
    <b v="0"/>
    <n v="86"/>
    <b v="1"/>
    <s v="theater/plays"/>
    <n v="109"/>
    <n v="44.186046511627907"/>
    <x v="1"/>
    <x v="6"/>
  </r>
  <r>
    <x v="0"/>
    <x v="0"/>
    <s v="USD"/>
    <n v="1428390000"/>
    <n v="1425224391"/>
    <b v="0"/>
    <n v="42"/>
    <b v="1"/>
    <s v="theater/plays"/>
    <n v="146"/>
    <n v="104.07142857142857"/>
    <x v="1"/>
    <x v="6"/>
  </r>
  <r>
    <x v="0"/>
    <x v="1"/>
    <s v="GBP"/>
    <n v="1444172340"/>
    <n v="1441822828"/>
    <b v="0"/>
    <n v="52"/>
    <b v="1"/>
    <s v="theater/plays"/>
    <n v="110"/>
    <n v="35.96153846153846"/>
    <x v="1"/>
    <x v="6"/>
  </r>
  <r>
    <x v="0"/>
    <x v="0"/>
    <s v="USD"/>
    <n v="1447523371"/>
    <n v="1444927771"/>
    <b v="0"/>
    <n v="120"/>
    <b v="1"/>
    <s v="theater/plays"/>
    <n v="102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2"/>
    <n v="39.828125"/>
    <x v="1"/>
    <x v="6"/>
  </r>
  <r>
    <x v="0"/>
    <x v="1"/>
    <s v="GBP"/>
    <n v="1457914373"/>
    <n v="1456189973"/>
    <b v="0"/>
    <n v="23"/>
    <b v="1"/>
    <s v="theater/plays"/>
    <n v="141"/>
    <n v="52.173913043478258"/>
    <x v="1"/>
    <x v="6"/>
  </r>
  <r>
    <x v="0"/>
    <x v="0"/>
    <s v="USD"/>
    <n v="1462125358"/>
    <n v="1459533358"/>
    <b v="0"/>
    <n v="238"/>
    <b v="1"/>
    <s v="theater/plays"/>
    <n v="110"/>
    <n v="92.037815126050418"/>
    <x v="1"/>
    <x v="6"/>
  </r>
  <r>
    <x v="0"/>
    <x v="1"/>
    <s v="GBP"/>
    <n v="1461860432"/>
    <n v="1459268432"/>
    <b v="0"/>
    <n v="33"/>
    <b v="1"/>
    <s v="theater/plays"/>
    <n v="10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3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"/>
    <n v="42.214166666666671"/>
    <x v="1"/>
    <x v="6"/>
  </r>
  <r>
    <x v="1"/>
    <x v="1"/>
    <s v="GBP"/>
    <n v="1489376405"/>
    <n v="1484196005"/>
    <b v="0"/>
    <n v="104"/>
    <b v="0"/>
    <s v="technology/wearables"/>
    <n v="40"/>
    <n v="152.41346153846155"/>
    <x v="2"/>
    <x v="8"/>
  </r>
  <r>
    <x v="1"/>
    <x v="0"/>
    <s v="USD"/>
    <n v="1469122200"/>
    <n v="1466611108"/>
    <b v="0"/>
    <n v="86"/>
    <b v="0"/>
    <s v="technology/wearables"/>
    <n v="26"/>
    <n v="90.616279069767444"/>
    <x v="2"/>
    <x v="8"/>
  </r>
  <r>
    <x v="1"/>
    <x v="0"/>
    <s v="USD"/>
    <n v="1417690734"/>
    <n v="1415098734"/>
    <b v="0"/>
    <n v="356"/>
    <b v="0"/>
    <s v="technology/wearables"/>
    <n v="65"/>
    <n v="201.60393258426967"/>
    <x v="2"/>
    <x v="8"/>
  </r>
  <r>
    <x v="1"/>
    <x v="0"/>
    <s v="USD"/>
    <n v="1455710679"/>
    <n v="1453118679"/>
    <b v="0"/>
    <n v="45"/>
    <b v="0"/>
    <s v="technology/wearables"/>
    <n v="12"/>
    <n v="127.93333333333334"/>
    <x v="2"/>
    <x v="8"/>
  </r>
  <r>
    <x v="1"/>
    <x v="0"/>
    <s v="USD"/>
    <n v="1475937812"/>
    <n v="1472481812"/>
    <b v="0"/>
    <n v="38"/>
    <b v="0"/>
    <s v="technology/wearables"/>
    <n v="11"/>
    <n v="29.894736842105264"/>
    <x v="2"/>
    <x v="8"/>
  </r>
  <r>
    <x v="1"/>
    <x v="0"/>
    <s v="USD"/>
    <n v="1444943468"/>
    <n v="1441919468"/>
    <b v="0"/>
    <n v="35"/>
    <b v="0"/>
    <s v="technology/wearables"/>
    <n v="112"/>
    <n v="367.97142857142859"/>
    <x v="2"/>
    <x v="8"/>
  </r>
  <r>
    <x v="1"/>
    <x v="0"/>
    <s v="USD"/>
    <n v="1471622450"/>
    <n v="1467734450"/>
    <b v="0"/>
    <n v="24"/>
    <b v="0"/>
    <s v="technology/wearables"/>
    <n v="16"/>
    <n v="129.16666666666666"/>
    <x v="2"/>
    <x v="8"/>
  </r>
  <r>
    <x v="1"/>
    <x v="0"/>
    <s v="USD"/>
    <n v="1480536919"/>
    <n v="1477509319"/>
    <b v="0"/>
    <n v="100"/>
    <b v="0"/>
    <s v="technology/wearables"/>
    <n v="32"/>
    <n v="800.7"/>
    <x v="2"/>
    <x v="8"/>
  </r>
  <r>
    <x v="1"/>
    <x v="0"/>
    <s v="USD"/>
    <n v="1429375922"/>
    <n v="1426783922"/>
    <b v="0"/>
    <n v="1"/>
    <b v="0"/>
    <s v="technology/wearables"/>
    <n v="1"/>
    <n v="28"/>
    <x v="2"/>
    <x v="8"/>
  </r>
  <r>
    <x v="1"/>
    <x v="0"/>
    <s v="USD"/>
    <n v="1457024514"/>
    <n v="1454432514"/>
    <b v="0"/>
    <n v="122"/>
    <b v="0"/>
    <s v="technology/wearables"/>
    <n v="31"/>
    <n v="102.01639344262296"/>
    <x v="2"/>
    <x v="8"/>
  </r>
  <r>
    <x v="1"/>
    <x v="0"/>
    <s v="USD"/>
    <n v="1477065860"/>
    <n v="1471881860"/>
    <b v="0"/>
    <n v="11"/>
    <b v="0"/>
    <s v="technology/wearables"/>
    <n v="1"/>
    <n v="184.36363636363637"/>
    <x v="2"/>
    <x v="8"/>
  </r>
  <r>
    <x v="1"/>
    <x v="0"/>
    <s v="USD"/>
    <n v="1446771600"/>
    <n v="1443700648"/>
    <b v="0"/>
    <n v="248"/>
    <b v="0"/>
    <s v="technology/wearables"/>
    <n v="40"/>
    <n v="162.91935483870967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6"/>
    <n v="603.52631578947364"/>
    <x v="2"/>
    <x v="8"/>
  </r>
  <r>
    <x v="1"/>
    <x v="0"/>
    <s v="USD"/>
    <n v="1420938172"/>
    <n v="1418346172"/>
    <b v="0"/>
    <n v="135"/>
    <b v="0"/>
    <s v="technology/wearables"/>
    <n v="15"/>
    <n v="45.407407407407405"/>
    <x v="2"/>
    <x v="8"/>
  </r>
  <r>
    <x v="1"/>
    <x v="1"/>
    <s v="GBP"/>
    <n v="1405094400"/>
    <n v="1403810965"/>
    <b v="0"/>
    <n v="9"/>
    <b v="0"/>
    <s v="technology/wearables"/>
    <n v="15"/>
    <n v="97.333333333333329"/>
    <x v="2"/>
    <x v="8"/>
  </r>
  <r>
    <x v="1"/>
    <x v="9"/>
    <s v="EUR"/>
    <n v="1483138800"/>
    <n v="1480610046"/>
    <b v="0"/>
    <n v="3"/>
    <b v="0"/>
    <s v="technology/wearables"/>
    <n v="1"/>
    <n v="167.66666666666666"/>
    <x v="2"/>
    <x v="8"/>
  </r>
  <r>
    <x v="1"/>
    <x v="11"/>
    <s v="SEK"/>
    <n v="1482515937"/>
    <n v="1479923937"/>
    <b v="0"/>
    <n v="7"/>
    <b v="0"/>
    <s v="technology/wearables"/>
    <n v="1"/>
    <n v="859.85714285714289"/>
    <x v="2"/>
    <x v="8"/>
  </r>
  <r>
    <x v="1"/>
    <x v="1"/>
    <s v="GBP"/>
    <n v="1432223125"/>
    <n v="1429631125"/>
    <b v="0"/>
    <n v="4"/>
    <b v="0"/>
    <s v="technology/wearables"/>
    <n v="0"/>
    <n v="26.5"/>
    <x v="2"/>
    <x v="8"/>
  </r>
  <r>
    <x v="1"/>
    <x v="0"/>
    <s v="USD"/>
    <n v="1461653700"/>
    <n v="1458665146"/>
    <b v="0"/>
    <n v="44"/>
    <b v="0"/>
    <s v="technology/wearables"/>
    <n v="9"/>
    <n v="30.272727272727273"/>
    <x v="2"/>
    <x v="8"/>
  </r>
  <r>
    <x v="1"/>
    <x v="0"/>
    <s v="USD"/>
    <n v="1476371552"/>
    <n v="1473779552"/>
    <b v="0"/>
    <n v="90"/>
    <b v="0"/>
    <s v="technology/wearables"/>
    <n v="10"/>
    <n v="54.666666666666664"/>
    <x v="2"/>
    <x v="8"/>
  </r>
  <r>
    <x v="1"/>
    <x v="0"/>
    <s v="USD"/>
    <n v="1483063435"/>
    <n v="1480471435"/>
    <b v="0"/>
    <n v="8"/>
    <b v="0"/>
    <s v="technology/wearables"/>
    <n v="2"/>
    <n v="60.75"/>
    <x v="2"/>
    <x v="8"/>
  </r>
  <r>
    <x v="1"/>
    <x v="0"/>
    <s v="USD"/>
    <n v="1421348428"/>
    <n v="1417460428"/>
    <b v="0"/>
    <n v="11"/>
    <b v="0"/>
    <s v="technology/wearables"/>
    <n v="1"/>
    <n v="102.72727272727273"/>
    <x v="2"/>
    <x v="8"/>
  </r>
  <r>
    <x v="1"/>
    <x v="0"/>
    <s v="USD"/>
    <n v="1432916235"/>
    <n v="1430324235"/>
    <b v="0"/>
    <n v="41"/>
    <b v="0"/>
    <s v="technology/wearables"/>
    <n v="4"/>
    <n v="41.585365853658537"/>
    <x v="2"/>
    <x v="8"/>
  </r>
  <r>
    <x v="1"/>
    <x v="0"/>
    <s v="USD"/>
    <n v="1476458734"/>
    <n v="1472570734"/>
    <b v="0"/>
    <n v="15"/>
    <b v="0"/>
    <s v="technology/wearables"/>
    <n v="2"/>
    <n v="116.53333333333333"/>
    <x v="2"/>
    <x v="8"/>
  </r>
  <r>
    <x v="1"/>
    <x v="0"/>
    <s v="USD"/>
    <n v="1417501145"/>
    <n v="1414041545"/>
    <b v="0"/>
    <n v="9"/>
    <b v="0"/>
    <s v="technology/wearables"/>
    <n v="1"/>
    <n v="45.333333333333336"/>
    <x v="2"/>
    <x v="8"/>
  </r>
  <r>
    <x v="1"/>
    <x v="0"/>
    <s v="USD"/>
    <n v="1467432000"/>
    <n v="1464763109"/>
    <b v="0"/>
    <n v="50"/>
    <b v="0"/>
    <s v="technology/wearables"/>
    <n v="22"/>
    <n v="157.46"/>
    <x v="2"/>
    <x v="8"/>
  </r>
  <r>
    <x v="1"/>
    <x v="0"/>
    <s v="USD"/>
    <n v="1471435554"/>
    <n v="1468843554"/>
    <b v="0"/>
    <n v="34"/>
    <b v="0"/>
    <s v="technology/wearables"/>
    <n v="1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1"/>
    <n v="51.822463768115945"/>
    <x v="2"/>
    <x v="8"/>
  </r>
  <r>
    <x v="1"/>
    <x v="0"/>
    <s v="USD"/>
    <n v="1449354502"/>
    <n v="1446762502"/>
    <b v="0"/>
    <n v="16"/>
    <b v="0"/>
    <s v="technology/wearables"/>
    <n v="20"/>
    <n v="308.75"/>
    <x v="2"/>
    <x v="8"/>
  </r>
  <r>
    <x v="1"/>
    <x v="0"/>
    <s v="USD"/>
    <n v="1418849028"/>
    <n v="1415825028"/>
    <b v="0"/>
    <n v="224"/>
    <b v="0"/>
    <s v="technology/wearables"/>
    <n v="85"/>
    <n v="379.22767857142856"/>
    <x v="2"/>
    <x v="8"/>
  </r>
  <r>
    <x v="1"/>
    <x v="0"/>
    <s v="USD"/>
    <n v="1488549079"/>
    <n v="1485957079"/>
    <b v="0"/>
    <n v="140"/>
    <b v="0"/>
    <s v="technology/wearables"/>
    <n v="49"/>
    <n v="176.36428571428573"/>
    <x v="2"/>
    <x v="8"/>
  </r>
  <r>
    <x v="1"/>
    <x v="0"/>
    <s v="USD"/>
    <n v="1438543033"/>
    <n v="1435951033"/>
    <b v="0"/>
    <n v="15"/>
    <b v="0"/>
    <s v="technology/wearables"/>
    <n v="3"/>
    <n v="66.066666666666663"/>
    <x v="2"/>
    <x v="8"/>
  </r>
  <r>
    <x v="1"/>
    <x v="0"/>
    <s v="USD"/>
    <n v="1418056315"/>
    <n v="1414164715"/>
    <b v="0"/>
    <n v="37"/>
    <b v="0"/>
    <s v="technology/wearables"/>
    <n v="7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"/>
    <n v="382.39130434782606"/>
    <x v="2"/>
    <x v="8"/>
  </r>
  <r>
    <x v="1"/>
    <x v="0"/>
    <s v="USD"/>
    <n v="1437161739"/>
    <n v="1434569739"/>
    <b v="0"/>
    <n v="1"/>
    <b v="0"/>
    <s v="technology/wearables"/>
    <n v="0"/>
    <n v="100"/>
    <x v="2"/>
    <x v="8"/>
  </r>
  <r>
    <x v="1"/>
    <x v="0"/>
    <s v="USD"/>
    <n v="1471579140"/>
    <n v="1466512683"/>
    <b v="0"/>
    <n v="323"/>
    <b v="0"/>
    <s v="technology/wearables"/>
    <n v="102"/>
    <n v="158.35603715170279"/>
    <x v="2"/>
    <x v="8"/>
  </r>
  <r>
    <x v="0"/>
    <x v="5"/>
    <s v="CAD"/>
    <n v="1467313039"/>
    <n v="1464807439"/>
    <b v="0"/>
    <n v="139"/>
    <b v="1"/>
    <s v="publishing/nonfiction"/>
    <n v="378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"/>
    <n v="48.449664429530202"/>
    <x v="3"/>
    <x v="9"/>
  </r>
  <r>
    <x v="0"/>
    <x v="0"/>
    <s v="USD"/>
    <n v="1425741525"/>
    <n v="1423149525"/>
    <b v="0"/>
    <n v="31"/>
    <b v="1"/>
    <s v="publishing/nonfiction"/>
    <n v="102"/>
    <n v="82.41935483870968"/>
    <x v="3"/>
    <x v="9"/>
  </r>
  <r>
    <x v="0"/>
    <x v="0"/>
    <s v="USD"/>
    <n v="1418904533"/>
    <n v="1416485333"/>
    <b v="0"/>
    <n v="26"/>
    <b v="1"/>
    <s v="publishing/nonfiction"/>
    <n v="102"/>
    <n v="230.19230769230768"/>
    <x v="3"/>
    <x v="9"/>
  </r>
  <r>
    <x v="0"/>
    <x v="5"/>
    <s v="CAD"/>
    <n v="1450249140"/>
    <n v="1447055935"/>
    <b v="0"/>
    <n v="172"/>
    <b v="1"/>
    <s v="publishing/nonfiction"/>
    <n v="204"/>
    <n v="59.360465116279073"/>
    <x v="3"/>
    <x v="9"/>
  </r>
  <r>
    <x v="0"/>
    <x v="0"/>
    <s v="USD"/>
    <n v="1451089134"/>
    <n v="1448497134"/>
    <b v="0"/>
    <n v="78"/>
    <b v="1"/>
    <s v="publishing/nonfiction"/>
    <n v="104"/>
    <n v="66.698717948717942"/>
    <x v="3"/>
    <x v="9"/>
  </r>
  <r>
    <x v="0"/>
    <x v="0"/>
    <s v="USD"/>
    <n v="1455299144"/>
    <n v="1452707144"/>
    <b v="0"/>
    <n v="120"/>
    <b v="1"/>
    <s v="publishing/nonfiction"/>
    <n v="101"/>
    <n v="168.77500000000001"/>
    <x v="3"/>
    <x v="9"/>
  </r>
  <r>
    <x v="0"/>
    <x v="0"/>
    <s v="USD"/>
    <n v="1441425540"/>
    <n v="1436968366"/>
    <b v="0"/>
    <n v="227"/>
    <b v="1"/>
    <s v="publishing/nonfiction"/>
    <n v="136"/>
    <n v="59.973568281938327"/>
    <x v="3"/>
    <x v="9"/>
  </r>
  <r>
    <x v="0"/>
    <x v="0"/>
    <s v="USD"/>
    <n v="1362960000"/>
    <n v="1359946188"/>
    <b v="0"/>
    <n v="42"/>
    <b v="1"/>
    <s v="publishing/nonfiction"/>
    <n v="134"/>
    <n v="31.80952380952381"/>
    <x v="3"/>
    <x v="9"/>
  </r>
  <r>
    <x v="0"/>
    <x v="1"/>
    <s v="GBP"/>
    <n v="1465672979"/>
    <n v="1463080979"/>
    <b v="0"/>
    <n v="64"/>
    <b v="1"/>
    <s v="publishing/nonfiction"/>
    <n v="130"/>
    <n v="24.421875"/>
    <x v="3"/>
    <x v="9"/>
  </r>
  <r>
    <x v="0"/>
    <x v="1"/>
    <s v="GBP"/>
    <n v="1354269600"/>
    <n v="1351663605"/>
    <b v="0"/>
    <n v="121"/>
    <b v="1"/>
    <s v="publishing/nonfiction"/>
    <n v="123"/>
    <n v="25.347107438016529"/>
    <x v="3"/>
    <x v="9"/>
  </r>
  <r>
    <x v="0"/>
    <x v="0"/>
    <s v="USD"/>
    <n v="1372985760"/>
    <n v="1370393760"/>
    <b v="0"/>
    <n v="87"/>
    <b v="1"/>
    <s v="publishing/nonfiction"/>
    <n v="183"/>
    <n v="71.443218390804603"/>
    <x v="3"/>
    <x v="9"/>
  </r>
  <r>
    <x v="0"/>
    <x v="0"/>
    <s v="USD"/>
    <n v="1362117540"/>
    <n v="1359587137"/>
    <b v="0"/>
    <n v="65"/>
    <b v="1"/>
    <s v="publishing/nonfiction"/>
    <n v="125"/>
    <n v="38.553846153846152"/>
    <x v="3"/>
    <x v="9"/>
  </r>
  <r>
    <x v="0"/>
    <x v="0"/>
    <s v="USD"/>
    <n v="1309009323"/>
    <n v="1306417323"/>
    <b v="0"/>
    <n v="49"/>
    <b v="1"/>
    <s v="publishing/nonfiction"/>
    <n v="112"/>
    <n v="68.367346938775512"/>
    <x v="3"/>
    <x v="9"/>
  </r>
  <r>
    <x v="0"/>
    <x v="0"/>
    <s v="USD"/>
    <n v="1309980790"/>
    <n v="1304623990"/>
    <b v="0"/>
    <n v="19"/>
    <b v="1"/>
    <s v="publishing/nonfiction"/>
    <n v="116"/>
    <n v="40.210526315789473"/>
    <x v="3"/>
    <x v="9"/>
  </r>
  <r>
    <x v="0"/>
    <x v="0"/>
    <s v="USD"/>
    <n v="1343943420"/>
    <n v="1341524220"/>
    <b v="0"/>
    <n v="81"/>
    <b v="1"/>
    <s v="publishing/nonfiction"/>
    <n v="173"/>
    <n v="32.074074074074076"/>
    <x v="3"/>
    <x v="9"/>
  </r>
  <r>
    <x v="0"/>
    <x v="1"/>
    <s v="GBP"/>
    <n v="1403370772"/>
    <n v="1400778772"/>
    <b v="0"/>
    <n v="264"/>
    <b v="1"/>
    <s v="publishing/nonfiction"/>
    <n v="126"/>
    <n v="28.632575757575758"/>
    <x v="3"/>
    <x v="9"/>
  </r>
  <r>
    <x v="0"/>
    <x v="0"/>
    <s v="USD"/>
    <n v="1378592731"/>
    <n v="1373408731"/>
    <b v="0"/>
    <n v="25"/>
    <b v="1"/>
    <s v="publishing/nonfiction"/>
    <n v="109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9"/>
    <n v="346.04166666666669"/>
    <x v="4"/>
    <x v="11"/>
  </r>
  <r>
    <x v="0"/>
    <x v="0"/>
    <s v="USD"/>
    <n v="1426523752"/>
    <n v="1423935352"/>
    <b v="0"/>
    <n v="92"/>
    <b v="1"/>
    <s v="music/rock"/>
    <n v="100"/>
    <n v="81.739130434782609"/>
    <x v="4"/>
    <x v="11"/>
  </r>
  <r>
    <x v="0"/>
    <x v="0"/>
    <s v="USD"/>
    <n v="1417049663"/>
    <n v="1413158063"/>
    <b v="0"/>
    <n v="147"/>
    <b v="1"/>
    <s v="music/rock"/>
    <n v="126"/>
    <n v="64.535306122448986"/>
    <x v="4"/>
    <x v="11"/>
  </r>
  <r>
    <x v="0"/>
    <x v="0"/>
    <s v="USD"/>
    <n v="1447463050"/>
    <n v="1444867450"/>
    <b v="0"/>
    <n v="90"/>
    <b v="1"/>
    <s v="music/rock"/>
    <n v="114"/>
    <n v="63.477777777777774"/>
    <x v="4"/>
    <x v="11"/>
  </r>
  <r>
    <x v="0"/>
    <x v="0"/>
    <s v="USD"/>
    <n v="1434342894"/>
    <n v="1432269294"/>
    <b v="0"/>
    <n v="87"/>
    <b v="1"/>
    <s v="music/rock"/>
    <n v="111"/>
    <n v="63.620689655172413"/>
    <x v="4"/>
    <x v="11"/>
  </r>
  <r>
    <x v="0"/>
    <x v="0"/>
    <s v="USD"/>
    <n v="1397225746"/>
    <n v="1394633746"/>
    <b v="0"/>
    <n v="406"/>
    <b v="1"/>
    <s v="music/rock"/>
    <n v="105"/>
    <n v="83.967068965517228"/>
    <x v="4"/>
    <x v="11"/>
  </r>
  <r>
    <x v="0"/>
    <x v="0"/>
    <s v="USD"/>
    <n v="1381881890"/>
    <n v="1380585890"/>
    <b v="0"/>
    <n v="20"/>
    <b v="1"/>
    <s v="music/rock"/>
    <n v="104"/>
    <n v="77.75"/>
    <x v="4"/>
    <x v="11"/>
  </r>
  <r>
    <x v="0"/>
    <x v="0"/>
    <s v="USD"/>
    <n v="1431022342"/>
    <n v="1428430342"/>
    <b v="0"/>
    <n v="70"/>
    <b v="1"/>
    <s v="music/rock"/>
    <n v="107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"/>
    <n v="201.94230769230768"/>
    <x v="4"/>
    <x v="11"/>
  </r>
  <r>
    <x v="0"/>
    <x v="0"/>
    <s v="USD"/>
    <n v="1458874388"/>
    <n v="1456285988"/>
    <b v="0"/>
    <n v="66"/>
    <b v="1"/>
    <s v="music/rock"/>
    <n v="189"/>
    <n v="43.060606060606062"/>
    <x v="4"/>
    <x v="11"/>
  </r>
  <r>
    <x v="0"/>
    <x v="6"/>
    <s v="EUR"/>
    <n v="1484444119"/>
    <n v="1481852119"/>
    <b v="0"/>
    <n v="109"/>
    <b v="1"/>
    <s v="music/rock"/>
    <n v="171"/>
    <n v="62.871559633027523"/>
    <x v="4"/>
    <x v="11"/>
  </r>
  <r>
    <x v="0"/>
    <x v="1"/>
    <s v="GBP"/>
    <n v="1480784606"/>
    <n v="1478189006"/>
    <b v="0"/>
    <n v="168"/>
    <b v="1"/>
    <s v="music/rock"/>
    <n v="252"/>
    <n v="55.607142857142854"/>
    <x v="4"/>
    <x v="11"/>
  </r>
  <r>
    <x v="0"/>
    <x v="0"/>
    <s v="USD"/>
    <n v="1486095060"/>
    <n v="1484198170"/>
    <b v="0"/>
    <n v="31"/>
    <b v="1"/>
    <s v="music/rock"/>
    <n v="116"/>
    <n v="48.70967741935484"/>
    <x v="4"/>
    <x v="11"/>
  </r>
  <r>
    <x v="0"/>
    <x v="1"/>
    <s v="GBP"/>
    <n v="1470075210"/>
    <n v="1468779210"/>
    <b v="0"/>
    <n v="133"/>
    <b v="1"/>
    <s v="music/rock"/>
    <n v="203"/>
    <n v="30.578947368421051"/>
    <x v="4"/>
    <x v="11"/>
  </r>
  <r>
    <x v="0"/>
    <x v="0"/>
    <s v="USD"/>
    <n v="1433504876"/>
    <n v="1430912876"/>
    <b v="0"/>
    <n v="151"/>
    <b v="1"/>
    <s v="music/rock"/>
    <n v="112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"/>
    <n v="73.356164383561648"/>
    <x v="4"/>
    <x v="11"/>
  </r>
  <r>
    <x v="0"/>
    <x v="0"/>
    <s v="USD"/>
    <n v="1367867536"/>
    <n v="1365275536"/>
    <b v="0"/>
    <n v="148"/>
    <b v="1"/>
    <s v="music/rock"/>
    <n v="104"/>
    <n v="56.412162162162161"/>
    <x v="4"/>
    <x v="11"/>
  </r>
  <r>
    <x v="0"/>
    <x v="5"/>
    <s v="CAD"/>
    <n v="1482457678"/>
    <n v="1480729678"/>
    <b v="0"/>
    <n v="93"/>
    <b v="1"/>
    <s v="music/rock"/>
    <n v="212"/>
    <n v="50.247311827956992"/>
    <x v="4"/>
    <x v="11"/>
  </r>
  <r>
    <x v="0"/>
    <x v="0"/>
    <s v="USD"/>
    <n v="1436117922"/>
    <n v="1433525922"/>
    <b v="0"/>
    <n v="63"/>
    <b v="1"/>
    <s v="music/rock"/>
    <n v="124"/>
    <n v="68.936507936507937"/>
    <x v="4"/>
    <x v="11"/>
  </r>
  <r>
    <x v="0"/>
    <x v="12"/>
    <s v="EUR"/>
    <n v="1461931860"/>
    <n v="1457109121"/>
    <b v="0"/>
    <n v="134"/>
    <b v="1"/>
    <s v="music/rock"/>
    <n v="110"/>
    <n v="65.914104477611943"/>
    <x v="4"/>
    <x v="11"/>
  </r>
  <r>
    <x v="0"/>
    <x v="0"/>
    <s v="USD"/>
    <n v="1438183889"/>
    <n v="1435591889"/>
    <b v="0"/>
    <n v="14"/>
    <b v="1"/>
    <s v="music/rock"/>
    <n v="219"/>
    <n v="62.5"/>
    <x v="4"/>
    <x v="11"/>
  </r>
  <r>
    <x v="0"/>
    <x v="0"/>
    <s v="USD"/>
    <n v="1433305800"/>
    <n v="1430604395"/>
    <b v="0"/>
    <n v="78"/>
    <b v="1"/>
    <s v="music/rock"/>
    <n v="137"/>
    <n v="70.064102564102569"/>
    <x v="4"/>
    <x v="11"/>
  </r>
  <r>
    <x v="0"/>
    <x v="0"/>
    <s v="USD"/>
    <n v="1476720840"/>
    <n v="1474469117"/>
    <b v="0"/>
    <n v="112"/>
    <b v="1"/>
    <s v="music/rock"/>
    <n v="135"/>
    <n v="60.181874999999998"/>
    <x v="4"/>
    <x v="11"/>
  </r>
  <r>
    <x v="0"/>
    <x v="1"/>
    <s v="GBP"/>
    <n v="1471087957"/>
    <n v="1468495957"/>
    <b v="0"/>
    <n v="34"/>
    <b v="1"/>
    <s v="music/rock"/>
    <n v="145"/>
    <n v="21.382352941176471"/>
    <x v="4"/>
    <x v="11"/>
  </r>
  <r>
    <x v="0"/>
    <x v="0"/>
    <s v="USD"/>
    <n v="1430154720"/>
    <n v="1427224606"/>
    <b v="0"/>
    <n v="19"/>
    <b v="1"/>
    <s v="music/rock"/>
    <n v="109"/>
    <n v="160.78947368421052"/>
    <x v="4"/>
    <x v="11"/>
  </r>
  <r>
    <x v="0"/>
    <x v="0"/>
    <s v="USD"/>
    <n v="1440219540"/>
    <n v="1436369818"/>
    <b v="0"/>
    <n v="13"/>
    <b v="1"/>
    <s v="music/rock"/>
    <n v="110"/>
    <n v="42.384615384615387"/>
    <x v="4"/>
    <x v="11"/>
  </r>
  <r>
    <x v="0"/>
    <x v="0"/>
    <s v="USD"/>
    <n v="1456976586"/>
    <n v="1454298186"/>
    <b v="0"/>
    <n v="104"/>
    <b v="1"/>
    <s v="music/rock"/>
    <n v="114"/>
    <n v="27.317307692307693"/>
    <x v="4"/>
    <x v="11"/>
  </r>
  <r>
    <x v="0"/>
    <x v="0"/>
    <s v="USD"/>
    <n v="1470068523"/>
    <n v="1467476523"/>
    <b v="0"/>
    <n v="52"/>
    <b v="1"/>
    <s v="music/rock"/>
    <n v="102"/>
    <n v="196.82692307692307"/>
    <x v="4"/>
    <x v="11"/>
  </r>
  <r>
    <x v="0"/>
    <x v="0"/>
    <s v="USD"/>
    <n v="1488337200"/>
    <n v="1484623726"/>
    <b v="0"/>
    <n v="17"/>
    <b v="1"/>
    <s v="music/rock"/>
    <n v="122"/>
    <n v="53.882352941176471"/>
    <x v="4"/>
    <x v="11"/>
  </r>
  <r>
    <x v="0"/>
    <x v="0"/>
    <s v="USD"/>
    <n v="1484430481"/>
    <n v="1481838481"/>
    <b v="0"/>
    <n v="82"/>
    <b v="1"/>
    <s v="music/rock"/>
    <n v="112"/>
    <n v="47.756097560975611"/>
    <x v="4"/>
    <x v="11"/>
  </r>
  <r>
    <x v="0"/>
    <x v="0"/>
    <s v="USD"/>
    <n v="1423871882"/>
    <n v="1421279882"/>
    <b v="0"/>
    <n v="73"/>
    <b v="1"/>
    <s v="music/rock"/>
    <n v="107"/>
    <n v="88.191780821917803"/>
    <x v="4"/>
    <x v="11"/>
  </r>
  <r>
    <x v="0"/>
    <x v="0"/>
    <s v="USD"/>
    <n v="1477603140"/>
    <n v="1475013710"/>
    <b v="0"/>
    <n v="158"/>
    <b v="1"/>
    <s v="music/rock"/>
    <n v="114"/>
    <n v="72.056962025316452"/>
    <x v="4"/>
    <x v="11"/>
  </r>
  <r>
    <x v="0"/>
    <x v="0"/>
    <s v="USD"/>
    <n v="1467752334"/>
    <n v="1465160334"/>
    <b v="0"/>
    <n v="65"/>
    <b v="1"/>
    <s v="music/rock"/>
    <n v="110"/>
    <n v="74.246153846153845"/>
    <x v="4"/>
    <x v="11"/>
  </r>
  <r>
    <x v="0"/>
    <x v="0"/>
    <s v="USD"/>
    <n v="1412640373"/>
    <n v="1410048373"/>
    <b v="0"/>
    <n v="184"/>
    <b v="1"/>
    <s v="music/rock"/>
    <n v="126"/>
    <n v="61.701086956521742"/>
    <x v="4"/>
    <x v="11"/>
  </r>
  <r>
    <x v="0"/>
    <x v="1"/>
    <s v="GBP"/>
    <n v="1465709400"/>
    <n v="1462695073"/>
    <b v="0"/>
    <n v="34"/>
    <b v="1"/>
    <s v="music/rock"/>
    <n v="167"/>
    <n v="17.235294117647058"/>
    <x v="4"/>
    <x v="11"/>
  </r>
  <r>
    <x v="0"/>
    <x v="0"/>
    <s v="USD"/>
    <n v="1369612474"/>
    <n v="1367798074"/>
    <b v="0"/>
    <n v="240"/>
    <b v="1"/>
    <s v="music/rock"/>
    <n v="497"/>
    <n v="51.720833333333331"/>
    <x v="4"/>
    <x v="11"/>
  </r>
  <r>
    <x v="0"/>
    <x v="1"/>
    <s v="GBP"/>
    <n v="1430439411"/>
    <n v="1425259011"/>
    <b v="0"/>
    <n v="113"/>
    <b v="1"/>
    <s v="music/rock"/>
    <n v="109"/>
    <n v="24.150442477876105"/>
    <x v="4"/>
    <x v="11"/>
  </r>
  <r>
    <x v="0"/>
    <x v="0"/>
    <s v="USD"/>
    <n v="1374802235"/>
    <n v="1372210235"/>
    <b v="0"/>
    <n v="66"/>
    <b v="1"/>
    <s v="music/rock"/>
    <n v="103"/>
    <n v="62.166666666666664"/>
    <x v="4"/>
    <x v="11"/>
  </r>
  <r>
    <x v="2"/>
    <x v="1"/>
    <s v="GBP"/>
    <n v="1424607285"/>
    <n v="1422447285"/>
    <b v="1"/>
    <n v="5"/>
    <b v="0"/>
    <s v="publishing/translations"/>
    <n v="2"/>
    <n v="48.2"/>
    <x v="3"/>
    <x v="22"/>
  </r>
  <r>
    <x v="2"/>
    <x v="0"/>
    <s v="USD"/>
    <n v="1417195201"/>
    <n v="1414599601"/>
    <b v="1"/>
    <n v="17"/>
    <b v="0"/>
    <s v="publishing/translations"/>
    <n v="0"/>
    <n v="6.1764705882352944"/>
    <x v="3"/>
    <x v="22"/>
  </r>
  <r>
    <x v="2"/>
    <x v="13"/>
    <s v="EUR"/>
    <n v="1449914400"/>
    <n v="1445336607"/>
    <b v="0"/>
    <n v="3"/>
    <b v="0"/>
    <s v="publishing/translations"/>
    <n v="0"/>
    <n v="5"/>
    <x v="3"/>
    <x v="22"/>
  </r>
  <r>
    <x v="2"/>
    <x v="0"/>
    <s v="USD"/>
    <n v="1407847978"/>
    <n v="1405687978"/>
    <b v="0"/>
    <n v="2"/>
    <b v="0"/>
    <s v="publishing/translations"/>
    <n v="1"/>
    <n v="7.5"/>
    <x v="3"/>
    <x v="22"/>
  </r>
  <r>
    <x v="2"/>
    <x v="1"/>
    <s v="GBP"/>
    <n v="1447451756"/>
    <n v="1444856156"/>
    <b v="0"/>
    <n v="6"/>
    <b v="0"/>
    <s v="publishing/translations"/>
    <n v="7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0"/>
    <n v="1"/>
    <x v="3"/>
    <x v="22"/>
  </r>
  <r>
    <x v="2"/>
    <x v="1"/>
    <s v="GBP"/>
    <n v="1423185900"/>
    <n v="1420766700"/>
    <b v="0"/>
    <n v="3"/>
    <b v="0"/>
    <s v="publishing/translations"/>
    <n v="0"/>
    <n v="2.3333333333333335"/>
    <x v="3"/>
    <x v="22"/>
  </r>
  <r>
    <x v="2"/>
    <x v="0"/>
    <s v="USD"/>
    <n v="1417656699"/>
    <n v="1415064699"/>
    <b v="0"/>
    <n v="13"/>
    <b v="0"/>
    <s v="publishing/translations"/>
    <n v="5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"/>
    <n v="1"/>
    <x v="3"/>
    <x v="22"/>
  </r>
  <r>
    <x v="2"/>
    <x v="0"/>
    <s v="USD"/>
    <n v="1439741591"/>
    <n v="1436285591"/>
    <b v="0"/>
    <n v="9"/>
    <b v="0"/>
    <s v="publishing/translations"/>
    <n v="18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"/>
    <n v="27.5"/>
    <x v="3"/>
    <x v="22"/>
  </r>
  <r>
    <x v="2"/>
    <x v="3"/>
    <s v="EUR"/>
    <n v="1456397834"/>
    <n v="1453805834"/>
    <b v="0"/>
    <n v="1"/>
    <b v="0"/>
    <s v="publishing/translations"/>
    <n v="0"/>
    <n v="6"/>
    <x v="3"/>
    <x v="22"/>
  </r>
  <r>
    <x v="2"/>
    <x v="0"/>
    <s v="USD"/>
    <n v="1476010619"/>
    <n v="1473418619"/>
    <b v="0"/>
    <n v="10"/>
    <b v="0"/>
    <s v="publishing/translations"/>
    <n v="7"/>
    <n v="44.5"/>
    <x v="3"/>
    <x v="22"/>
  </r>
  <r>
    <x v="2"/>
    <x v="0"/>
    <s v="USD"/>
    <n v="1467129686"/>
    <n v="1464969686"/>
    <b v="0"/>
    <n v="3"/>
    <b v="0"/>
    <s v="publishing/translations"/>
    <n v="3"/>
    <n v="1"/>
    <x v="3"/>
    <x v="22"/>
  </r>
  <r>
    <x v="2"/>
    <x v="11"/>
    <s v="SEK"/>
    <n v="1423432709"/>
    <n v="1420840709"/>
    <b v="0"/>
    <n v="2"/>
    <b v="0"/>
    <s v="publishing/translations"/>
    <n v="0"/>
    <n v="100"/>
    <x v="3"/>
    <x v="22"/>
  </r>
  <r>
    <x v="2"/>
    <x v="4"/>
    <s v="NZD"/>
    <n v="1474436704"/>
    <n v="1471844704"/>
    <b v="0"/>
    <n v="2"/>
    <b v="0"/>
    <s v="publishing/translations"/>
    <n v="0"/>
    <n v="13"/>
    <x v="3"/>
    <x v="22"/>
  </r>
  <r>
    <x v="2"/>
    <x v="2"/>
    <s v="AUD"/>
    <n v="1451637531"/>
    <n v="1449045531"/>
    <b v="0"/>
    <n v="1"/>
    <b v="0"/>
    <s v="publishing/translations"/>
    <n v="0"/>
    <n v="100"/>
    <x v="3"/>
    <x v="22"/>
  </r>
  <r>
    <x v="2"/>
    <x v="0"/>
    <s v="USD"/>
    <n v="1479233602"/>
    <n v="1478106802"/>
    <b v="0"/>
    <n v="14"/>
    <b v="0"/>
    <s v="publishing/translations"/>
    <n v="20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"/>
    <n v="104.75"/>
    <x v="3"/>
    <x v="22"/>
  </r>
  <r>
    <x v="2"/>
    <x v="3"/>
    <s v="EUR"/>
    <n v="1459584417"/>
    <n v="1456996017"/>
    <b v="0"/>
    <n v="3"/>
    <b v="0"/>
    <s v="publishing/translations"/>
    <n v="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2"/>
    <x v="0"/>
    <s v="USD"/>
    <n v="1448517816"/>
    <n v="1445922216"/>
    <b v="0"/>
    <n v="47"/>
    <b v="0"/>
    <s v="publishing/translations"/>
    <n v="3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7"/>
    <n v="80.5"/>
    <x v="3"/>
    <x v="22"/>
  </r>
  <r>
    <x v="2"/>
    <x v="8"/>
    <s v="DKK"/>
    <n v="1433775600"/>
    <n v="1431973478"/>
    <b v="0"/>
    <n v="11"/>
    <b v="0"/>
    <s v="publishing/translations"/>
    <n v="10"/>
    <n v="744.5454545454545"/>
    <x v="3"/>
    <x v="22"/>
  </r>
  <r>
    <x v="2"/>
    <x v="13"/>
    <s v="EUR"/>
    <n v="1444589020"/>
    <n v="1441997020"/>
    <b v="0"/>
    <n v="2"/>
    <b v="0"/>
    <s v="publishing/translations"/>
    <n v="0"/>
    <n v="7.5"/>
    <x v="3"/>
    <x v="22"/>
  </r>
  <r>
    <x v="2"/>
    <x v="12"/>
    <s v="EUR"/>
    <n v="1456043057"/>
    <n v="1453451057"/>
    <b v="0"/>
    <n v="2"/>
    <b v="0"/>
    <s v="publishing/translations"/>
    <n v="1"/>
    <n v="38.5"/>
    <x v="3"/>
    <x v="22"/>
  </r>
  <r>
    <x v="2"/>
    <x v="0"/>
    <s v="USD"/>
    <n v="1405227540"/>
    <n v="1402058739"/>
    <b v="0"/>
    <n v="22"/>
    <b v="0"/>
    <s v="publishing/translations"/>
    <n v="27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7"/>
    <n v="30"/>
    <x v="3"/>
    <x v="22"/>
  </r>
  <r>
    <x v="2"/>
    <x v="13"/>
    <s v="EUR"/>
    <n v="1464285463"/>
    <n v="1461693463"/>
    <b v="0"/>
    <n v="1"/>
    <b v="0"/>
    <s v="publishing/translations"/>
    <n v="0"/>
    <n v="1"/>
    <x v="3"/>
    <x v="22"/>
  </r>
  <r>
    <x v="2"/>
    <x v="1"/>
    <s v="GBP"/>
    <n v="1441995769"/>
    <n v="1436811769"/>
    <b v="0"/>
    <n v="3"/>
    <b v="0"/>
    <s v="publishing/translations"/>
    <n v="1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0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1"/>
    <n v="15"/>
    <x v="3"/>
    <x v="22"/>
  </r>
  <r>
    <x v="1"/>
    <x v="0"/>
    <s v="USD"/>
    <n v="1409924340"/>
    <n v="1405181320"/>
    <b v="0"/>
    <n v="7"/>
    <b v="0"/>
    <s v="publishing/translations"/>
    <n v="11"/>
    <n v="225"/>
    <x v="3"/>
    <x v="22"/>
  </r>
  <r>
    <x v="1"/>
    <x v="13"/>
    <s v="EUR"/>
    <n v="1483459365"/>
    <n v="1480867365"/>
    <b v="0"/>
    <n v="3"/>
    <b v="0"/>
    <s v="publishing/translations"/>
    <n v="3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x v="0"/>
    <x v="0"/>
    <s v="USD"/>
    <n v="1365367938"/>
    <n v="1361483538"/>
    <b v="1"/>
    <n v="25"/>
    <b v="1"/>
    <s v="publishing/radio &amp; podcasts"/>
    <n v="148"/>
    <n v="35.44"/>
    <x v="3"/>
    <x v="23"/>
  </r>
  <r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"/>
    <n v="76.72"/>
    <x v="3"/>
    <x v="23"/>
  </r>
  <r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x v="2"/>
    <x v="5"/>
    <s v="CAD"/>
    <n v="1383430145"/>
    <n v="1380838145"/>
    <b v="0"/>
    <n v="6"/>
    <b v="0"/>
    <s v="publishing/fiction"/>
    <n v="2"/>
    <n v="17.5"/>
    <x v="3"/>
    <x v="10"/>
  </r>
  <r>
    <x v="2"/>
    <x v="0"/>
    <s v="USD"/>
    <n v="1347004260"/>
    <n v="1345062936"/>
    <b v="0"/>
    <n v="1"/>
    <b v="0"/>
    <s v="publishing/fiction"/>
    <n v="0"/>
    <n v="5"/>
    <x v="3"/>
    <x v="10"/>
  </r>
  <r>
    <x v="2"/>
    <x v="0"/>
    <s v="USD"/>
    <n v="1469162275"/>
    <n v="1467002275"/>
    <b v="0"/>
    <n v="2"/>
    <b v="0"/>
    <s v="publishing/fiction"/>
    <n v="1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"/>
    <n v="50"/>
    <x v="3"/>
    <x v="10"/>
  </r>
  <r>
    <x v="2"/>
    <x v="0"/>
    <s v="USD"/>
    <n v="1425009761"/>
    <n v="1422417761"/>
    <b v="0"/>
    <n v="3"/>
    <b v="0"/>
    <s v="publishing/fiction"/>
    <n v="0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1"/>
    <n v="47.10526315789474"/>
    <x v="3"/>
    <x v="10"/>
  </r>
  <r>
    <x v="2"/>
    <x v="0"/>
    <s v="USD"/>
    <n v="1424014680"/>
    <n v="1418922443"/>
    <b v="0"/>
    <n v="1"/>
    <b v="0"/>
    <s v="publishing/fiction"/>
    <n v="8"/>
    <n v="100"/>
    <x v="3"/>
    <x v="10"/>
  </r>
  <r>
    <x v="2"/>
    <x v="0"/>
    <s v="USD"/>
    <n v="1308431646"/>
    <n v="1305839646"/>
    <b v="0"/>
    <n v="2"/>
    <b v="0"/>
    <s v="publishing/fiction"/>
    <n v="1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0"/>
    <n v="1"/>
    <x v="3"/>
    <x v="10"/>
  </r>
  <r>
    <x v="2"/>
    <x v="0"/>
    <s v="USD"/>
    <n v="1409787378"/>
    <n v="1405899378"/>
    <b v="0"/>
    <n v="3"/>
    <b v="0"/>
    <s v="publishing/fiction"/>
    <n v="2"/>
    <n v="19"/>
    <x v="3"/>
    <x v="10"/>
  </r>
  <r>
    <x v="2"/>
    <x v="0"/>
    <s v="USD"/>
    <n v="1470355833"/>
    <n v="1465171833"/>
    <b v="0"/>
    <n v="1"/>
    <b v="0"/>
    <s v="publishing/fiction"/>
    <n v="0"/>
    <n v="5"/>
    <x v="3"/>
    <x v="10"/>
  </r>
  <r>
    <x v="2"/>
    <x v="0"/>
    <s v="USD"/>
    <n v="1367444557"/>
    <n v="1364852557"/>
    <b v="0"/>
    <n v="15"/>
    <b v="0"/>
    <s v="publishing/fiction"/>
    <n v="25"/>
    <n v="46.733333333333334"/>
    <x v="3"/>
    <x v="10"/>
  </r>
  <r>
    <x v="0"/>
    <x v="5"/>
    <s v="CAD"/>
    <n v="1436364023"/>
    <n v="1433772023"/>
    <b v="1"/>
    <n v="885"/>
    <b v="1"/>
    <s v="photography/photobooks"/>
    <n v="166"/>
    <n v="97.731073446327684"/>
    <x v="8"/>
    <x v="20"/>
  </r>
  <r>
    <x v="0"/>
    <x v="1"/>
    <s v="GBP"/>
    <n v="1458943200"/>
    <n v="1456491680"/>
    <b v="1"/>
    <n v="329"/>
    <b v="1"/>
    <s v="photography/photobooks"/>
    <n v="101"/>
    <n v="67.835866261398181"/>
    <x v="8"/>
    <x v="20"/>
  </r>
  <r>
    <x v="0"/>
    <x v="18"/>
    <s v="EUR"/>
    <n v="1477210801"/>
    <n v="1472026801"/>
    <b v="1"/>
    <n v="71"/>
    <b v="1"/>
    <s v="photography/photobooks"/>
    <n v="108"/>
    <n v="56.98492957746479"/>
    <x v="8"/>
    <x v="20"/>
  </r>
  <r>
    <x v="0"/>
    <x v="1"/>
    <s v="GBP"/>
    <n v="1402389180"/>
    <n v="1399996024"/>
    <b v="1"/>
    <n v="269"/>
    <b v="1"/>
    <s v="photography/photobooks"/>
    <n v="278"/>
    <n v="67.159851301115239"/>
    <x v="8"/>
    <x v="20"/>
  </r>
  <r>
    <x v="0"/>
    <x v="12"/>
    <s v="EUR"/>
    <n v="1458676860"/>
    <n v="1455446303"/>
    <b v="1"/>
    <n v="345"/>
    <b v="1"/>
    <s v="photography/photobooks"/>
    <n v="104"/>
    <n v="48.037681159420288"/>
    <x v="8"/>
    <x v="20"/>
  </r>
  <r>
    <x v="0"/>
    <x v="1"/>
    <s v="GBP"/>
    <n v="1406227904"/>
    <n v="1403635904"/>
    <b v="1"/>
    <n v="43"/>
    <b v="1"/>
    <s v="photography/photobooks"/>
    <n v="111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1"/>
    <n v="97.113744075829388"/>
    <x v="8"/>
    <x v="20"/>
  </r>
  <r>
    <x v="0"/>
    <x v="12"/>
    <s v="EUR"/>
    <n v="1487113140"/>
    <n v="1484570885"/>
    <b v="1"/>
    <n v="196"/>
    <b v="1"/>
    <s v="photography/photobooks"/>
    <n v="124"/>
    <n v="110.39397959183674"/>
    <x v="8"/>
    <x v="20"/>
  </r>
  <r>
    <x v="0"/>
    <x v="1"/>
    <s v="GBP"/>
    <n v="1405761278"/>
    <n v="1403169278"/>
    <b v="1"/>
    <n v="405"/>
    <b v="1"/>
    <s v="photography/photobooks"/>
    <n v="101"/>
    <n v="39.91506172839506"/>
    <x v="8"/>
    <x v="20"/>
  </r>
  <r>
    <x v="0"/>
    <x v="0"/>
    <s v="USD"/>
    <n v="1447858804"/>
    <n v="1445263204"/>
    <b v="1"/>
    <n v="206"/>
    <b v="1"/>
    <s v="photography/photobooks"/>
    <n v="112"/>
    <n v="75.975728155339809"/>
    <x v="8"/>
    <x v="20"/>
  </r>
  <r>
    <x v="0"/>
    <x v="0"/>
    <s v="USD"/>
    <n v="1486311939"/>
    <n v="1483719939"/>
    <b v="1"/>
    <n v="335"/>
    <b v="1"/>
    <s v="photography/photobooks"/>
    <n v="559"/>
    <n v="58.379104477611939"/>
    <x v="8"/>
    <x v="20"/>
  </r>
  <r>
    <x v="0"/>
    <x v="1"/>
    <s v="GBP"/>
    <n v="1405523866"/>
    <n v="1402931866"/>
    <b v="1"/>
    <n v="215"/>
    <b v="1"/>
    <s v="photography/photobooks"/>
    <n v="150"/>
    <n v="55.82093023255814"/>
    <x v="8"/>
    <x v="20"/>
  </r>
  <r>
    <x v="0"/>
    <x v="0"/>
    <s v="USD"/>
    <n v="1443363640"/>
    <n v="1439907640"/>
    <b v="1"/>
    <n v="176"/>
    <b v="1"/>
    <s v="photography/photobooks"/>
    <n v="106"/>
    <n v="151.24431818181819"/>
    <x v="8"/>
    <x v="20"/>
  </r>
  <r>
    <x v="0"/>
    <x v="10"/>
    <s v="NOK"/>
    <n v="1458104697"/>
    <n v="1455516297"/>
    <b v="1"/>
    <n v="555"/>
    <b v="1"/>
    <s v="photography/photobooks"/>
    <n v="157"/>
    <n v="849.67027027027029"/>
    <x v="8"/>
    <x v="20"/>
  </r>
  <r>
    <x v="0"/>
    <x v="0"/>
    <s v="USD"/>
    <n v="1475762400"/>
    <n v="1473160292"/>
    <b v="1"/>
    <n v="116"/>
    <b v="1"/>
    <s v="photography/photobooks"/>
    <n v="109"/>
    <n v="159.24137931034483"/>
    <x v="8"/>
    <x v="20"/>
  </r>
  <r>
    <x v="0"/>
    <x v="0"/>
    <s v="USD"/>
    <n v="1417845600"/>
    <n v="1415194553"/>
    <b v="1"/>
    <n v="615"/>
    <b v="1"/>
    <s v="photography/photobooks"/>
    <n v="162"/>
    <n v="39.507317073170732"/>
    <x v="8"/>
    <x v="20"/>
  </r>
  <r>
    <x v="0"/>
    <x v="0"/>
    <s v="USD"/>
    <n v="1401565252"/>
    <n v="1398973252"/>
    <b v="1"/>
    <n v="236"/>
    <b v="1"/>
    <s v="photography/photobooks"/>
    <n v="205"/>
    <n v="130.52966101694915"/>
    <x v="8"/>
    <x v="20"/>
  </r>
  <r>
    <x v="0"/>
    <x v="0"/>
    <s v="USD"/>
    <n v="1403301540"/>
    <n v="1400867283"/>
    <b v="1"/>
    <n v="145"/>
    <b v="1"/>
    <s v="photography/photobooks"/>
    <n v="103"/>
    <n v="64.156896551724131"/>
    <x v="8"/>
    <x v="20"/>
  </r>
  <r>
    <x v="0"/>
    <x v="0"/>
    <s v="USD"/>
    <n v="1418961600"/>
    <n v="1415824513"/>
    <b v="1"/>
    <n v="167"/>
    <b v="1"/>
    <s v="photography/photobooks"/>
    <n v="103"/>
    <n v="111.52694610778443"/>
    <x v="8"/>
    <x v="20"/>
  </r>
  <r>
    <x v="0"/>
    <x v="0"/>
    <s v="USD"/>
    <n v="1465272091"/>
    <n v="1462248091"/>
    <b v="1"/>
    <n v="235"/>
    <b v="1"/>
    <s v="photography/photobooks"/>
    <n v="107"/>
    <n v="170.44680851063831"/>
    <x v="8"/>
    <x v="20"/>
  </r>
  <r>
    <x v="0"/>
    <x v="0"/>
    <s v="USD"/>
    <n v="1413575739"/>
    <n v="1410983739"/>
    <b v="1"/>
    <n v="452"/>
    <b v="1"/>
    <s v="photography/photobooks"/>
    <n v="139"/>
    <n v="133.7391592920354"/>
    <x v="8"/>
    <x v="20"/>
  </r>
  <r>
    <x v="0"/>
    <x v="0"/>
    <s v="USD"/>
    <n v="1419292800"/>
    <n v="1416592916"/>
    <b v="1"/>
    <n v="241"/>
    <b v="1"/>
    <s v="photography/photobooks"/>
    <n v="125"/>
    <n v="95.834024896265561"/>
    <x v="8"/>
    <x v="20"/>
  </r>
  <r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0"/>
    <x v="0"/>
    <s v="USD"/>
    <n v="1471539138"/>
    <n v="1468947138"/>
    <b v="1"/>
    <n v="140"/>
    <b v="1"/>
    <s v="photography/photobooks"/>
    <n v="174"/>
    <n v="32.315357142857138"/>
    <x v="8"/>
    <x v="20"/>
  </r>
  <r>
    <x v="0"/>
    <x v="0"/>
    <s v="USD"/>
    <n v="1453185447"/>
    <n v="1448951847"/>
    <b v="1"/>
    <n v="280"/>
    <b v="1"/>
    <s v="photography/photobooks"/>
    <n v="120"/>
    <n v="98.839285714285708"/>
    <x v="8"/>
    <x v="20"/>
  </r>
  <r>
    <x v="0"/>
    <x v="0"/>
    <s v="USD"/>
    <n v="1489497886"/>
    <n v="1487082286"/>
    <b v="1"/>
    <n v="70"/>
    <b v="1"/>
    <s v="photography/photobooks"/>
    <n v="110"/>
    <n v="55.222142857142863"/>
    <x v="8"/>
    <x v="20"/>
  </r>
  <r>
    <x v="0"/>
    <x v="0"/>
    <s v="USD"/>
    <n v="1485907200"/>
    <n v="1483292122"/>
    <b v="1"/>
    <n v="160"/>
    <b v="1"/>
    <s v="photography/photobooks"/>
    <n v="282"/>
    <n v="52.793750000000003"/>
    <x v="8"/>
    <x v="20"/>
  </r>
  <r>
    <x v="0"/>
    <x v="0"/>
    <s v="USD"/>
    <n v="1426773920"/>
    <n v="1424185520"/>
    <b v="1"/>
    <n v="141"/>
    <b v="1"/>
    <s v="photography/photobooks"/>
    <n v="101"/>
    <n v="135.66666666666666"/>
    <x v="8"/>
    <x v="20"/>
  </r>
  <r>
    <x v="0"/>
    <x v="0"/>
    <s v="USD"/>
    <n v="1445624695"/>
    <n v="1443464695"/>
    <b v="1"/>
    <n v="874"/>
    <b v="1"/>
    <s v="photography/photobooks"/>
    <n v="135"/>
    <n v="53.991990846681922"/>
    <x v="8"/>
    <x v="20"/>
  </r>
  <r>
    <x v="0"/>
    <x v="0"/>
    <s v="USD"/>
    <n v="1417402800"/>
    <n v="1414610126"/>
    <b v="1"/>
    <n v="73"/>
    <b v="1"/>
    <s v="photography/photobooks"/>
    <n v="176"/>
    <n v="56.643835616438359"/>
    <x v="8"/>
    <x v="20"/>
  </r>
  <r>
    <x v="0"/>
    <x v="2"/>
    <s v="AUD"/>
    <n v="1455548400"/>
    <n v="1453461865"/>
    <b v="1"/>
    <n v="294"/>
    <b v="1"/>
    <s v="photography/photobooks"/>
    <n v="484"/>
    <n v="82.316326530612244"/>
    <x v="8"/>
    <x v="20"/>
  </r>
  <r>
    <x v="0"/>
    <x v="0"/>
    <s v="USD"/>
    <n v="1462161540"/>
    <n v="1457913777"/>
    <b v="1"/>
    <n v="740"/>
    <b v="1"/>
    <s v="photography/photobooks"/>
    <n v="145"/>
    <n v="88.26081081081081"/>
    <x v="8"/>
    <x v="20"/>
  </r>
  <r>
    <x v="0"/>
    <x v="0"/>
    <s v="USD"/>
    <n v="1441383062"/>
    <n v="1438791062"/>
    <b v="1"/>
    <n v="369"/>
    <b v="1"/>
    <s v="photography/photobooks"/>
    <n v="418"/>
    <n v="84.905149051490511"/>
    <x v="8"/>
    <x v="20"/>
  </r>
  <r>
    <x v="0"/>
    <x v="0"/>
    <s v="USD"/>
    <n v="1464040800"/>
    <n v="1461527631"/>
    <b v="1"/>
    <n v="110"/>
    <b v="1"/>
    <s v="photography/photobooks"/>
    <n v="132"/>
    <n v="48.154545454545456"/>
    <x v="8"/>
    <x v="20"/>
  </r>
  <r>
    <x v="0"/>
    <x v="0"/>
    <s v="USD"/>
    <n v="1440702910"/>
    <n v="1438110910"/>
    <b v="1"/>
    <n v="455"/>
    <b v="1"/>
    <s v="photography/photobooks"/>
    <n v="250"/>
    <n v="66.015406593406595"/>
    <x v="8"/>
    <x v="20"/>
  </r>
  <r>
    <x v="0"/>
    <x v="12"/>
    <s v="EUR"/>
    <n v="1470506400"/>
    <n v="1467358427"/>
    <b v="1"/>
    <n v="224"/>
    <b v="1"/>
    <s v="photography/photobooks"/>
    <n v="180"/>
    <n v="96.375"/>
    <x v="8"/>
    <x v="20"/>
  </r>
  <r>
    <x v="0"/>
    <x v="0"/>
    <s v="USD"/>
    <n v="1421952370"/>
    <n v="1418064370"/>
    <b v="1"/>
    <n v="46"/>
    <b v="1"/>
    <s v="photography/photobooks"/>
    <n v="103"/>
    <n v="156.17391304347825"/>
    <x v="8"/>
    <x v="20"/>
  </r>
  <r>
    <x v="0"/>
    <x v="0"/>
    <s v="USD"/>
    <n v="1483481019"/>
    <n v="1480629819"/>
    <b v="0"/>
    <n v="284"/>
    <b v="1"/>
    <s v="photography/photobooks"/>
    <n v="136"/>
    <n v="95.764859154929582"/>
    <x v="8"/>
    <x v="20"/>
  </r>
  <r>
    <x v="0"/>
    <x v="0"/>
    <s v="USD"/>
    <n v="1416964500"/>
    <n v="1414368616"/>
    <b v="1"/>
    <n v="98"/>
    <b v="1"/>
    <s v="photography/photobooks"/>
    <n v="118"/>
    <n v="180.40816326530611"/>
    <x v="8"/>
    <x v="20"/>
  </r>
  <r>
    <x v="2"/>
    <x v="0"/>
    <s v="USD"/>
    <n v="1420045538"/>
    <n v="1417453538"/>
    <b v="0"/>
    <n v="2"/>
    <b v="0"/>
    <s v="photography/nature"/>
    <n v="0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0"/>
    <n v="1"/>
    <x v="8"/>
    <x v="24"/>
  </r>
  <r>
    <x v="2"/>
    <x v="1"/>
    <s v="GBP"/>
    <n v="1410930399"/>
    <n v="1405746399"/>
    <b v="0"/>
    <n v="11"/>
    <b v="0"/>
    <s v="photography/nature"/>
    <n v="2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9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5"/>
    <n v="11.666666666666666"/>
    <x v="8"/>
    <x v="24"/>
  </r>
  <r>
    <x v="2"/>
    <x v="0"/>
    <s v="USD"/>
    <n v="1430270199"/>
    <n v="1428974199"/>
    <b v="0"/>
    <n v="1"/>
    <b v="0"/>
    <s v="photography/nature"/>
    <n v="0"/>
    <n v="50"/>
    <x v="8"/>
    <x v="24"/>
  </r>
  <r>
    <x v="2"/>
    <x v="0"/>
    <s v="USD"/>
    <n v="1415842193"/>
    <n v="1414110593"/>
    <b v="0"/>
    <n v="4"/>
    <b v="0"/>
    <s v="photography/nature"/>
    <n v="4"/>
    <n v="23.5"/>
    <x v="8"/>
    <x v="24"/>
  </r>
  <r>
    <x v="1"/>
    <x v="0"/>
    <s v="USD"/>
    <n v="1383789603"/>
    <n v="1381194003"/>
    <b v="0"/>
    <n v="1"/>
    <b v="0"/>
    <s v="publishing/art books"/>
    <n v="1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"/>
    <n v="42.5"/>
    <x v="3"/>
    <x v="25"/>
  </r>
  <r>
    <x v="1"/>
    <x v="0"/>
    <s v="USD"/>
    <n v="1432843500"/>
    <n v="1430124509"/>
    <b v="0"/>
    <n v="1"/>
    <b v="0"/>
    <s v="publishing/art books"/>
    <n v="0"/>
    <n v="10"/>
    <x v="3"/>
    <x v="25"/>
  </r>
  <r>
    <x v="1"/>
    <x v="0"/>
    <s v="USD"/>
    <n v="1307554261"/>
    <n v="1304962261"/>
    <b v="0"/>
    <n v="1"/>
    <b v="0"/>
    <s v="publishing/art books"/>
    <n v="3"/>
    <n v="100"/>
    <x v="3"/>
    <x v="25"/>
  </r>
  <r>
    <x v="1"/>
    <x v="0"/>
    <s v="USD"/>
    <n v="1469656800"/>
    <n v="1467151204"/>
    <b v="0"/>
    <n v="59"/>
    <b v="0"/>
    <s v="publishing/art books"/>
    <n v="21"/>
    <n v="108.05084745762711"/>
    <x v="3"/>
    <x v="25"/>
  </r>
  <r>
    <x v="1"/>
    <x v="0"/>
    <s v="USD"/>
    <n v="1392595200"/>
    <n v="1391293745"/>
    <b v="0"/>
    <n v="13"/>
    <b v="0"/>
    <s v="publishing/art books"/>
    <n v="4"/>
    <n v="26.923076923076923"/>
    <x v="3"/>
    <x v="25"/>
  </r>
  <r>
    <x v="1"/>
    <x v="0"/>
    <s v="USD"/>
    <n v="1419384585"/>
    <n v="1416360585"/>
    <b v="0"/>
    <n v="22"/>
    <b v="0"/>
    <s v="publishing/art books"/>
    <n v="14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"/>
    <n v="47.769230769230766"/>
    <x v="3"/>
    <x v="25"/>
  </r>
  <r>
    <x v="1"/>
    <x v="1"/>
    <s v="GBP"/>
    <n v="1434738483"/>
    <n v="1432146483"/>
    <b v="0"/>
    <n v="4"/>
    <b v="0"/>
    <s v="publishing/art books"/>
    <n v="1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"/>
    <n v="74.333333333333329"/>
    <x v="3"/>
    <x v="25"/>
  </r>
  <r>
    <x v="1"/>
    <x v="0"/>
    <s v="USD"/>
    <n v="1424211329"/>
    <n v="1421187329"/>
    <b v="0"/>
    <n v="6"/>
    <b v="0"/>
    <s v="publishing/art books"/>
    <n v="5"/>
    <n v="84.333333333333329"/>
    <x v="3"/>
    <x v="25"/>
  </r>
  <r>
    <x v="1"/>
    <x v="0"/>
    <s v="USD"/>
    <n v="1404909296"/>
    <n v="1402317296"/>
    <b v="0"/>
    <n v="35"/>
    <b v="0"/>
    <s v="publishing/art books"/>
    <n v="23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1"/>
    <n v="27.5"/>
    <x v="3"/>
    <x v="25"/>
  </r>
  <r>
    <x v="1"/>
    <x v="0"/>
    <s v="USD"/>
    <n v="1283392800"/>
    <n v="1281317691"/>
    <b v="0"/>
    <n v="4"/>
    <b v="0"/>
    <s v="publishing/art books"/>
    <n v="11"/>
    <n v="51.25"/>
    <x v="3"/>
    <x v="25"/>
  </r>
  <r>
    <x v="1"/>
    <x v="0"/>
    <s v="USD"/>
    <n v="1377734091"/>
    <n v="1374882891"/>
    <b v="0"/>
    <n v="2"/>
    <b v="0"/>
    <s v="publishing/art books"/>
    <n v="1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1"/>
    <n v="5"/>
    <x v="8"/>
    <x v="26"/>
  </r>
  <r>
    <x v="2"/>
    <x v="0"/>
    <s v="USD"/>
    <n v="1445894400"/>
    <n v="1440961053"/>
    <b v="0"/>
    <n v="3"/>
    <b v="0"/>
    <s v="photography/places"/>
    <n v="9"/>
    <n v="31"/>
    <x v="8"/>
    <x v="26"/>
  </r>
  <r>
    <x v="2"/>
    <x v="1"/>
    <s v="GBP"/>
    <n v="1411681391"/>
    <n v="1409089391"/>
    <b v="0"/>
    <n v="1"/>
    <b v="0"/>
    <s v="photography/places"/>
    <n v="0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0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2"/>
    <n v="510"/>
    <x v="8"/>
    <x v="26"/>
  </r>
  <r>
    <x v="2"/>
    <x v="1"/>
    <s v="GBP"/>
    <n v="1459700741"/>
    <n v="1457112341"/>
    <b v="0"/>
    <n v="92"/>
    <b v="0"/>
    <s v="photography/places"/>
    <n v="29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0"/>
    <n v="1"/>
    <x v="8"/>
    <x v="26"/>
  </r>
  <r>
    <x v="2"/>
    <x v="0"/>
    <s v="USD"/>
    <n v="1463329260"/>
    <n v="1458147982"/>
    <b v="0"/>
    <n v="10"/>
    <b v="0"/>
    <s v="photography/places"/>
    <n v="21"/>
    <n v="20.5"/>
    <x v="8"/>
    <x v="26"/>
  </r>
  <r>
    <x v="2"/>
    <x v="0"/>
    <s v="USD"/>
    <n v="1403122380"/>
    <n v="1400634728"/>
    <b v="0"/>
    <n v="7"/>
    <b v="0"/>
    <s v="photography/places"/>
    <n v="0"/>
    <n v="40"/>
    <x v="8"/>
    <x v="26"/>
  </r>
  <r>
    <x v="2"/>
    <x v="1"/>
    <s v="GBP"/>
    <n v="1418469569"/>
    <n v="1414577969"/>
    <b v="0"/>
    <n v="3"/>
    <b v="0"/>
    <s v="photography/places"/>
    <n v="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"/>
    <n v="40.777777777777779"/>
    <x v="8"/>
    <x v="26"/>
  </r>
  <r>
    <x v="0"/>
    <x v="0"/>
    <s v="USD"/>
    <n v="1304561633"/>
    <n v="1301969633"/>
    <b v="0"/>
    <n v="56"/>
    <b v="1"/>
    <s v="music/rock"/>
    <n v="108"/>
    <n v="48.325535714285714"/>
    <x v="4"/>
    <x v="11"/>
  </r>
  <r>
    <x v="0"/>
    <x v="0"/>
    <s v="USD"/>
    <n v="1318633200"/>
    <n v="1314947317"/>
    <b v="0"/>
    <n v="32"/>
    <b v="1"/>
    <s v="music/rock"/>
    <n v="100"/>
    <n v="46.953125"/>
    <x v="4"/>
    <x v="11"/>
  </r>
  <r>
    <x v="0"/>
    <x v="0"/>
    <s v="USD"/>
    <n v="1327723459"/>
    <n v="1322539459"/>
    <b v="0"/>
    <n v="30"/>
    <b v="1"/>
    <s v="music/rock"/>
    <n v="100"/>
    <n v="66.688666666666663"/>
    <x v="4"/>
    <x v="11"/>
  </r>
  <r>
    <x v="0"/>
    <x v="0"/>
    <s v="USD"/>
    <n v="1332011835"/>
    <n v="1328559435"/>
    <b v="0"/>
    <n v="70"/>
    <b v="1"/>
    <s v="music/rock"/>
    <n v="122"/>
    <n v="48.842857142857142"/>
    <x v="4"/>
    <x v="11"/>
  </r>
  <r>
    <x v="0"/>
    <x v="0"/>
    <s v="USD"/>
    <n v="1312182000"/>
    <n v="1311380313"/>
    <b v="0"/>
    <n v="44"/>
    <b v="1"/>
    <s v="music/rock"/>
    <n v="101"/>
    <n v="137.30909090909091"/>
    <x v="4"/>
    <x v="11"/>
  </r>
  <r>
    <x v="0"/>
    <x v="0"/>
    <s v="USD"/>
    <n v="1300930838"/>
    <n v="1293158438"/>
    <b v="0"/>
    <n v="92"/>
    <b v="1"/>
    <s v="music/rock"/>
    <n v="101"/>
    <n v="87.829673913043479"/>
    <x v="4"/>
    <x v="11"/>
  </r>
  <r>
    <x v="0"/>
    <x v="0"/>
    <s v="USD"/>
    <n v="1339701851"/>
    <n v="1337887451"/>
    <b v="0"/>
    <n v="205"/>
    <b v="1"/>
    <s v="music/rock"/>
    <n v="145"/>
    <n v="70.785365853658533"/>
    <x v="4"/>
    <x v="11"/>
  </r>
  <r>
    <x v="0"/>
    <x v="0"/>
    <s v="USD"/>
    <n v="1388553960"/>
    <n v="1385754986"/>
    <b v="0"/>
    <n v="23"/>
    <b v="1"/>
    <s v="music/rock"/>
    <n v="101"/>
    <n v="52.826086956521742"/>
    <x v="4"/>
    <x v="11"/>
  </r>
  <r>
    <x v="0"/>
    <x v="0"/>
    <s v="USD"/>
    <n v="1320220800"/>
    <n v="1315612909"/>
    <b v="0"/>
    <n v="4"/>
    <b v="1"/>
    <s v="music/rock"/>
    <n v="118"/>
    <n v="443.75"/>
    <x v="4"/>
    <x v="11"/>
  </r>
  <r>
    <x v="0"/>
    <x v="0"/>
    <s v="USD"/>
    <n v="1355609510"/>
    <n v="1353017510"/>
    <b v="0"/>
    <n v="112"/>
    <b v="1"/>
    <s v="music/rock"/>
    <n v="272"/>
    <n v="48.544642857142854"/>
    <x v="4"/>
    <x v="11"/>
  </r>
  <r>
    <x v="0"/>
    <x v="0"/>
    <s v="USD"/>
    <n v="1370390432"/>
    <n v="1368576032"/>
    <b v="0"/>
    <n v="27"/>
    <b v="1"/>
    <s v="music/rock"/>
    <n v="125"/>
    <n v="37.074074074074076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2"/>
    <n v="39.03846153846154"/>
    <x v="4"/>
    <x v="11"/>
  </r>
  <r>
    <x v="0"/>
    <x v="0"/>
    <s v="USD"/>
    <n v="1407085200"/>
    <n v="1401924769"/>
    <b v="0"/>
    <n v="77"/>
    <b v="1"/>
    <s v="music/rock"/>
    <n v="103"/>
    <n v="66.688311688311686"/>
    <x v="4"/>
    <x v="11"/>
  </r>
  <r>
    <x v="0"/>
    <x v="0"/>
    <s v="USD"/>
    <n v="1323742396"/>
    <n v="1319850796"/>
    <b v="0"/>
    <n v="136"/>
    <b v="1"/>
    <s v="music/rock"/>
    <n v="114"/>
    <n v="67.132352941176464"/>
    <x v="4"/>
    <x v="11"/>
  </r>
  <r>
    <x v="0"/>
    <x v="0"/>
    <s v="USD"/>
    <n v="1353621600"/>
    <n v="1350061821"/>
    <b v="0"/>
    <n v="157"/>
    <b v="1"/>
    <s v="music/rock"/>
    <n v="104"/>
    <n v="66.369426751592357"/>
    <x v="4"/>
    <x v="11"/>
  </r>
  <r>
    <x v="0"/>
    <x v="0"/>
    <s v="USD"/>
    <n v="1383332400"/>
    <n v="1380470188"/>
    <b v="0"/>
    <n v="158"/>
    <b v="1"/>
    <s v="music/rock"/>
    <n v="146"/>
    <n v="64.620253164556956"/>
    <x v="4"/>
    <x v="11"/>
  </r>
  <r>
    <x v="0"/>
    <x v="0"/>
    <s v="USD"/>
    <n v="1362757335"/>
    <n v="1359301335"/>
    <b v="0"/>
    <n v="27"/>
    <b v="1"/>
    <s v="music/rock"/>
    <n v="105"/>
    <n v="58.370370370370374"/>
    <x v="4"/>
    <x v="11"/>
  </r>
  <r>
    <x v="0"/>
    <x v="0"/>
    <s v="USD"/>
    <n v="1410755286"/>
    <n v="1408940886"/>
    <b v="0"/>
    <n v="23"/>
    <b v="1"/>
    <s v="music/rock"/>
    <n v="133"/>
    <n v="86.956521739130437"/>
    <x v="4"/>
    <x v="11"/>
  </r>
  <r>
    <x v="0"/>
    <x v="0"/>
    <s v="USD"/>
    <n v="1361606940"/>
    <n v="1361002140"/>
    <b v="0"/>
    <n v="17"/>
    <b v="1"/>
    <s v="music/rock"/>
    <n v="113"/>
    <n v="66.470588235294116"/>
    <x v="4"/>
    <x v="11"/>
  </r>
  <r>
    <x v="0"/>
    <x v="0"/>
    <s v="USD"/>
    <n v="1338177540"/>
    <n v="1333550015"/>
    <b v="0"/>
    <n v="37"/>
    <b v="1"/>
    <s v="music/rock"/>
    <n v="121"/>
    <n v="163.78378378378378"/>
    <x v="4"/>
    <x v="11"/>
  </r>
  <r>
    <x v="0"/>
    <x v="0"/>
    <s v="USD"/>
    <n v="1418803140"/>
    <n v="1415343874"/>
    <b v="0"/>
    <n v="65"/>
    <b v="1"/>
    <s v="music/rock"/>
    <n v="102"/>
    <n v="107.98461538461538"/>
    <x v="4"/>
    <x v="11"/>
  </r>
  <r>
    <x v="0"/>
    <x v="1"/>
    <s v="GBP"/>
    <n v="1377621089"/>
    <n v="1372437089"/>
    <b v="0"/>
    <n v="18"/>
    <b v="1"/>
    <s v="music/rock"/>
    <n v="101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"/>
    <n v="112.01923076923077"/>
    <x v="4"/>
    <x v="11"/>
  </r>
  <r>
    <x v="0"/>
    <x v="0"/>
    <s v="USD"/>
    <n v="1385932867"/>
    <n v="1383337267"/>
    <b v="0"/>
    <n v="108"/>
    <b v="1"/>
    <s v="music/rock"/>
    <n v="1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1"/>
    <n v="45.875"/>
    <x v="4"/>
    <x v="11"/>
  </r>
  <r>
    <x v="0"/>
    <x v="0"/>
    <s v="USD"/>
    <n v="1392929333"/>
    <n v="1389041333"/>
    <b v="0"/>
    <n v="82"/>
    <b v="1"/>
    <s v="music/rock"/>
    <n v="104"/>
    <n v="75.853658536585371"/>
    <x v="4"/>
    <x v="11"/>
  </r>
  <r>
    <x v="0"/>
    <x v="0"/>
    <s v="USD"/>
    <n v="1330671540"/>
    <n v="1328040375"/>
    <b v="0"/>
    <n v="126"/>
    <b v="1"/>
    <s v="music/rock"/>
    <n v="265"/>
    <n v="84.206349206349202"/>
    <x v="4"/>
    <x v="11"/>
  </r>
  <r>
    <x v="0"/>
    <x v="0"/>
    <s v="USD"/>
    <n v="1350074261"/>
    <n v="1347482261"/>
    <b v="0"/>
    <n v="133"/>
    <b v="1"/>
    <s v="music/rock"/>
    <n v="156"/>
    <n v="117.22556390977444"/>
    <x v="4"/>
    <x v="11"/>
  </r>
  <r>
    <x v="0"/>
    <x v="0"/>
    <s v="USD"/>
    <n v="1316851854"/>
    <n v="1311667854"/>
    <b v="0"/>
    <n v="47"/>
    <b v="1"/>
    <s v="music/rock"/>
    <n v="102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1"/>
    <n v="62.8125"/>
    <x v="4"/>
    <x v="11"/>
  </r>
  <r>
    <x v="0"/>
    <x v="0"/>
    <s v="USD"/>
    <n v="1468270261"/>
    <n v="1463086261"/>
    <b v="0"/>
    <n v="37"/>
    <b v="1"/>
    <s v="music/rock"/>
    <n v="125"/>
    <n v="67.729729729729726"/>
    <x v="4"/>
    <x v="11"/>
  </r>
  <r>
    <x v="0"/>
    <x v="0"/>
    <s v="USD"/>
    <n v="1307851200"/>
    <n v="1304129088"/>
    <b v="0"/>
    <n v="87"/>
    <b v="1"/>
    <s v="music/rock"/>
    <n v="104"/>
    <n v="53.5632183908046"/>
    <x v="4"/>
    <x v="11"/>
  </r>
  <r>
    <x v="0"/>
    <x v="0"/>
    <s v="USD"/>
    <n v="1262302740"/>
    <n v="1257444140"/>
    <b v="0"/>
    <n v="15"/>
    <b v="1"/>
    <s v="music/rock"/>
    <n v="104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70"/>
    <n v="39.967058823529413"/>
    <x v="4"/>
    <x v="11"/>
  </r>
  <r>
    <x v="0"/>
    <x v="0"/>
    <s v="USD"/>
    <n v="1418998744"/>
    <n v="1416406744"/>
    <b v="0"/>
    <n v="26"/>
    <b v="1"/>
    <s v="music/pop"/>
    <n v="101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5"/>
    <n v="168.51351351351352"/>
    <x v="4"/>
    <x v="27"/>
  </r>
  <r>
    <x v="0"/>
    <x v="0"/>
    <s v="USD"/>
    <n v="1353551160"/>
    <n v="1348363560"/>
    <b v="0"/>
    <n v="128"/>
    <b v="1"/>
    <s v="music/pop"/>
    <n v="110"/>
    <n v="85.546875"/>
    <x v="4"/>
    <x v="27"/>
  </r>
  <r>
    <x v="0"/>
    <x v="0"/>
    <s v="USD"/>
    <n v="1379515740"/>
    <n v="1378306140"/>
    <b v="0"/>
    <n v="10"/>
    <b v="1"/>
    <s v="music/pop"/>
    <n v="111"/>
    <n v="554"/>
    <x v="4"/>
    <x v="27"/>
  </r>
  <r>
    <x v="0"/>
    <x v="1"/>
    <s v="GBP"/>
    <n v="1408039860"/>
    <n v="1405248503"/>
    <b v="0"/>
    <n v="83"/>
    <b v="1"/>
    <s v="music/pop"/>
    <n v="110"/>
    <n v="26.554216867469879"/>
    <x v="4"/>
    <x v="27"/>
  </r>
  <r>
    <x v="0"/>
    <x v="0"/>
    <s v="USD"/>
    <n v="1339235377"/>
    <n v="1336643377"/>
    <b v="0"/>
    <n v="46"/>
    <b v="1"/>
    <s v="music/pop"/>
    <n v="105"/>
    <n v="113.82608695652173"/>
    <x v="4"/>
    <x v="27"/>
  </r>
  <r>
    <x v="0"/>
    <x v="0"/>
    <s v="USD"/>
    <n v="1300636482"/>
    <n v="1298048082"/>
    <b v="0"/>
    <n v="90"/>
    <b v="1"/>
    <s v="music/pop"/>
    <n v="125"/>
    <n v="32.011111111111113"/>
    <x v="4"/>
    <x v="27"/>
  </r>
  <r>
    <x v="0"/>
    <x v="0"/>
    <s v="USD"/>
    <n v="1400862355"/>
    <n v="1396974355"/>
    <b v="0"/>
    <n v="81"/>
    <b v="1"/>
    <s v="music/pop"/>
    <n v="101"/>
    <n v="47.189259259259259"/>
    <x v="4"/>
    <x v="27"/>
  </r>
  <r>
    <x v="0"/>
    <x v="0"/>
    <s v="USD"/>
    <n v="1381314437"/>
    <n v="1378722437"/>
    <b v="0"/>
    <n v="32"/>
    <b v="1"/>
    <s v="music/pop"/>
    <n v="142"/>
    <n v="88.46875"/>
    <x v="4"/>
    <x v="27"/>
  </r>
  <r>
    <x v="0"/>
    <x v="0"/>
    <s v="USD"/>
    <n v="1303801140"/>
    <n v="1300916220"/>
    <b v="0"/>
    <n v="20"/>
    <b v="1"/>
    <s v="music/pop"/>
    <n v="101"/>
    <n v="100.75"/>
    <x v="4"/>
    <x v="27"/>
  </r>
  <r>
    <x v="0"/>
    <x v="0"/>
    <s v="USD"/>
    <n v="1385297393"/>
    <n v="1382701793"/>
    <b v="0"/>
    <n v="70"/>
    <b v="1"/>
    <s v="music/pop"/>
    <n v="101"/>
    <n v="64.714285714285708"/>
    <x v="4"/>
    <x v="27"/>
  </r>
  <r>
    <x v="0"/>
    <x v="0"/>
    <s v="USD"/>
    <n v="1303675296"/>
    <n v="1300996896"/>
    <b v="0"/>
    <n v="168"/>
    <b v="1"/>
    <s v="music/pop"/>
    <n v="174"/>
    <n v="51.854285714285716"/>
    <x v="4"/>
    <x v="27"/>
  </r>
  <r>
    <x v="0"/>
    <x v="0"/>
    <s v="USD"/>
    <n v="1334784160"/>
    <n v="1332192160"/>
    <b v="0"/>
    <n v="34"/>
    <b v="1"/>
    <s v="music/pop"/>
    <n v="120"/>
    <n v="38.794117647058826"/>
    <x v="4"/>
    <x v="27"/>
  </r>
  <r>
    <x v="0"/>
    <x v="0"/>
    <s v="USD"/>
    <n v="1333648820"/>
    <n v="1331060420"/>
    <b v="0"/>
    <n v="48"/>
    <b v="1"/>
    <s v="music/pop"/>
    <n v="143"/>
    <n v="44.645833333333336"/>
    <x v="4"/>
    <x v="27"/>
  </r>
  <r>
    <x v="0"/>
    <x v="0"/>
    <s v="USD"/>
    <n v="1355437052"/>
    <n v="1352845052"/>
    <b v="0"/>
    <n v="48"/>
    <b v="1"/>
    <s v="music/pop"/>
    <n v="100"/>
    <n v="156.77333333333334"/>
    <x v="4"/>
    <x v="27"/>
  </r>
  <r>
    <x v="0"/>
    <x v="0"/>
    <s v="USD"/>
    <n v="1337885168"/>
    <n v="1335293168"/>
    <b v="0"/>
    <n v="221"/>
    <b v="1"/>
    <s v="music/pop"/>
    <n v="105"/>
    <n v="118.70339366515837"/>
    <x v="4"/>
    <x v="27"/>
  </r>
  <r>
    <x v="0"/>
    <x v="0"/>
    <s v="USD"/>
    <n v="1355840400"/>
    <n v="1352524767"/>
    <b v="0"/>
    <n v="107"/>
    <b v="1"/>
    <s v="music/pop"/>
    <n v="132"/>
    <n v="74.149532710280369"/>
    <x v="4"/>
    <x v="27"/>
  </r>
  <r>
    <x v="0"/>
    <x v="1"/>
    <s v="GBP"/>
    <n v="1387281600"/>
    <n v="1384811721"/>
    <b v="0"/>
    <n v="45"/>
    <b v="1"/>
    <s v="music/pop"/>
    <n v="113"/>
    <n v="12.533333333333333"/>
    <x v="4"/>
    <x v="27"/>
  </r>
  <r>
    <x v="0"/>
    <x v="13"/>
    <s v="EUR"/>
    <n v="1462053540"/>
    <n v="1459355950"/>
    <b v="0"/>
    <n v="36"/>
    <b v="1"/>
    <s v="music/pop"/>
    <n v="1254"/>
    <n v="27.861111111111111"/>
    <x v="4"/>
    <x v="27"/>
  </r>
  <r>
    <x v="0"/>
    <x v="15"/>
    <s v="EUR"/>
    <n v="1453064400"/>
    <n v="1449359831"/>
    <b v="0"/>
    <n v="101"/>
    <b v="1"/>
    <s v="music/pop"/>
    <n v="103"/>
    <n v="80.178217821782184"/>
    <x v="4"/>
    <x v="27"/>
  </r>
  <r>
    <x v="0"/>
    <x v="0"/>
    <s v="USD"/>
    <n v="1325310336"/>
    <n v="1320122736"/>
    <b v="0"/>
    <n v="62"/>
    <b v="1"/>
    <s v="music/pop"/>
    <n v="103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"/>
    <n v="34.384494382022467"/>
    <x v="4"/>
    <x v="27"/>
  </r>
  <r>
    <x v="0"/>
    <x v="0"/>
    <s v="USD"/>
    <n v="1298343600"/>
    <n v="1295624113"/>
    <b v="0"/>
    <n v="93"/>
    <b v="1"/>
    <s v="music/pop"/>
    <n v="119"/>
    <n v="44.956989247311824"/>
    <x v="4"/>
    <x v="27"/>
  </r>
  <r>
    <x v="0"/>
    <x v="0"/>
    <s v="USD"/>
    <n v="1364447073"/>
    <n v="1361858673"/>
    <b v="0"/>
    <n v="98"/>
    <b v="1"/>
    <s v="music/pop"/>
    <n v="161"/>
    <n v="41.04081632653061"/>
    <x v="4"/>
    <x v="27"/>
  </r>
  <r>
    <x v="0"/>
    <x v="0"/>
    <s v="USD"/>
    <n v="1394521140"/>
    <n v="1392169298"/>
    <b v="0"/>
    <n v="82"/>
    <b v="1"/>
    <s v="music/pop"/>
    <n v="127"/>
    <n v="52.597560975609753"/>
    <x v="4"/>
    <x v="27"/>
  </r>
  <r>
    <x v="0"/>
    <x v="0"/>
    <s v="USD"/>
    <n v="1322454939"/>
    <n v="1319859339"/>
    <b v="0"/>
    <n v="116"/>
    <b v="1"/>
    <s v="music/pop"/>
    <n v="103"/>
    <n v="70.784482758620683"/>
    <x v="4"/>
    <x v="27"/>
  </r>
  <r>
    <x v="0"/>
    <x v="0"/>
    <s v="USD"/>
    <n v="1464729276"/>
    <n v="1459545276"/>
    <b v="0"/>
    <n v="52"/>
    <b v="1"/>
    <s v="music/pop"/>
    <n v="140"/>
    <n v="53.75"/>
    <x v="4"/>
    <x v="27"/>
  </r>
  <r>
    <x v="0"/>
    <x v="0"/>
    <s v="USD"/>
    <n v="1278302400"/>
    <n v="1273961999"/>
    <b v="0"/>
    <n v="23"/>
    <b v="1"/>
    <s v="music/pop"/>
    <n v="103"/>
    <n v="44.608695652173914"/>
    <x v="4"/>
    <x v="27"/>
  </r>
  <r>
    <x v="0"/>
    <x v="0"/>
    <s v="USD"/>
    <n v="1470056614"/>
    <n v="1467464614"/>
    <b v="0"/>
    <n v="77"/>
    <b v="1"/>
    <s v="music/pop"/>
    <n v="101"/>
    <n v="26.148961038961041"/>
    <x v="4"/>
    <x v="27"/>
  </r>
  <r>
    <x v="0"/>
    <x v="0"/>
    <s v="USD"/>
    <n v="1338824730"/>
    <n v="1336232730"/>
    <b v="0"/>
    <n v="49"/>
    <b v="1"/>
    <s v="music/pop"/>
    <n v="113"/>
    <n v="39.183673469387756"/>
    <x v="4"/>
    <x v="27"/>
  </r>
  <r>
    <x v="0"/>
    <x v="0"/>
    <s v="USD"/>
    <n v="1425675892"/>
    <n v="1423083892"/>
    <b v="0"/>
    <n v="59"/>
    <b v="1"/>
    <s v="music/pop"/>
    <n v="128"/>
    <n v="45.593220338983052"/>
    <x v="4"/>
    <x v="27"/>
  </r>
  <r>
    <x v="0"/>
    <x v="0"/>
    <s v="USD"/>
    <n v="1471503540"/>
    <n v="1468852306"/>
    <b v="0"/>
    <n v="113"/>
    <b v="1"/>
    <s v="music/pop"/>
    <n v="202"/>
    <n v="89.247787610619469"/>
    <x v="4"/>
    <x v="27"/>
  </r>
  <r>
    <x v="0"/>
    <x v="0"/>
    <s v="USD"/>
    <n v="1318802580"/>
    <n v="1316194540"/>
    <b v="0"/>
    <n v="34"/>
    <b v="1"/>
    <s v="music/pop"/>
    <n v="137"/>
    <n v="40.416470588235299"/>
    <x v="4"/>
    <x v="27"/>
  </r>
  <r>
    <x v="0"/>
    <x v="0"/>
    <s v="USD"/>
    <n v="1334980740"/>
    <n v="1330968347"/>
    <b v="0"/>
    <n v="42"/>
    <b v="1"/>
    <s v="music/pop"/>
    <n v="115"/>
    <n v="82.38095238095238"/>
    <x v="4"/>
    <x v="27"/>
  </r>
  <r>
    <x v="0"/>
    <x v="3"/>
    <s v="EUR"/>
    <n v="1460786340"/>
    <n v="1455615976"/>
    <b v="0"/>
    <n v="42"/>
    <b v="1"/>
    <s v="music/pop"/>
    <n v="112"/>
    <n v="159.52380952380952"/>
    <x v="4"/>
    <x v="27"/>
  </r>
  <r>
    <x v="0"/>
    <x v="0"/>
    <s v="USD"/>
    <n v="1391718671"/>
    <n v="1390509071"/>
    <b v="0"/>
    <n v="49"/>
    <b v="1"/>
    <s v="music/pop"/>
    <n v="118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8"/>
    <n v="47"/>
    <x v="4"/>
    <x v="27"/>
  </r>
  <r>
    <x v="3"/>
    <x v="0"/>
    <s v="USD"/>
    <n v="1490752800"/>
    <n v="1486522484"/>
    <b v="0"/>
    <n v="884"/>
    <b v="0"/>
    <s v="music/faith"/>
    <n v="101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2"/>
    <n v="76"/>
    <x v="4"/>
    <x v="28"/>
  </r>
  <r>
    <x v="3"/>
    <x v="0"/>
    <s v="USD"/>
    <n v="1489775641"/>
    <n v="1487360041"/>
    <b v="0"/>
    <n v="101"/>
    <b v="0"/>
    <s v="music/faith"/>
    <n v="109"/>
    <n v="86.43564356435644"/>
    <x v="4"/>
    <x v="28"/>
  </r>
  <r>
    <x v="3"/>
    <x v="0"/>
    <s v="USD"/>
    <n v="1490331623"/>
    <n v="1487743223"/>
    <b v="0"/>
    <n v="15"/>
    <b v="0"/>
    <s v="music/faith"/>
    <n v="103"/>
    <n v="24"/>
    <x v="4"/>
    <x v="28"/>
  </r>
  <r>
    <x v="3"/>
    <x v="5"/>
    <s v="CAD"/>
    <n v="1493320519"/>
    <n v="1488140119"/>
    <b v="0"/>
    <n v="1"/>
    <b v="0"/>
    <s v="music/faith"/>
    <n v="0"/>
    <n v="18"/>
    <x v="4"/>
    <x v="28"/>
  </r>
  <r>
    <x v="3"/>
    <x v="0"/>
    <s v="USD"/>
    <n v="1491855300"/>
    <n v="1488935245"/>
    <b v="0"/>
    <n v="39"/>
    <b v="0"/>
    <s v="music/faith"/>
    <n v="31"/>
    <n v="80.128205128205124"/>
    <x v="4"/>
    <x v="28"/>
  </r>
  <r>
    <x v="3"/>
    <x v="0"/>
    <s v="USD"/>
    <n v="1491738594"/>
    <n v="1489150194"/>
    <b v="0"/>
    <n v="7"/>
    <b v="0"/>
    <s v="music/faith"/>
    <n v="44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"/>
    <n v="57.727272727272727"/>
    <x v="4"/>
    <x v="28"/>
  </r>
  <r>
    <x v="3"/>
    <x v="0"/>
    <s v="USD"/>
    <n v="1491181200"/>
    <n v="1488387008"/>
    <b v="0"/>
    <n v="38"/>
    <b v="0"/>
    <s v="music/faith"/>
    <n v="33"/>
    <n v="264.26315789473682"/>
    <x v="4"/>
    <x v="28"/>
  </r>
  <r>
    <x v="3"/>
    <x v="0"/>
    <s v="USD"/>
    <n v="1490572740"/>
    <n v="1487734667"/>
    <b v="0"/>
    <n v="15"/>
    <b v="0"/>
    <s v="music/faith"/>
    <n v="48"/>
    <n v="159.33333333333334"/>
    <x v="4"/>
    <x v="28"/>
  </r>
  <r>
    <x v="3"/>
    <x v="1"/>
    <s v="GBP"/>
    <n v="1491768000"/>
    <n v="1489097112"/>
    <b v="0"/>
    <n v="8"/>
    <b v="0"/>
    <s v="music/faith"/>
    <n v="9"/>
    <n v="35"/>
    <x v="4"/>
    <x v="28"/>
  </r>
  <r>
    <x v="3"/>
    <x v="0"/>
    <s v="USD"/>
    <n v="1490589360"/>
    <n v="1488038674"/>
    <b v="0"/>
    <n v="1"/>
    <b v="0"/>
    <s v="music/faith"/>
    <n v="0"/>
    <n v="5"/>
    <x v="4"/>
    <x v="28"/>
  </r>
  <r>
    <x v="3"/>
    <x v="0"/>
    <s v="USD"/>
    <n v="1491786000"/>
    <n v="1488847514"/>
    <b v="0"/>
    <n v="23"/>
    <b v="0"/>
    <s v="music/faith"/>
    <n v="12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"/>
    <n v="54"/>
    <x v="4"/>
    <x v="28"/>
  </r>
  <r>
    <x v="3"/>
    <x v="0"/>
    <s v="USD"/>
    <n v="1491019200"/>
    <n v="1488418990"/>
    <b v="0"/>
    <n v="79"/>
    <b v="0"/>
    <s v="music/faith"/>
    <n v="26"/>
    <n v="65.974683544303801"/>
    <x v="4"/>
    <x v="28"/>
  </r>
  <r>
    <x v="2"/>
    <x v="0"/>
    <s v="USD"/>
    <n v="1421337405"/>
    <n v="1418745405"/>
    <b v="0"/>
    <n v="2"/>
    <b v="0"/>
    <s v="music/faith"/>
    <n v="0"/>
    <n v="5"/>
    <x v="4"/>
    <x v="28"/>
  </r>
  <r>
    <x v="2"/>
    <x v="0"/>
    <s v="USD"/>
    <n v="1427745150"/>
    <n v="1425156750"/>
    <b v="0"/>
    <n v="1"/>
    <b v="0"/>
    <s v="music/faith"/>
    <n v="0"/>
    <n v="1"/>
    <x v="4"/>
    <x v="28"/>
  </r>
  <r>
    <x v="2"/>
    <x v="0"/>
    <s v="USD"/>
    <n v="1441003537"/>
    <n v="1435819537"/>
    <b v="0"/>
    <n v="2"/>
    <b v="0"/>
    <s v="music/faith"/>
    <n v="1"/>
    <n v="25.5"/>
    <x v="4"/>
    <x v="28"/>
  </r>
  <r>
    <x v="2"/>
    <x v="0"/>
    <s v="USD"/>
    <n v="1424056873"/>
    <n v="1421464873"/>
    <b v="0"/>
    <n v="11"/>
    <b v="0"/>
    <s v="music/faith"/>
    <n v="65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10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5"/>
    <n v="21.25"/>
    <x v="4"/>
    <x v="28"/>
  </r>
  <r>
    <x v="2"/>
    <x v="12"/>
    <s v="EUR"/>
    <n v="1453122000"/>
    <n v="1449151888"/>
    <b v="0"/>
    <n v="1"/>
    <b v="0"/>
    <s v="music/faith"/>
    <n v="1"/>
    <n v="34"/>
    <x v="4"/>
    <x v="28"/>
  </r>
  <r>
    <x v="2"/>
    <x v="0"/>
    <s v="USD"/>
    <n v="1409585434"/>
    <n v="1406907034"/>
    <b v="0"/>
    <n v="2"/>
    <b v="0"/>
    <s v="music/faith"/>
    <n v="11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2"/>
    <n v="50"/>
    <x v="4"/>
    <x v="28"/>
  </r>
  <r>
    <x v="2"/>
    <x v="0"/>
    <s v="USD"/>
    <n v="1430517761"/>
    <n v="1427925761"/>
    <b v="0"/>
    <n v="17"/>
    <b v="0"/>
    <s v="music/faith"/>
    <n v="8"/>
    <n v="115.70588235294117"/>
    <x v="4"/>
    <x v="28"/>
  </r>
  <r>
    <x v="2"/>
    <x v="0"/>
    <s v="USD"/>
    <n v="1427772120"/>
    <n v="1425186785"/>
    <b v="0"/>
    <n v="2"/>
    <b v="0"/>
    <s v="music/faith"/>
    <n v="0"/>
    <n v="5.5"/>
    <x v="4"/>
    <x v="28"/>
  </r>
  <r>
    <x v="2"/>
    <x v="0"/>
    <s v="USD"/>
    <n v="1481295099"/>
    <n v="1477835499"/>
    <b v="0"/>
    <n v="3"/>
    <b v="0"/>
    <s v="music/faith"/>
    <n v="8"/>
    <n v="50"/>
    <x v="4"/>
    <x v="28"/>
  </r>
  <r>
    <x v="2"/>
    <x v="0"/>
    <s v="USD"/>
    <n v="1461211200"/>
    <n v="1459467238"/>
    <b v="0"/>
    <n v="41"/>
    <b v="0"/>
    <s v="music/faith"/>
    <n v="43"/>
    <n v="34.024390243902438"/>
    <x v="4"/>
    <x v="28"/>
  </r>
  <r>
    <x v="2"/>
    <x v="0"/>
    <s v="USD"/>
    <n v="1463201940"/>
    <n v="1459435149"/>
    <b v="0"/>
    <n v="2"/>
    <b v="0"/>
    <s v="music/faith"/>
    <n v="0"/>
    <n v="37.5"/>
    <x v="4"/>
    <x v="28"/>
  </r>
  <r>
    <x v="2"/>
    <x v="0"/>
    <s v="USD"/>
    <n v="1410958191"/>
    <n v="1408366191"/>
    <b v="0"/>
    <n v="3"/>
    <b v="0"/>
    <s v="music/faith"/>
    <n v="1"/>
    <n v="11.666666666666666"/>
    <x v="4"/>
    <x v="28"/>
  </r>
  <r>
    <x v="2"/>
    <x v="0"/>
    <s v="USD"/>
    <n v="1415562471"/>
    <n v="1412966871"/>
    <b v="0"/>
    <n v="8"/>
    <b v="0"/>
    <s v="music/faith"/>
    <n v="6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0"/>
    <n v="1"/>
    <x v="4"/>
    <x v="28"/>
  </r>
  <r>
    <x v="2"/>
    <x v="0"/>
    <s v="USD"/>
    <n v="1435730400"/>
    <n v="1430855315"/>
    <b v="0"/>
    <n v="3"/>
    <b v="0"/>
    <s v="music/faith"/>
    <n v="7"/>
    <n v="216.66666666666666"/>
    <x v="4"/>
    <x v="28"/>
  </r>
  <r>
    <x v="2"/>
    <x v="0"/>
    <s v="USD"/>
    <n v="1414707762"/>
    <n v="1412115762"/>
    <b v="0"/>
    <n v="4"/>
    <b v="0"/>
    <s v="music/faith"/>
    <n v="1"/>
    <n v="8.75"/>
    <x v="4"/>
    <x v="28"/>
  </r>
  <r>
    <x v="2"/>
    <x v="0"/>
    <s v="USD"/>
    <n v="1408922049"/>
    <n v="1406330049"/>
    <b v="0"/>
    <n v="9"/>
    <b v="0"/>
    <s v="music/faith"/>
    <n v="10"/>
    <n v="62.222222222222221"/>
    <x v="4"/>
    <x v="28"/>
  </r>
  <r>
    <x v="2"/>
    <x v="0"/>
    <s v="USD"/>
    <n v="1403906664"/>
    <n v="1401401064"/>
    <b v="0"/>
    <n v="16"/>
    <b v="0"/>
    <s v="music/faith"/>
    <n v="34"/>
    <n v="137.25"/>
    <x v="4"/>
    <x v="28"/>
  </r>
  <r>
    <x v="2"/>
    <x v="1"/>
    <s v="GBP"/>
    <n v="1428231600"/>
    <n v="1423520177"/>
    <b v="0"/>
    <n v="1"/>
    <b v="0"/>
    <s v="music/faith"/>
    <n v="0"/>
    <n v="1"/>
    <x v="4"/>
    <x v="28"/>
  </r>
  <r>
    <x v="2"/>
    <x v="0"/>
    <s v="USD"/>
    <n v="1445439674"/>
    <n v="1442847674"/>
    <b v="0"/>
    <n v="7"/>
    <b v="0"/>
    <s v="music/faith"/>
    <n v="68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0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1"/>
    <n v="22"/>
    <x v="4"/>
    <x v="28"/>
  </r>
  <r>
    <x v="2"/>
    <x v="0"/>
    <s v="USD"/>
    <n v="1437432392"/>
    <n v="1434840392"/>
    <b v="0"/>
    <n v="15"/>
    <b v="0"/>
    <s v="music/faith"/>
    <n v="21"/>
    <n v="56.666666666666664"/>
    <x v="4"/>
    <x v="28"/>
  </r>
  <r>
    <x v="2"/>
    <x v="0"/>
    <s v="USD"/>
    <n v="1412283542"/>
    <n v="1409691542"/>
    <b v="0"/>
    <n v="1"/>
    <b v="0"/>
    <s v="music/faith"/>
    <n v="0"/>
    <n v="20"/>
    <x v="4"/>
    <x v="28"/>
  </r>
  <r>
    <x v="2"/>
    <x v="0"/>
    <s v="USD"/>
    <n v="1462391932"/>
    <n v="1457297932"/>
    <b v="0"/>
    <n v="1"/>
    <b v="0"/>
    <s v="music/faith"/>
    <n v="0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1"/>
    <n v="25.576923076923077"/>
    <x v="8"/>
    <x v="20"/>
  </r>
  <r>
    <x v="0"/>
    <x v="0"/>
    <s v="USD"/>
    <n v="1483822800"/>
    <n v="1481058170"/>
    <b v="0"/>
    <n v="34"/>
    <b v="1"/>
    <s v="photography/photobooks"/>
    <n v="109"/>
    <n v="63.970588235294116"/>
    <x v="8"/>
    <x v="20"/>
  </r>
  <r>
    <x v="0"/>
    <x v="0"/>
    <s v="USD"/>
    <n v="1472270340"/>
    <n v="1470348775"/>
    <b v="0"/>
    <n v="67"/>
    <b v="1"/>
    <s v="photography/photobooks"/>
    <n v="100"/>
    <n v="89.925373134328353"/>
    <x v="8"/>
    <x v="20"/>
  </r>
  <r>
    <x v="0"/>
    <x v="1"/>
    <s v="GBP"/>
    <n v="1425821477"/>
    <n v="1421937077"/>
    <b v="0"/>
    <n v="70"/>
    <b v="1"/>
    <s v="photography/photobooks"/>
    <n v="118"/>
    <n v="93.071428571428569"/>
    <x v="8"/>
    <x v="20"/>
  </r>
  <r>
    <x v="0"/>
    <x v="0"/>
    <s v="USD"/>
    <n v="1482372000"/>
    <n v="1479276838"/>
    <b v="0"/>
    <n v="89"/>
    <b v="1"/>
    <s v="photography/photobooks"/>
    <n v="114"/>
    <n v="89.674157303370791"/>
    <x v="8"/>
    <x v="20"/>
  </r>
  <r>
    <x v="0"/>
    <x v="0"/>
    <s v="USD"/>
    <n v="1479952800"/>
    <n v="1477368867"/>
    <b v="0"/>
    <n v="107"/>
    <b v="1"/>
    <s v="photography/photobooks"/>
    <n v="148"/>
    <n v="207.61682242990653"/>
    <x v="8"/>
    <x v="20"/>
  </r>
  <r>
    <x v="0"/>
    <x v="1"/>
    <s v="GBP"/>
    <n v="1447426800"/>
    <n v="1444904830"/>
    <b v="0"/>
    <n v="159"/>
    <b v="1"/>
    <s v="photography/photobooks"/>
    <n v="105"/>
    <n v="59.408805031446541"/>
    <x v="8"/>
    <x v="20"/>
  </r>
  <r>
    <x v="0"/>
    <x v="5"/>
    <s v="CAD"/>
    <n v="1441234143"/>
    <n v="1438642143"/>
    <b v="0"/>
    <n v="181"/>
    <b v="1"/>
    <s v="photography/photobooks"/>
    <n v="130"/>
    <n v="358.97237569060775"/>
    <x v="8"/>
    <x v="20"/>
  </r>
  <r>
    <x v="0"/>
    <x v="19"/>
    <s v="EUR"/>
    <n v="1488394800"/>
    <n v="1485213921"/>
    <b v="0"/>
    <n v="131"/>
    <b v="1"/>
    <s v="photography/photobooks"/>
    <n v="123"/>
    <n v="94.736641221374043"/>
    <x v="8"/>
    <x v="20"/>
  </r>
  <r>
    <x v="0"/>
    <x v="0"/>
    <s v="USD"/>
    <n v="1461096304"/>
    <n v="1458936304"/>
    <b v="0"/>
    <n v="125"/>
    <b v="1"/>
    <s v="photography/photobooks"/>
    <n v="202"/>
    <n v="80.647999999999996"/>
    <x v="8"/>
    <x v="20"/>
  </r>
  <r>
    <x v="0"/>
    <x v="0"/>
    <s v="USD"/>
    <n v="1426787123"/>
    <n v="1424198723"/>
    <b v="0"/>
    <n v="61"/>
    <b v="1"/>
    <s v="photography/photobooks"/>
    <n v="103"/>
    <n v="168.68852459016392"/>
    <x v="8"/>
    <x v="20"/>
  </r>
  <r>
    <x v="0"/>
    <x v="1"/>
    <s v="GBP"/>
    <n v="1476425082"/>
    <n v="1473833082"/>
    <b v="0"/>
    <n v="90"/>
    <b v="1"/>
    <s v="photography/photobooks"/>
    <n v="260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1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3"/>
    <n v="47.13"/>
    <x v="8"/>
    <x v="20"/>
  </r>
  <r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0"/>
    <x v="0"/>
    <s v="USD"/>
    <n v="1468536992"/>
    <n v="1463352992"/>
    <b v="0"/>
    <n v="27"/>
    <b v="1"/>
    <s v="photography/photobooks"/>
    <n v="115"/>
    <n v="42.481481481481481"/>
    <x v="8"/>
    <x v="20"/>
  </r>
  <r>
    <x v="0"/>
    <x v="0"/>
    <s v="USD"/>
    <n v="1427309629"/>
    <n v="1425585229"/>
    <b v="0"/>
    <n v="49"/>
    <b v="1"/>
    <s v="photography/photobooks"/>
    <n v="107"/>
    <n v="108.77551020408163"/>
    <x v="8"/>
    <x v="20"/>
  </r>
  <r>
    <x v="0"/>
    <x v="0"/>
    <s v="USD"/>
    <n v="1456416513"/>
    <n v="1454688513"/>
    <b v="0"/>
    <n v="102"/>
    <b v="1"/>
    <s v="photography/photobooks"/>
    <n v="165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2"/>
    <n v="103.63559322033899"/>
    <x v="8"/>
    <x v="20"/>
  </r>
  <r>
    <x v="2"/>
    <x v="1"/>
    <s v="GBP"/>
    <n v="1407065979"/>
    <n v="1404560379"/>
    <b v="1"/>
    <n v="39"/>
    <b v="0"/>
    <s v="photography/photobooks"/>
    <n v="20"/>
    <n v="55.282051282051285"/>
    <x v="8"/>
    <x v="20"/>
  </r>
  <r>
    <x v="2"/>
    <x v="0"/>
    <s v="USD"/>
    <n v="1407972712"/>
    <n v="1405380712"/>
    <b v="1"/>
    <n v="103"/>
    <b v="0"/>
    <s v="photography/photobooks"/>
    <n v="59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6"/>
    <n v="58.615384615384613"/>
    <x v="8"/>
    <x v="20"/>
  </r>
  <r>
    <x v="2"/>
    <x v="0"/>
    <s v="USD"/>
    <n v="1411824444"/>
    <n v="1406640444"/>
    <b v="1"/>
    <n v="15"/>
    <b v="0"/>
    <s v="photography/photobooks"/>
    <n v="4"/>
    <n v="12.466666666666667"/>
    <x v="8"/>
    <x v="20"/>
  </r>
  <r>
    <x v="2"/>
    <x v="0"/>
    <s v="USD"/>
    <n v="1421177959"/>
    <n v="1418585959"/>
    <b v="1"/>
    <n v="22"/>
    <b v="0"/>
    <s v="photography/photobooks"/>
    <n v="3"/>
    <n v="49.136363636363633"/>
    <x v="8"/>
    <x v="20"/>
  </r>
  <r>
    <x v="2"/>
    <x v="0"/>
    <s v="USD"/>
    <n v="1413312194"/>
    <n v="1410288194"/>
    <b v="1"/>
    <n v="92"/>
    <b v="0"/>
    <s v="photography/photobooks"/>
    <n v="57"/>
    <n v="150.5"/>
    <x v="8"/>
    <x v="20"/>
  </r>
  <r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2"/>
    <x v="1"/>
    <s v="GBP"/>
    <n v="1404666836"/>
    <n v="1399482836"/>
    <b v="1"/>
    <n v="19"/>
    <b v="0"/>
    <s v="photography/photobooks"/>
    <n v="16"/>
    <n v="45.157894736842103"/>
    <x v="8"/>
    <x v="20"/>
  </r>
  <r>
    <x v="2"/>
    <x v="0"/>
    <s v="USD"/>
    <n v="1421691298"/>
    <n v="1417803298"/>
    <b v="1"/>
    <n v="19"/>
    <b v="0"/>
    <s v="photography/photobooks"/>
    <n v="6"/>
    <n v="98.78947368421052"/>
    <x v="8"/>
    <x v="20"/>
  </r>
  <r>
    <x v="2"/>
    <x v="0"/>
    <s v="USD"/>
    <n v="1417273140"/>
    <n v="1413609292"/>
    <b v="1"/>
    <n v="13"/>
    <b v="0"/>
    <s v="photography/photobooks"/>
    <n v="46"/>
    <n v="88.307692307692307"/>
    <x v="8"/>
    <x v="20"/>
  </r>
  <r>
    <x v="2"/>
    <x v="0"/>
    <s v="USD"/>
    <n v="1414193160"/>
    <n v="1410305160"/>
    <b v="1"/>
    <n v="124"/>
    <b v="0"/>
    <s v="photography/photobooks"/>
    <n v="65"/>
    <n v="170.62903225806451"/>
    <x v="8"/>
    <x v="20"/>
  </r>
  <r>
    <x v="2"/>
    <x v="1"/>
    <s v="GBP"/>
    <n v="1414623471"/>
    <n v="1411513071"/>
    <b v="1"/>
    <n v="4"/>
    <b v="0"/>
    <s v="photography/photobooks"/>
    <n v="7"/>
    <n v="83.75"/>
    <x v="8"/>
    <x v="20"/>
  </r>
  <r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2"/>
    <x v="0"/>
    <s v="USD"/>
    <n v="1427485395"/>
    <n v="1423600995"/>
    <b v="1"/>
    <n v="15"/>
    <b v="0"/>
    <s v="photography/photobooks"/>
    <n v="2"/>
    <n v="66.333333333333329"/>
    <x v="8"/>
    <x v="20"/>
  </r>
  <r>
    <x v="2"/>
    <x v="0"/>
    <s v="USD"/>
    <n v="1472834180"/>
    <n v="1470242180"/>
    <b v="1"/>
    <n v="38"/>
    <b v="0"/>
    <s v="photography/photobooks"/>
    <n v="36"/>
    <n v="104.89473684210526"/>
    <x v="8"/>
    <x v="20"/>
  </r>
  <r>
    <x v="2"/>
    <x v="0"/>
    <s v="USD"/>
    <n v="1467469510"/>
    <n v="1462285510"/>
    <b v="1"/>
    <n v="152"/>
    <b v="0"/>
    <s v="photography/photobooks"/>
    <n v="40"/>
    <n v="78.440789473684205"/>
    <x v="8"/>
    <x v="20"/>
  </r>
  <r>
    <x v="2"/>
    <x v="0"/>
    <s v="USD"/>
    <n v="1473950945"/>
    <n v="1471272545"/>
    <b v="1"/>
    <n v="24"/>
    <b v="0"/>
    <s v="photography/photobooks"/>
    <n v="26"/>
    <n v="59.041666666666664"/>
    <x v="8"/>
    <x v="20"/>
  </r>
  <r>
    <x v="2"/>
    <x v="0"/>
    <s v="USD"/>
    <n v="1456062489"/>
    <n v="1453211289"/>
    <b v="1"/>
    <n v="76"/>
    <b v="0"/>
    <s v="photography/photobooks"/>
    <n v="15"/>
    <n v="71.34210526315789"/>
    <x v="8"/>
    <x v="20"/>
  </r>
  <r>
    <x v="2"/>
    <x v="0"/>
    <s v="USD"/>
    <n v="1432248478"/>
    <n v="1429656478"/>
    <b v="1"/>
    <n v="185"/>
    <b v="0"/>
    <s v="photography/photobooks"/>
    <n v="24"/>
    <n v="51.227027027027027"/>
    <x v="8"/>
    <x v="20"/>
  </r>
  <r>
    <x v="2"/>
    <x v="0"/>
    <s v="USD"/>
    <n v="1422674700"/>
    <n v="1419954240"/>
    <b v="1"/>
    <n v="33"/>
    <b v="0"/>
    <s v="photography/photobooks"/>
    <n v="40"/>
    <n v="60.242424242424242"/>
    <x v="8"/>
    <x v="20"/>
  </r>
  <r>
    <x v="2"/>
    <x v="0"/>
    <s v="USD"/>
    <n v="1413417600"/>
    <n v="1410750855"/>
    <b v="1"/>
    <n v="108"/>
    <b v="0"/>
    <s v="photography/photobooks"/>
    <n v="20"/>
    <n v="44.935185185185183"/>
    <x v="8"/>
    <x v="20"/>
  </r>
  <r>
    <x v="2"/>
    <x v="9"/>
    <s v="EUR"/>
    <n v="1418649177"/>
    <n v="1416057177"/>
    <b v="1"/>
    <n v="29"/>
    <b v="0"/>
    <s v="photography/photobooks"/>
    <n v="48"/>
    <n v="31.206896551724139"/>
    <x v="8"/>
    <x v="20"/>
  </r>
  <r>
    <x v="2"/>
    <x v="0"/>
    <s v="USD"/>
    <n v="1428158637"/>
    <n v="1425570237"/>
    <b v="1"/>
    <n v="24"/>
    <b v="0"/>
    <s v="photography/photobooks"/>
    <n v="15"/>
    <n v="63.875"/>
    <x v="8"/>
    <x v="20"/>
  </r>
  <r>
    <x v="2"/>
    <x v="1"/>
    <s v="GBP"/>
    <n v="1414795542"/>
    <n v="1412203542"/>
    <b v="1"/>
    <n v="4"/>
    <b v="0"/>
    <s v="photography/photobooks"/>
    <n v="1"/>
    <n v="19"/>
    <x v="8"/>
    <x v="20"/>
  </r>
  <r>
    <x v="2"/>
    <x v="0"/>
    <s v="USD"/>
    <n v="1421042403"/>
    <n v="1415858403"/>
    <b v="1"/>
    <n v="4"/>
    <b v="0"/>
    <s v="photography/photobooks"/>
    <n v="1"/>
    <n v="10"/>
    <x v="8"/>
    <x v="20"/>
  </r>
  <r>
    <x v="2"/>
    <x v="0"/>
    <s v="USD"/>
    <n v="1423152678"/>
    <n v="1420560678"/>
    <b v="1"/>
    <n v="15"/>
    <b v="0"/>
    <s v="photography/photobooks"/>
    <n v="5"/>
    <n v="109.06666666666666"/>
    <x v="8"/>
    <x v="20"/>
  </r>
  <r>
    <x v="2"/>
    <x v="1"/>
    <s v="GBP"/>
    <n v="1422553565"/>
    <n v="1417369565"/>
    <b v="1"/>
    <n v="4"/>
    <b v="0"/>
    <s v="photography/photobooks"/>
    <n v="4"/>
    <n v="26.75"/>
    <x v="8"/>
    <x v="20"/>
  </r>
  <r>
    <x v="2"/>
    <x v="0"/>
    <s v="USD"/>
    <n v="1439189940"/>
    <n v="1435970682"/>
    <b v="1"/>
    <n v="139"/>
    <b v="0"/>
    <s v="photography/photobooks"/>
    <n v="61"/>
    <n v="109.93525179856115"/>
    <x v="8"/>
    <x v="20"/>
  </r>
  <r>
    <x v="2"/>
    <x v="2"/>
    <s v="AUD"/>
    <n v="1417127040"/>
    <n v="1414531440"/>
    <b v="1"/>
    <n v="2"/>
    <b v="0"/>
    <s v="photography/photobooks"/>
    <n v="1"/>
    <n v="20"/>
    <x v="8"/>
    <x v="20"/>
  </r>
  <r>
    <x v="2"/>
    <x v="0"/>
    <s v="USD"/>
    <n v="1423660422"/>
    <n v="1420636422"/>
    <b v="1"/>
    <n v="18"/>
    <b v="0"/>
    <s v="photography/photobooks"/>
    <n v="11"/>
    <n v="55.388888888888886"/>
    <x v="8"/>
    <x v="20"/>
  </r>
  <r>
    <x v="2"/>
    <x v="12"/>
    <s v="EUR"/>
    <n v="1476460800"/>
    <n v="1473922541"/>
    <b v="1"/>
    <n v="81"/>
    <b v="0"/>
    <s v="photography/photobooks"/>
    <n v="39"/>
    <n v="133.90123456790124"/>
    <x v="8"/>
    <x v="20"/>
  </r>
  <r>
    <x v="2"/>
    <x v="1"/>
    <s v="GBP"/>
    <n v="1469356366"/>
    <n v="1464172366"/>
    <b v="1"/>
    <n v="86"/>
    <b v="0"/>
    <s v="photography/photobooks"/>
    <n v="22"/>
    <n v="48.720930232558139"/>
    <x v="8"/>
    <x v="20"/>
  </r>
  <r>
    <x v="2"/>
    <x v="0"/>
    <s v="USD"/>
    <n v="1481809189"/>
    <n v="1479217189"/>
    <b v="1"/>
    <n v="140"/>
    <b v="0"/>
    <s v="photography/photobooks"/>
    <n v="68"/>
    <n v="48.25"/>
    <x v="8"/>
    <x v="20"/>
  </r>
  <r>
    <x v="2"/>
    <x v="0"/>
    <s v="USD"/>
    <n v="1454572233"/>
    <n v="1449388233"/>
    <b v="1"/>
    <n v="37"/>
    <b v="0"/>
    <s v="photography/photobooks"/>
    <n v="14"/>
    <n v="58.972972972972975"/>
    <x v="8"/>
    <x v="20"/>
  </r>
  <r>
    <x v="2"/>
    <x v="1"/>
    <s v="GBP"/>
    <n v="1415740408"/>
    <n v="1414008808"/>
    <b v="1"/>
    <n v="6"/>
    <b v="0"/>
    <s v="photography/photobooks"/>
    <n v="2"/>
    <n v="11.638333333333334"/>
    <x v="8"/>
    <x v="20"/>
  </r>
  <r>
    <x v="2"/>
    <x v="1"/>
    <s v="GBP"/>
    <n v="1476109970"/>
    <n v="1473517970"/>
    <b v="1"/>
    <n v="113"/>
    <b v="0"/>
    <s v="photography/photobooks"/>
    <n v="20"/>
    <n v="83.716814159292042"/>
    <x v="8"/>
    <x v="20"/>
  </r>
  <r>
    <x v="2"/>
    <x v="1"/>
    <s v="GBP"/>
    <n v="1450181400"/>
    <n v="1447429868"/>
    <b v="1"/>
    <n v="37"/>
    <b v="0"/>
    <s v="photography/photobooks"/>
    <n v="14"/>
    <n v="63.648648648648646"/>
    <x v="8"/>
    <x v="20"/>
  </r>
  <r>
    <x v="2"/>
    <x v="12"/>
    <s v="EUR"/>
    <n v="1435442340"/>
    <n v="1433416830"/>
    <b v="1"/>
    <n v="18"/>
    <b v="0"/>
    <s v="photography/photobooks"/>
    <n v="48"/>
    <n v="94.277777777777771"/>
    <x v="8"/>
    <x v="20"/>
  </r>
  <r>
    <x v="2"/>
    <x v="0"/>
    <s v="USD"/>
    <n v="1423878182"/>
    <n v="1421199782"/>
    <b v="1"/>
    <n v="75"/>
    <b v="0"/>
    <s v="photography/photobooks"/>
    <n v="31"/>
    <n v="71.86666666666666"/>
    <x v="8"/>
    <x v="20"/>
  </r>
  <r>
    <x v="2"/>
    <x v="0"/>
    <s v="USD"/>
    <n v="1447521404"/>
    <n v="1444061804"/>
    <b v="1"/>
    <n v="52"/>
    <b v="0"/>
    <s v="photography/photobooks"/>
    <n v="35"/>
    <n v="104.84615384615384"/>
    <x v="8"/>
    <x v="20"/>
  </r>
  <r>
    <x v="2"/>
    <x v="12"/>
    <s v="EUR"/>
    <n v="1443808800"/>
    <n v="1441048658"/>
    <b v="1"/>
    <n v="122"/>
    <b v="0"/>
    <s v="photography/photobooks"/>
    <n v="36"/>
    <n v="67.139344262295083"/>
    <x v="8"/>
    <x v="20"/>
  </r>
  <r>
    <x v="2"/>
    <x v="1"/>
    <s v="GBP"/>
    <n v="1412090349"/>
    <n v="1409066349"/>
    <b v="1"/>
    <n v="8"/>
    <b v="0"/>
    <s v="photography/photobooks"/>
    <n v="3"/>
    <n v="73.875"/>
    <x v="8"/>
    <x v="20"/>
  </r>
  <r>
    <x v="2"/>
    <x v="0"/>
    <s v="USD"/>
    <n v="1411868313"/>
    <n v="1409276313"/>
    <b v="1"/>
    <n v="8"/>
    <b v="0"/>
    <s v="photography/photobooks"/>
    <n v="11"/>
    <n v="69.125"/>
    <x v="8"/>
    <x v="20"/>
  </r>
  <r>
    <x v="2"/>
    <x v="0"/>
    <s v="USD"/>
    <n v="1486830030"/>
    <n v="1483806030"/>
    <b v="1"/>
    <n v="96"/>
    <b v="0"/>
    <s v="photography/photobooks"/>
    <n v="41"/>
    <n v="120.77083333333333"/>
    <x v="8"/>
    <x v="20"/>
  </r>
  <r>
    <x v="2"/>
    <x v="5"/>
    <s v="CAD"/>
    <n v="1425246439"/>
    <n v="1422222439"/>
    <b v="1"/>
    <n v="9"/>
    <b v="0"/>
    <s v="photography/photobooks"/>
    <n v="11"/>
    <n v="42.222222222222221"/>
    <x v="8"/>
    <x v="20"/>
  </r>
  <r>
    <x v="2"/>
    <x v="0"/>
    <s v="USD"/>
    <n v="1408657826"/>
    <n v="1407621026"/>
    <b v="0"/>
    <n v="2"/>
    <b v="0"/>
    <s v="photography/photobooks"/>
    <n v="3"/>
    <n v="7.5"/>
    <x v="8"/>
    <x v="20"/>
  </r>
  <r>
    <x v="2"/>
    <x v="0"/>
    <s v="USD"/>
    <n v="1414123200"/>
    <n v="1408962270"/>
    <b v="0"/>
    <n v="26"/>
    <b v="0"/>
    <s v="photography/photobooks"/>
    <n v="0"/>
    <n v="1.5384615384615385"/>
    <x v="8"/>
    <x v="20"/>
  </r>
  <r>
    <x v="2"/>
    <x v="1"/>
    <s v="GBP"/>
    <n v="1467531536"/>
    <n v="1464939536"/>
    <b v="0"/>
    <n v="23"/>
    <b v="0"/>
    <s v="photography/photobooks"/>
    <n v="13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"/>
    <n v="84.833333333333329"/>
    <x v="8"/>
    <x v="20"/>
  </r>
  <r>
    <x v="2"/>
    <x v="0"/>
    <s v="USD"/>
    <n v="1485759540"/>
    <n v="1480607607"/>
    <b v="0"/>
    <n v="100"/>
    <b v="0"/>
    <s v="photography/photobooks"/>
    <n v="52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"/>
    <n v="6.25"/>
    <x v="8"/>
    <x v="20"/>
  </r>
  <r>
    <x v="2"/>
    <x v="0"/>
    <s v="USD"/>
    <n v="1427850090"/>
    <n v="1425261690"/>
    <b v="0"/>
    <n v="8"/>
    <b v="0"/>
    <s v="photography/photobooks"/>
    <n v="7"/>
    <n v="213.375"/>
    <x v="8"/>
    <x v="20"/>
  </r>
  <r>
    <x v="0"/>
    <x v="0"/>
    <s v="USD"/>
    <n v="1330760367"/>
    <n v="1326872367"/>
    <b v="0"/>
    <n v="57"/>
    <b v="1"/>
    <s v="music/rock"/>
    <n v="135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6"/>
    <n v="24.575757575757574"/>
    <x v="4"/>
    <x v="11"/>
  </r>
  <r>
    <x v="0"/>
    <x v="0"/>
    <s v="USD"/>
    <n v="1389146880"/>
    <n v="1387403967"/>
    <b v="0"/>
    <n v="40"/>
    <b v="1"/>
    <s v="music/rock"/>
    <n v="100"/>
    <n v="75.05"/>
    <x v="4"/>
    <x v="11"/>
  </r>
  <r>
    <x v="0"/>
    <x v="0"/>
    <s v="USD"/>
    <n v="1373572903"/>
    <n v="1371585703"/>
    <b v="0"/>
    <n v="50"/>
    <b v="1"/>
    <s v="music/rock"/>
    <n v="1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1"/>
    <n v="83.885416666666671"/>
    <x v="4"/>
    <x v="11"/>
  </r>
  <r>
    <x v="0"/>
    <x v="0"/>
    <s v="USD"/>
    <n v="1399672800"/>
    <n v="1396906530"/>
    <b v="0"/>
    <n v="48"/>
    <b v="1"/>
    <s v="music/rock"/>
    <n v="100"/>
    <n v="417.33333333333331"/>
    <x v="4"/>
    <x v="11"/>
  </r>
  <r>
    <x v="0"/>
    <x v="0"/>
    <s v="USD"/>
    <n v="1295647200"/>
    <n v="1291428371"/>
    <b v="0"/>
    <n v="33"/>
    <b v="1"/>
    <s v="music/rock"/>
    <n v="167"/>
    <n v="75.765151515151516"/>
    <x v="4"/>
    <x v="11"/>
  </r>
  <r>
    <x v="0"/>
    <x v="0"/>
    <s v="USD"/>
    <n v="1393259107"/>
    <n v="1390667107"/>
    <b v="0"/>
    <n v="226"/>
    <b v="1"/>
    <s v="music/rock"/>
    <n v="102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3"/>
    <n v="25"/>
    <x v="4"/>
    <x v="11"/>
  </r>
  <r>
    <x v="0"/>
    <x v="0"/>
    <s v="USD"/>
    <n v="1362211140"/>
    <n v="1359421403"/>
    <b v="0"/>
    <n v="25"/>
    <b v="1"/>
    <s v="music/rock"/>
    <n v="263"/>
    <n v="42"/>
    <x v="4"/>
    <x v="11"/>
  </r>
  <r>
    <x v="0"/>
    <x v="0"/>
    <s v="USD"/>
    <n v="1422140895"/>
    <n v="1418684895"/>
    <b v="0"/>
    <n v="90"/>
    <b v="1"/>
    <s v="music/rock"/>
    <n v="118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"/>
    <n v="182.12727272727273"/>
    <x v="4"/>
    <x v="11"/>
  </r>
  <r>
    <x v="0"/>
    <x v="0"/>
    <s v="USD"/>
    <n v="1332029335"/>
    <n v="1326848935"/>
    <b v="0"/>
    <n v="30"/>
    <b v="1"/>
    <s v="music/rock"/>
    <n v="307"/>
    <n v="61.366666666666667"/>
    <x v="4"/>
    <x v="11"/>
  </r>
  <r>
    <x v="0"/>
    <x v="0"/>
    <s v="USD"/>
    <n v="1317438000"/>
    <n v="1314989557"/>
    <b v="0"/>
    <n v="28"/>
    <b v="1"/>
    <s v="music/rock"/>
    <n v="100"/>
    <n v="35.767499999999998"/>
    <x v="4"/>
    <x v="11"/>
  </r>
  <r>
    <x v="0"/>
    <x v="0"/>
    <s v="USD"/>
    <n v="1475342382"/>
    <n v="1472750382"/>
    <b v="0"/>
    <n v="45"/>
    <b v="1"/>
    <s v="music/rock"/>
    <n v="205"/>
    <n v="45.62222222222222"/>
    <x v="4"/>
    <x v="11"/>
  </r>
  <r>
    <x v="0"/>
    <x v="0"/>
    <s v="USD"/>
    <n v="1367902740"/>
    <n v="1366251510"/>
    <b v="0"/>
    <n v="13"/>
    <b v="1"/>
    <s v="music/rock"/>
    <n v="109"/>
    <n v="75.384615384615387"/>
    <x v="4"/>
    <x v="11"/>
  </r>
  <r>
    <x v="0"/>
    <x v="0"/>
    <s v="USD"/>
    <n v="1400561940"/>
    <n v="1397679445"/>
    <b v="0"/>
    <n v="40"/>
    <b v="1"/>
    <s v="music/rock"/>
    <n v="102"/>
    <n v="50.875"/>
    <x v="4"/>
    <x v="11"/>
  </r>
  <r>
    <x v="0"/>
    <x v="0"/>
    <s v="USD"/>
    <n v="1425275940"/>
    <n v="1422371381"/>
    <b v="0"/>
    <n v="21"/>
    <b v="1"/>
    <s v="music/rock"/>
    <n v="125"/>
    <n v="119.28571428571429"/>
    <x v="4"/>
    <x v="11"/>
  </r>
  <r>
    <x v="0"/>
    <x v="0"/>
    <s v="USD"/>
    <n v="1298245954"/>
    <n v="1295653954"/>
    <b v="0"/>
    <n v="134"/>
    <b v="1"/>
    <s v="music/rock"/>
    <n v="124"/>
    <n v="92.541865671641801"/>
    <x v="4"/>
    <x v="11"/>
  </r>
  <r>
    <x v="0"/>
    <x v="0"/>
    <s v="USD"/>
    <n v="1307761200"/>
    <n v="1304464914"/>
    <b v="0"/>
    <n v="20"/>
    <b v="1"/>
    <s v="music/rock"/>
    <n v="101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8"/>
    <n v="98.990430622009569"/>
    <x v="4"/>
    <x v="11"/>
  </r>
  <r>
    <x v="0"/>
    <x v="0"/>
    <s v="USD"/>
    <n v="1429594832"/>
    <n v="1427780432"/>
    <b v="0"/>
    <n v="38"/>
    <b v="1"/>
    <s v="music/rock"/>
    <n v="121"/>
    <n v="79.526315789473685"/>
    <x v="4"/>
    <x v="11"/>
  </r>
  <r>
    <x v="0"/>
    <x v="0"/>
    <s v="USD"/>
    <n v="1312095540"/>
    <n v="1306608888"/>
    <b v="0"/>
    <n v="24"/>
    <b v="1"/>
    <s v="music/rock"/>
    <n v="107"/>
    <n v="134.20833333333334"/>
    <x v="4"/>
    <x v="11"/>
  </r>
  <r>
    <x v="0"/>
    <x v="0"/>
    <s v="USD"/>
    <n v="1350505059"/>
    <n v="1347913059"/>
    <b v="0"/>
    <n v="8"/>
    <b v="1"/>
    <s v="music/rock"/>
    <n v="100"/>
    <n v="37.625"/>
    <x v="4"/>
    <x v="11"/>
  </r>
  <r>
    <x v="0"/>
    <x v="0"/>
    <s v="USD"/>
    <n v="1405033300"/>
    <n v="1402441300"/>
    <b v="0"/>
    <n v="179"/>
    <b v="1"/>
    <s v="music/rock"/>
    <n v="102"/>
    <n v="51.044692737430168"/>
    <x v="4"/>
    <x v="11"/>
  </r>
  <r>
    <x v="0"/>
    <x v="0"/>
    <s v="USD"/>
    <n v="1406509200"/>
    <n v="1404769538"/>
    <b v="0"/>
    <n v="26"/>
    <b v="1"/>
    <s v="music/rock"/>
    <n v="100"/>
    <n v="50.03846153846154"/>
    <x v="4"/>
    <x v="11"/>
  </r>
  <r>
    <x v="0"/>
    <x v="0"/>
    <s v="USD"/>
    <n v="1429920000"/>
    <n v="1426703452"/>
    <b v="0"/>
    <n v="131"/>
    <b v="1"/>
    <s v="music/rock"/>
    <n v="117"/>
    <n v="133.93129770992365"/>
    <x v="4"/>
    <x v="11"/>
  </r>
  <r>
    <x v="0"/>
    <x v="0"/>
    <s v="USD"/>
    <n v="1352860017"/>
    <n v="1348536417"/>
    <b v="0"/>
    <n v="14"/>
    <b v="1"/>
    <s v="music/rock"/>
    <n v="102"/>
    <n v="58.214285714285715"/>
    <x v="4"/>
    <x v="11"/>
  </r>
  <r>
    <x v="0"/>
    <x v="0"/>
    <s v="USD"/>
    <n v="1369355437"/>
    <n v="1366763437"/>
    <b v="0"/>
    <n v="174"/>
    <b v="1"/>
    <s v="music/rock"/>
    <n v="102"/>
    <n v="88.037643678160919"/>
    <x v="4"/>
    <x v="11"/>
  </r>
  <r>
    <x v="0"/>
    <x v="5"/>
    <s v="CAD"/>
    <n v="1389012940"/>
    <n v="1385124940"/>
    <b v="0"/>
    <n v="191"/>
    <b v="1"/>
    <s v="music/rock"/>
    <n v="154"/>
    <n v="70.576753926701571"/>
    <x v="4"/>
    <x v="11"/>
  </r>
  <r>
    <x v="0"/>
    <x v="0"/>
    <s v="USD"/>
    <n v="1405715472"/>
    <n v="1403901072"/>
    <b v="0"/>
    <n v="38"/>
    <b v="1"/>
    <s v="music/rock"/>
    <n v="101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9"/>
    <n v="40.547315436241611"/>
    <x v="4"/>
    <x v="11"/>
  </r>
  <r>
    <x v="0"/>
    <x v="0"/>
    <s v="USD"/>
    <n v="1316716129"/>
    <n v="1314124129"/>
    <b v="0"/>
    <n v="56"/>
    <b v="1"/>
    <s v="music/rock"/>
    <n v="132"/>
    <n v="70.625"/>
    <x v="4"/>
    <x v="11"/>
  </r>
  <r>
    <x v="0"/>
    <x v="0"/>
    <s v="USD"/>
    <n v="1391706084"/>
    <n v="1389891684"/>
    <b v="0"/>
    <n v="19"/>
    <b v="1"/>
    <s v="music/rock"/>
    <n v="133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"/>
    <n v="90.9375"/>
    <x v="6"/>
    <x v="18"/>
  </r>
  <r>
    <x v="2"/>
    <x v="0"/>
    <s v="USD"/>
    <n v="1402600085"/>
    <n v="1400008085"/>
    <b v="0"/>
    <n v="2"/>
    <b v="0"/>
    <s v="games/mobile games"/>
    <n v="0"/>
    <n v="5"/>
    <x v="6"/>
    <x v="18"/>
  </r>
  <r>
    <x v="2"/>
    <x v="0"/>
    <s v="USD"/>
    <n v="1399223500"/>
    <n v="1396631500"/>
    <b v="0"/>
    <n v="48"/>
    <b v="0"/>
    <s v="games/mobile games"/>
    <n v="43"/>
    <n v="58.083333333333336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1"/>
    <n v="62.5"/>
    <x v="6"/>
    <x v="18"/>
  </r>
  <r>
    <x v="2"/>
    <x v="0"/>
    <s v="USD"/>
    <n v="1478383912"/>
    <n v="1475791912"/>
    <b v="0"/>
    <n v="1"/>
    <b v="0"/>
    <s v="games/mobile games"/>
    <n v="0"/>
    <n v="10"/>
    <x v="6"/>
    <x v="18"/>
  </r>
  <r>
    <x v="2"/>
    <x v="0"/>
    <s v="USD"/>
    <n v="1450166340"/>
    <n v="1448044925"/>
    <b v="0"/>
    <n v="17"/>
    <b v="0"/>
    <s v="games/mobile games"/>
    <n v="5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"/>
    <n v="32.81818181818182"/>
    <x v="6"/>
    <x v="18"/>
  </r>
  <r>
    <x v="2"/>
    <x v="0"/>
    <s v="USD"/>
    <n v="1416512901"/>
    <n v="1413053301"/>
    <b v="0"/>
    <n v="95"/>
    <b v="0"/>
    <s v="games/mobile games"/>
    <n v="72"/>
    <n v="49.11578947368421"/>
    <x v="6"/>
    <x v="18"/>
  </r>
  <r>
    <x v="2"/>
    <x v="0"/>
    <s v="USD"/>
    <n v="1435633602"/>
    <n v="1433041602"/>
    <b v="0"/>
    <n v="13"/>
    <b v="0"/>
    <s v="games/mobile games"/>
    <n v="1"/>
    <n v="16.307692307692307"/>
    <x v="6"/>
    <x v="18"/>
  </r>
  <r>
    <x v="2"/>
    <x v="5"/>
    <s v="CAD"/>
    <n v="1436373900"/>
    <n v="1433861210"/>
    <b v="0"/>
    <n v="2"/>
    <b v="0"/>
    <s v="games/mobile games"/>
    <n v="0"/>
    <n v="18"/>
    <x v="6"/>
    <x v="18"/>
  </r>
  <r>
    <x v="2"/>
    <x v="0"/>
    <s v="USD"/>
    <n v="1467155733"/>
    <n v="1465427733"/>
    <b v="0"/>
    <n v="2"/>
    <b v="0"/>
    <s v="games/mobile games"/>
    <n v="0"/>
    <n v="13"/>
    <x v="6"/>
    <x v="18"/>
  </r>
  <r>
    <x v="2"/>
    <x v="0"/>
    <s v="USD"/>
    <n v="1470519308"/>
    <n v="1465335308"/>
    <b v="0"/>
    <n v="3"/>
    <b v="0"/>
    <s v="games/mobile games"/>
    <n v="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"/>
    <n v="3"/>
    <x v="6"/>
    <x v="18"/>
  </r>
  <r>
    <x v="2"/>
    <x v="1"/>
    <s v="GBP"/>
    <n v="1459341380"/>
    <n v="1456839380"/>
    <b v="0"/>
    <n v="24"/>
    <b v="0"/>
    <s v="games/mobile games"/>
    <n v="20"/>
    <n v="41.833333333333336"/>
    <x v="6"/>
    <x v="18"/>
  </r>
  <r>
    <x v="0"/>
    <x v="0"/>
    <s v="USD"/>
    <n v="1425955189"/>
    <n v="1423366789"/>
    <b v="0"/>
    <n v="70"/>
    <b v="1"/>
    <s v="music/indie rock"/>
    <n v="173"/>
    <n v="49.338428571428572"/>
    <x v="4"/>
    <x v="14"/>
  </r>
  <r>
    <x v="0"/>
    <x v="0"/>
    <s v="USD"/>
    <n v="1341964080"/>
    <n v="1339109212"/>
    <b v="0"/>
    <n v="81"/>
    <b v="1"/>
    <s v="music/indie rock"/>
    <n v="101"/>
    <n v="41.728395061728392"/>
    <x v="4"/>
    <x v="14"/>
  </r>
  <r>
    <x v="0"/>
    <x v="0"/>
    <s v="USD"/>
    <n v="1333921508"/>
    <n v="1331333108"/>
    <b v="0"/>
    <n v="32"/>
    <b v="1"/>
    <s v="music/indie rock"/>
    <n v="105"/>
    <n v="32.71875"/>
    <x v="4"/>
    <x v="14"/>
  </r>
  <r>
    <x v="0"/>
    <x v="0"/>
    <s v="USD"/>
    <n v="1354017600"/>
    <n v="1350967535"/>
    <b v="0"/>
    <n v="26"/>
    <b v="1"/>
    <s v="music/indie rock"/>
    <n v="135"/>
    <n v="51.96153846153846"/>
    <x v="4"/>
    <x v="14"/>
  </r>
  <r>
    <x v="0"/>
    <x v="0"/>
    <s v="USD"/>
    <n v="1344636000"/>
    <n v="1341800110"/>
    <b v="0"/>
    <n v="105"/>
    <b v="1"/>
    <s v="music/indie rock"/>
    <n v="116"/>
    <n v="50.685714285714283"/>
    <x v="4"/>
    <x v="14"/>
  </r>
  <r>
    <x v="0"/>
    <x v="0"/>
    <s v="USD"/>
    <n v="1415832338"/>
    <n v="1413236738"/>
    <b v="0"/>
    <n v="29"/>
    <b v="1"/>
    <s v="music/indie rock"/>
    <n v="102"/>
    <n v="42.241379310344826"/>
    <x v="4"/>
    <x v="14"/>
  </r>
  <r>
    <x v="0"/>
    <x v="3"/>
    <s v="EUR"/>
    <n v="1449178200"/>
    <n v="1447614732"/>
    <b v="0"/>
    <n v="8"/>
    <b v="1"/>
    <s v="music/indie rock"/>
    <n v="111"/>
    <n v="416.875"/>
    <x v="4"/>
    <x v="14"/>
  </r>
  <r>
    <x v="0"/>
    <x v="0"/>
    <s v="USD"/>
    <n v="1275368340"/>
    <n v="1272692732"/>
    <b v="0"/>
    <n v="89"/>
    <b v="1"/>
    <s v="music/indie rock"/>
    <n v="166"/>
    <n v="46.651685393258425"/>
    <x v="4"/>
    <x v="14"/>
  </r>
  <r>
    <x v="0"/>
    <x v="0"/>
    <s v="USD"/>
    <n v="1363024946"/>
    <n v="1359140546"/>
    <b v="0"/>
    <n v="44"/>
    <b v="1"/>
    <s v="music/indie rock"/>
    <n v="107"/>
    <n v="48.454545454545453"/>
    <x v="4"/>
    <x v="14"/>
  </r>
  <r>
    <x v="0"/>
    <x v="0"/>
    <s v="USD"/>
    <n v="1355597528"/>
    <n v="1353005528"/>
    <b v="0"/>
    <n v="246"/>
    <b v="1"/>
    <s v="music/indie rock"/>
    <n v="145"/>
    <n v="70.5289837398374"/>
    <x v="4"/>
    <x v="14"/>
  </r>
  <r>
    <x v="0"/>
    <x v="0"/>
    <s v="USD"/>
    <n v="1279778400"/>
    <n v="1275851354"/>
    <b v="0"/>
    <n v="120"/>
    <b v="1"/>
    <s v="music/indie rock"/>
    <n v="106"/>
    <n v="87.958333333333329"/>
    <x v="4"/>
    <x v="14"/>
  </r>
  <r>
    <x v="0"/>
    <x v="0"/>
    <s v="USD"/>
    <n v="1307459881"/>
    <n v="1304867881"/>
    <b v="0"/>
    <n v="26"/>
    <b v="1"/>
    <s v="music/indie rock"/>
    <n v="137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5"/>
    <n v="57.25"/>
    <x v="4"/>
    <x v="14"/>
  </r>
  <r>
    <x v="0"/>
    <x v="0"/>
    <s v="USD"/>
    <n v="1445363722"/>
    <n v="1442771722"/>
    <b v="0"/>
    <n v="47"/>
    <b v="1"/>
    <s v="music/indie rock"/>
    <n v="102"/>
    <n v="196.34042553191489"/>
    <x v="4"/>
    <x v="14"/>
  </r>
  <r>
    <x v="0"/>
    <x v="0"/>
    <s v="USD"/>
    <n v="1334250165"/>
    <n v="1331658165"/>
    <b v="0"/>
    <n v="13"/>
    <b v="1"/>
    <s v="music/indie rock"/>
    <n v="124"/>
    <n v="43"/>
    <x v="4"/>
    <x v="14"/>
  </r>
  <r>
    <x v="0"/>
    <x v="0"/>
    <s v="USD"/>
    <n v="1393966800"/>
    <n v="1392040806"/>
    <b v="0"/>
    <n v="183"/>
    <b v="1"/>
    <s v="music/indie rock"/>
    <n v="102"/>
    <n v="35.551912568306008"/>
    <x v="4"/>
    <x v="14"/>
  </r>
  <r>
    <x v="0"/>
    <x v="0"/>
    <s v="USD"/>
    <n v="1454349600"/>
    <n v="1451277473"/>
    <b v="0"/>
    <n v="21"/>
    <b v="1"/>
    <s v="music/indie rock"/>
    <n v="145"/>
    <n v="68.80952380952381"/>
    <x v="4"/>
    <x v="14"/>
  </r>
  <r>
    <x v="0"/>
    <x v="0"/>
    <s v="USD"/>
    <n v="1427319366"/>
    <n v="1424730966"/>
    <b v="0"/>
    <n v="42"/>
    <b v="1"/>
    <s v="music/indie rock"/>
    <n v="133"/>
    <n v="28.571428571428573"/>
    <x v="4"/>
    <x v="14"/>
  </r>
  <r>
    <x v="0"/>
    <x v="0"/>
    <s v="USD"/>
    <n v="1349517540"/>
    <n v="1347137731"/>
    <b v="0"/>
    <n v="54"/>
    <b v="1"/>
    <s v="music/indie rock"/>
    <n v="109"/>
    <n v="50.631666666666668"/>
    <x v="4"/>
    <x v="14"/>
  </r>
  <r>
    <x v="2"/>
    <x v="1"/>
    <s v="GBP"/>
    <n v="1432299600"/>
    <n v="1429707729"/>
    <b v="0"/>
    <n v="25"/>
    <b v="0"/>
    <s v="technology/gadgets"/>
    <n v="3"/>
    <n v="106.8"/>
    <x v="2"/>
    <x v="29"/>
  </r>
  <r>
    <x v="2"/>
    <x v="9"/>
    <s v="EUR"/>
    <n v="1425495447"/>
    <n v="1422903447"/>
    <b v="0"/>
    <n v="3"/>
    <b v="0"/>
    <s v="technology/gadgets"/>
    <n v="1"/>
    <n v="4"/>
    <x v="2"/>
    <x v="29"/>
  </r>
  <r>
    <x v="2"/>
    <x v="0"/>
    <s v="USD"/>
    <n v="1485541791"/>
    <n v="1480357791"/>
    <b v="0"/>
    <n v="41"/>
    <b v="0"/>
    <s v="technology/gadgets"/>
    <n v="47"/>
    <n v="34.097560975609753"/>
    <x v="2"/>
    <x v="29"/>
  </r>
  <r>
    <x v="2"/>
    <x v="0"/>
    <s v="USD"/>
    <n v="1451752021"/>
    <n v="1447864021"/>
    <b v="0"/>
    <n v="2"/>
    <b v="0"/>
    <s v="technology/gadgets"/>
    <n v="0"/>
    <n v="25"/>
    <x v="2"/>
    <x v="29"/>
  </r>
  <r>
    <x v="2"/>
    <x v="0"/>
    <s v="USD"/>
    <n v="1410127994"/>
    <n v="1407535994"/>
    <b v="0"/>
    <n v="4"/>
    <b v="0"/>
    <s v="technology/gadgets"/>
    <n v="0"/>
    <n v="10.5"/>
    <x v="2"/>
    <x v="29"/>
  </r>
  <r>
    <x v="2"/>
    <x v="0"/>
    <s v="USD"/>
    <n v="1466697983"/>
    <n v="1464105983"/>
    <b v="0"/>
    <n v="99"/>
    <b v="0"/>
    <s v="technology/gadgets"/>
    <n v="43"/>
    <n v="215.95959595959596"/>
    <x v="2"/>
    <x v="29"/>
  </r>
  <r>
    <x v="2"/>
    <x v="0"/>
    <s v="USD"/>
    <n v="1400853925"/>
    <n v="1399557925"/>
    <b v="0"/>
    <n v="4"/>
    <b v="0"/>
    <s v="technology/gadgets"/>
    <n v="0"/>
    <n v="21.25"/>
    <x v="2"/>
    <x v="29"/>
  </r>
  <r>
    <x v="2"/>
    <x v="0"/>
    <s v="USD"/>
    <n v="1483048900"/>
    <n v="1480456900"/>
    <b v="0"/>
    <n v="4"/>
    <b v="0"/>
    <s v="technology/gadgets"/>
    <n v="2"/>
    <n v="108.25"/>
    <x v="2"/>
    <x v="29"/>
  </r>
  <r>
    <x v="2"/>
    <x v="0"/>
    <s v="USD"/>
    <n v="1414059479"/>
    <n v="1411467479"/>
    <b v="0"/>
    <n v="38"/>
    <b v="0"/>
    <s v="technology/gadgets"/>
    <n v="14"/>
    <n v="129.97368421052633"/>
    <x v="2"/>
    <x v="29"/>
  </r>
  <r>
    <x v="2"/>
    <x v="9"/>
    <s v="EUR"/>
    <n v="1446331500"/>
    <n v="1442531217"/>
    <b v="0"/>
    <n v="285"/>
    <b v="0"/>
    <s v="technology/gadgets"/>
    <n v="39"/>
    <n v="117.49473684210527"/>
    <x v="2"/>
    <x v="29"/>
  </r>
  <r>
    <x v="2"/>
    <x v="4"/>
    <s v="NZD"/>
    <n v="1407545334"/>
    <n v="1404953334"/>
    <b v="0"/>
    <n v="1"/>
    <b v="0"/>
    <s v="technology/gadgets"/>
    <n v="0"/>
    <n v="10"/>
    <x v="2"/>
    <x v="29"/>
  </r>
  <r>
    <x v="2"/>
    <x v="0"/>
    <s v="USD"/>
    <n v="1433395560"/>
    <n v="1430803560"/>
    <b v="0"/>
    <n v="42"/>
    <b v="0"/>
    <s v="technology/gadgets"/>
    <n v="59"/>
    <n v="70.595238095238102"/>
    <x v="2"/>
    <x v="29"/>
  </r>
  <r>
    <x v="2"/>
    <x v="1"/>
    <s v="GBP"/>
    <n v="1412770578"/>
    <n v="1410178578"/>
    <b v="0"/>
    <n v="26"/>
    <b v="0"/>
    <s v="technology/gadgets"/>
    <n v="1"/>
    <n v="24.5"/>
    <x v="2"/>
    <x v="29"/>
  </r>
  <r>
    <x v="2"/>
    <x v="0"/>
    <s v="USD"/>
    <n v="1414814340"/>
    <n v="1413519073"/>
    <b v="0"/>
    <n v="2"/>
    <b v="0"/>
    <s v="technology/gadgets"/>
    <n v="9"/>
    <n v="30"/>
    <x v="2"/>
    <x v="29"/>
  </r>
  <r>
    <x v="2"/>
    <x v="0"/>
    <s v="USD"/>
    <n v="1409620222"/>
    <n v="1407892222"/>
    <b v="0"/>
    <n v="4"/>
    <b v="0"/>
    <s v="technology/gadgets"/>
    <n v="2"/>
    <n v="2"/>
    <x v="2"/>
    <x v="29"/>
  </r>
  <r>
    <x v="2"/>
    <x v="0"/>
    <s v="USD"/>
    <n v="1478542375"/>
    <n v="1476378775"/>
    <b v="0"/>
    <n v="6"/>
    <b v="0"/>
    <s v="technology/gadgets"/>
    <n v="1"/>
    <n v="17"/>
    <x v="2"/>
    <x v="29"/>
  </r>
  <r>
    <x v="2"/>
    <x v="7"/>
    <s v="HKD"/>
    <n v="1486708133"/>
    <n v="1484116133"/>
    <b v="0"/>
    <n v="70"/>
    <b v="0"/>
    <s v="technology/gadgets"/>
    <n v="53"/>
    <n v="2928.9285714285716"/>
    <x v="2"/>
    <x v="29"/>
  </r>
  <r>
    <x v="2"/>
    <x v="0"/>
    <s v="USD"/>
    <n v="1407869851"/>
    <n v="1404845851"/>
    <b v="0"/>
    <n v="9"/>
    <b v="0"/>
    <s v="technology/gadgets"/>
    <n v="1"/>
    <n v="28.888888888888889"/>
    <x v="2"/>
    <x v="29"/>
  </r>
  <r>
    <x v="2"/>
    <x v="0"/>
    <s v="USD"/>
    <n v="1432069249"/>
    <n v="1429477249"/>
    <b v="0"/>
    <n v="8"/>
    <b v="0"/>
    <s v="technology/gadgets"/>
    <n v="47"/>
    <n v="29.625"/>
    <x v="2"/>
    <x v="29"/>
  </r>
  <r>
    <x v="2"/>
    <x v="1"/>
    <s v="GBP"/>
    <n v="1445468400"/>
    <n v="1443042061"/>
    <b v="0"/>
    <n v="105"/>
    <b v="0"/>
    <s v="technology/gadgets"/>
    <n v="43"/>
    <n v="40.980952380952381"/>
    <x v="2"/>
    <x v="29"/>
  </r>
  <r>
    <x v="0"/>
    <x v="0"/>
    <s v="USD"/>
    <n v="1342243143"/>
    <n v="1339651143"/>
    <b v="0"/>
    <n v="38"/>
    <b v="1"/>
    <s v="music/indie rock"/>
    <n v="137"/>
    <n v="54"/>
    <x v="4"/>
    <x v="14"/>
  </r>
  <r>
    <x v="0"/>
    <x v="0"/>
    <s v="USD"/>
    <n v="1386828507"/>
    <n v="1384236507"/>
    <b v="0"/>
    <n v="64"/>
    <b v="1"/>
    <s v="music/indie rock"/>
    <n v="116"/>
    <n v="36.109375"/>
    <x v="4"/>
    <x v="14"/>
  </r>
  <r>
    <x v="0"/>
    <x v="0"/>
    <s v="USD"/>
    <n v="1317099540"/>
    <n v="1313612532"/>
    <b v="0"/>
    <n v="13"/>
    <b v="1"/>
    <s v="music/indie rock"/>
    <n v="241"/>
    <n v="23.153846153846153"/>
    <x v="4"/>
    <x v="14"/>
  </r>
  <r>
    <x v="0"/>
    <x v="0"/>
    <s v="USD"/>
    <n v="1389814380"/>
    <n v="1387390555"/>
    <b v="0"/>
    <n v="33"/>
    <b v="1"/>
    <s v="music/indie rock"/>
    <n v="114"/>
    <n v="104"/>
    <x v="4"/>
    <x v="14"/>
  </r>
  <r>
    <x v="0"/>
    <x v="0"/>
    <s v="USD"/>
    <n v="1381449600"/>
    <n v="1379540288"/>
    <b v="0"/>
    <n v="52"/>
    <b v="1"/>
    <s v="music/indie rock"/>
    <n v="110"/>
    <n v="31.826923076923077"/>
    <x v="4"/>
    <x v="14"/>
  </r>
  <r>
    <x v="0"/>
    <x v="0"/>
    <s v="USD"/>
    <n v="1288657560"/>
    <n v="1286319256"/>
    <b v="0"/>
    <n v="107"/>
    <b v="1"/>
    <s v="music/indie rock"/>
    <n v="195"/>
    <n v="27.3896261682243"/>
    <x v="4"/>
    <x v="14"/>
  </r>
  <r>
    <x v="0"/>
    <x v="0"/>
    <s v="USD"/>
    <n v="1331182740"/>
    <n v="1329856839"/>
    <b v="0"/>
    <n v="11"/>
    <b v="1"/>
    <s v="music/indie rock"/>
    <n v="103"/>
    <n v="56.363636363636367"/>
    <x v="4"/>
    <x v="14"/>
  </r>
  <r>
    <x v="0"/>
    <x v="0"/>
    <s v="USD"/>
    <n v="1367940794"/>
    <n v="1365348794"/>
    <b v="0"/>
    <n v="34"/>
    <b v="1"/>
    <s v="music/indie rock"/>
    <n v="103"/>
    <n v="77.352941176470594"/>
    <x v="4"/>
    <x v="14"/>
  </r>
  <r>
    <x v="0"/>
    <x v="0"/>
    <s v="USD"/>
    <n v="1309825866"/>
    <n v="1306197066"/>
    <b v="0"/>
    <n v="75"/>
    <b v="1"/>
    <s v="music/indie rock"/>
    <n v="100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1"/>
    <n v="48.240400000000001"/>
    <x v="4"/>
    <x v="14"/>
  </r>
  <r>
    <x v="0"/>
    <x v="0"/>
    <s v="USD"/>
    <n v="1327433173"/>
    <n v="1325618773"/>
    <b v="0"/>
    <n v="80"/>
    <b v="1"/>
    <s v="music/indie rock"/>
    <n v="107"/>
    <n v="70.212500000000006"/>
    <x v="4"/>
    <x v="14"/>
  </r>
  <r>
    <x v="0"/>
    <x v="0"/>
    <s v="USD"/>
    <n v="1411787307"/>
    <n v="1409195307"/>
    <b v="0"/>
    <n v="110"/>
    <b v="1"/>
    <s v="music/indie rock"/>
    <n v="172"/>
    <n v="94.054545454545448"/>
    <x v="4"/>
    <x v="14"/>
  </r>
  <r>
    <x v="0"/>
    <x v="0"/>
    <s v="USD"/>
    <n v="1324789200"/>
    <n v="1321649321"/>
    <b v="0"/>
    <n v="77"/>
    <b v="1"/>
    <s v="music/indie rock"/>
    <n v="124"/>
    <n v="80.272727272727266"/>
    <x v="4"/>
    <x v="14"/>
  </r>
  <r>
    <x v="0"/>
    <x v="0"/>
    <s v="USD"/>
    <n v="1403326740"/>
    <n v="1400106171"/>
    <b v="0"/>
    <n v="50"/>
    <b v="1"/>
    <s v="music/indie rock"/>
    <n v="108"/>
    <n v="54.2"/>
    <x v="4"/>
    <x v="14"/>
  </r>
  <r>
    <x v="0"/>
    <x v="0"/>
    <s v="USD"/>
    <n v="1323151140"/>
    <n v="1320528070"/>
    <b v="0"/>
    <n v="145"/>
    <b v="1"/>
    <s v="music/indie rock"/>
    <n v="117"/>
    <n v="60.26903448275862"/>
    <x v="4"/>
    <x v="14"/>
  </r>
  <r>
    <x v="0"/>
    <x v="0"/>
    <s v="USD"/>
    <n v="1339732740"/>
    <n v="1338346281"/>
    <b v="0"/>
    <n v="29"/>
    <b v="1"/>
    <s v="music/indie rock"/>
    <n v="187"/>
    <n v="38.740344827586206"/>
    <x v="4"/>
    <x v="14"/>
  </r>
  <r>
    <x v="0"/>
    <x v="0"/>
    <s v="USD"/>
    <n v="1372741200"/>
    <n v="1370067231"/>
    <b v="0"/>
    <n v="114"/>
    <b v="1"/>
    <s v="music/indie rock"/>
    <n v="116"/>
    <n v="152.54385964912279"/>
    <x v="4"/>
    <x v="14"/>
  </r>
  <r>
    <x v="0"/>
    <x v="0"/>
    <s v="USD"/>
    <n v="1362955108"/>
    <n v="1360366708"/>
    <b v="0"/>
    <n v="96"/>
    <b v="1"/>
    <s v="music/indie rock"/>
    <n v="111"/>
    <n v="115.3125"/>
    <x v="4"/>
    <x v="14"/>
  </r>
  <r>
    <x v="0"/>
    <x v="0"/>
    <s v="USD"/>
    <n v="1308110340"/>
    <n v="1304770233"/>
    <b v="0"/>
    <n v="31"/>
    <b v="1"/>
    <s v="music/indie rock"/>
    <n v="171"/>
    <n v="35.838709677419352"/>
    <x v="4"/>
    <x v="14"/>
  </r>
  <r>
    <x v="0"/>
    <x v="0"/>
    <s v="USD"/>
    <n v="1400137131"/>
    <n v="1397545131"/>
    <b v="1"/>
    <n v="4883"/>
    <b v="1"/>
    <s v="technology/hardware"/>
    <n v="126"/>
    <n v="64.570118779438872"/>
    <x v="2"/>
    <x v="30"/>
  </r>
  <r>
    <x v="0"/>
    <x v="0"/>
    <s v="USD"/>
    <n v="1309809140"/>
    <n v="1302033140"/>
    <b v="1"/>
    <n v="95"/>
    <b v="1"/>
    <s v="technology/hardware"/>
    <n v="138"/>
    <n v="87.436000000000007"/>
    <x v="2"/>
    <x v="30"/>
  </r>
  <r>
    <x v="0"/>
    <x v="0"/>
    <s v="USD"/>
    <n v="1470896916"/>
    <n v="1467008916"/>
    <b v="1"/>
    <n v="2478"/>
    <b v="1"/>
    <s v="technology/hardware"/>
    <n v="1705"/>
    <n v="68.815577078288939"/>
    <x v="2"/>
    <x v="30"/>
  </r>
  <r>
    <x v="0"/>
    <x v="0"/>
    <s v="USD"/>
    <n v="1398952890"/>
    <n v="1396360890"/>
    <b v="1"/>
    <n v="1789"/>
    <b v="1"/>
    <s v="technology/hardware"/>
    <n v="788"/>
    <n v="176.200223588597"/>
    <x v="2"/>
    <x v="30"/>
  </r>
  <r>
    <x v="0"/>
    <x v="3"/>
    <s v="EUR"/>
    <n v="1436680958"/>
    <n v="1433224958"/>
    <b v="1"/>
    <n v="680"/>
    <b v="1"/>
    <s v="technology/hardware"/>
    <n v="348"/>
    <n v="511.79117647058825"/>
    <x v="2"/>
    <x v="30"/>
  </r>
  <r>
    <x v="0"/>
    <x v="0"/>
    <s v="USD"/>
    <n v="1397961361"/>
    <n v="1392780961"/>
    <b v="1"/>
    <n v="70"/>
    <b v="1"/>
    <s v="technology/hardware"/>
    <n v="150"/>
    <n v="160.44285714285715"/>
    <x v="2"/>
    <x v="30"/>
  </r>
  <r>
    <x v="0"/>
    <x v="0"/>
    <s v="USD"/>
    <n v="1258955940"/>
    <n v="1255730520"/>
    <b v="1"/>
    <n v="23"/>
    <b v="1"/>
    <s v="technology/hardware"/>
    <n v="101"/>
    <n v="35.003043478260871"/>
    <x v="2"/>
    <x v="30"/>
  </r>
  <r>
    <x v="0"/>
    <x v="0"/>
    <s v="USD"/>
    <n v="1465232520"/>
    <n v="1460557809"/>
    <b v="1"/>
    <n v="4245"/>
    <b v="1"/>
    <s v="technology/hardware"/>
    <n v="800"/>
    <n v="188.50671378091872"/>
    <x v="2"/>
    <x v="30"/>
  </r>
  <r>
    <x v="0"/>
    <x v="1"/>
    <s v="GBP"/>
    <n v="1404986951"/>
    <n v="1402394951"/>
    <b v="1"/>
    <n v="943"/>
    <b v="1"/>
    <s v="technology/hardware"/>
    <n v="106"/>
    <n v="56.204984093319197"/>
    <x v="2"/>
    <x v="30"/>
  </r>
  <r>
    <x v="0"/>
    <x v="0"/>
    <s v="USD"/>
    <n v="1303446073"/>
    <n v="1300767673"/>
    <b v="1"/>
    <n v="1876"/>
    <b v="1"/>
    <s v="technology/hardware"/>
    <n v="201"/>
    <n v="51.3054157782516"/>
    <x v="2"/>
    <x v="30"/>
  </r>
  <r>
    <x v="0"/>
    <x v="0"/>
    <s v="USD"/>
    <n v="1478516737"/>
    <n v="1475921137"/>
    <b v="1"/>
    <n v="834"/>
    <b v="1"/>
    <s v="technology/hardware"/>
    <n v="212"/>
    <n v="127.36450839328538"/>
    <x v="2"/>
    <x v="30"/>
  </r>
  <r>
    <x v="0"/>
    <x v="5"/>
    <s v="CAD"/>
    <n v="1381934015"/>
    <n v="1378737215"/>
    <b v="1"/>
    <n v="682"/>
    <b v="1"/>
    <s v="technology/hardware"/>
    <n v="198"/>
    <n v="101.85532258064516"/>
    <x v="2"/>
    <x v="30"/>
  </r>
  <r>
    <x v="0"/>
    <x v="0"/>
    <s v="USD"/>
    <n v="1330657200"/>
    <n v="1328158065"/>
    <b v="1"/>
    <n v="147"/>
    <b v="1"/>
    <s v="technology/hardware"/>
    <n v="226"/>
    <n v="230.55782312925169"/>
    <x v="2"/>
    <x v="30"/>
  </r>
  <r>
    <x v="0"/>
    <x v="0"/>
    <s v="USD"/>
    <n v="1457758800"/>
    <n v="1453730176"/>
    <b v="1"/>
    <n v="415"/>
    <b v="1"/>
    <s v="technology/hardware"/>
    <n v="699"/>
    <n v="842.10602409638557"/>
    <x v="2"/>
    <x v="30"/>
  </r>
  <r>
    <x v="0"/>
    <x v="0"/>
    <s v="USD"/>
    <n v="1337799600"/>
    <n v="1334989881"/>
    <b v="1"/>
    <n v="290"/>
    <b v="1"/>
    <s v="technology/hardware"/>
    <n v="399"/>
    <n v="577.27593103448271"/>
    <x v="2"/>
    <x v="30"/>
  </r>
  <r>
    <x v="0"/>
    <x v="0"/>
    <s v="USD"/>
    <n v="1429391405"/>
    <n v="1425507005"/>
    <b v="1"/>
    <n v="365"/>
    <b v="1"/>
    <s v="technology/hardware"/>
    <n v="294"/>
    <n v="483.34246575342468"/>
    <x v="2"/>
    <x v="30"/>
  </r>
  <r>
    <x v="0"/>
    <x v="0"/>
    <s v="USD"/>
    <n v="1351304513"/>
    <n v="1348712513"/>
    <b v="1"/>
    <n v="660"/>
    <b v="1"/>
    <s v="technology/hardware"/>
    <n v="168"/>
    <n v="76.138500000000008"/>
    <x v="2"/>
    <x v="30"/>
  </r>
  <r>
    <x v="0"/>
    <x v="0"/>
    <s v="USD"/>
    <n v="1364078561"/>
    <n v="1361490161"/>
    <b v="1"/>
    <n v="1356"/>
    <b v="1"/>
    <s v="technology/hardware"/>
    <n v="1436"/>
    <n v="74.107684365781708"/>
    <x v="2"/>
    <x v="30"/>
  </r>
  <r>
    <x v="0"/>
    <x v="0"/>
    <s v="USD"/>
    <n v="1412121600"/>
    <n v="1408565860"/>
    <b v="1"/>
    <n v="424"/>
    <b v="1"/>
    <s v="technology/hardware"/>
    <n v="157"/>
    <n v="36.965660377358489"/>
    <x v="2"/>
    <x v="30"/>
  </r>
  <r>
    <x v="0"/>
    <x v="11"/>
    <s v="SEK"/>
    <n v="1419151341"/>
    <n v="1416559341"/>
    <b v="1"/>
    <n v="33"/>
    <b v="1"/>
    <s v="technology/hardware"/>
    <n v="118"/>
    <n v="2500.969696969697"/>
    <x v="2"/>
    <x v="30"/>
  </r>
  <r>
    <x v="0"/>
    <x v="0"/>
    <s v="USD"/>
    <n v="1349495940"/>
    <n v="1346042417"/>
    <b v="1"/>
    <n v="1633"/>
    <b v="1"/>
    <s v="technology/hardware"/>
    <n v="1105"/>
    <n v="67.690214329454989"/>
    <x v="2"/>
    <x v="30"/>
  </r>
  <r>
    <x v="0"/>
    <x v="0"/>
    <s v="USD"/>
    <n v="1400006636"/>
    <n v="1397414636"/>
    <b v="1"/>
    <n v="306"/>
    <b v="1"/>
    <s v="technology/hardware"/>
    <n v="193"/>
    <n v="63.04738562091503"/>
    <x v="2"/>
    <x v="30"/>
  </r>
  <r>
    <x v="0"/>
    <x v="1"/>
    <s v="GBP"/>
    <n v="1410862734"/>
    <n v="1407838734"/>
    <b v="1"/>
    <n v="205"/>
    <b v="1"/>
    <s v="technology/hardware"/>
    <n v="127"/>
    <n v="117.6"/>
    <x v="2"/>
    <x v="30"/>
  </r>
  <r>
    <x v="0"/>
    <x v="13"/>
    <s v="EUR"/>
    <n v="1461306772"/>
    <n v="1458714772"/>
    <b v="1"/>
    <n v="1281"/>
    <b v="1"/>
    <s v="technology/hardware"/>
    <n v="260"/>
    <n v="180.75185011709601"/>
    <x v="2"/>
    <x v="30"/>
  </r>
  <r>
    <x v="0"/>
    <x v="0"/>
    <s v="USD"/>
    <n v="1326330000"/>
    <n v="1324433310"/>
    <b v="1"/>
    <n v="103"/>
    <b v="1"/>
    <s v="technology/hardware"/>
    <n v="262"/>
    <n v="127.32038834951456"/>
    <x v="2"/>
    <x v="30"/>
  </r>
  <r>
    <x v="0"/>
    <x v="0"/>
    <s v="USD"/>
    <n v="1408021098"/>
    <n v="1405429098"/>
    <b v="1"/>
    <n v="1513"/>
    <b v="1"/>
    <s v="technology/hardware"/>
    <n v="207"/>
    <n v="136.6444745538665"/>
    <x v="2"/>
    <x v="30"/>
  </r>
  <r>
    <x v="0"/>
    <x v="0"/>
    <s v="USD"/>
    <n v="1398959729"/>
    <n v="1396367729"/>
    <b v="1"/>
    <n v="405"/>
    <b v="1"/>
    <s v="technology/hardware"/>
    <n v="370"/>
    <n v="182.78024691358024"/>
    <x v="2"/>
    <x v="30"/>
  </r>
  <r>
    <x v="0"/>
    <x v="0"/>
    <s v="USD"/>
    <n v="1480777515"/>
    <n v="1478095515"/>
    <b v="1"/>
    <n v="510"/>
    <b v="1"/>
    <s v="technology/hardware"/>
    <n v="285"/>
    <n v="279.37843137254902"/>
    <x v="2"/>
    <x v="30"/>
  </r>
  <r>
    <x v="0"/>
    <x v="1"/>
    <s v="GBP"/>
    <n v="1470423668"/>
    <n v="1467831668"/>
    <b v="1"/>
    <n v="1887"/>
    <b v="1"/>
    <s v="technology/hardware"/>
    <n v="579"/>
    <n v="61.375728669846318"/>
    <x v="2"/>
    <x v="30"/>
  </r>
  <r>
    <x v="0"/>
    <x v="0"/>
    <s v="USD"/>
    <n v="1366429101"/>
    <n v="1361248701"/>
    <b v="1"/>
    <n v="701"/>
    <b v="1"/>
    <s v="technology/hardware"/>
    <n v="1132"/>
    <n v="80.727532097004286"/>
    <x v="2"/>
    <x v="30"/>
  </r>
  <r>
    <x v="0"/>
    <x v="0"/>
    <s v="USD"/>
    <n v="1384488000"/>
    <n v="1381752061"/>
    <b v="1"/>
    <n v="3863"/>
    <b v="1"/>
    <s v="technology/hardware"/>
    <n v="263"/>
    <n v="272.35590732591254"/>
    <x v="2"/>
    <x v="30"/>
  </r>
  <r>
    <x v="0"/>
    <x v="0"/>
    <s v="USD"/>
    <n v="1353201444"/>
    <n v="1350605844"/>
    <b v="1"/>
    <n v="238"/>
    <b v="1"/>
    <s v="technology/hardware"/>
    <n v="674"/>
    <n v="70.848739495798313"/>
    <x v="2"/>
    <x v="30"/>
  </r>
  <r>
    <x v="0"/>
    <x v="0"/>
    <s v="USD"/>
    <n v="1470466800"/>
    <n v="1467134464"/>
    <b v="1"/>
    <n v="2051"/>
    <b v="1"/>
    <s v="technology/hardware"/>
    <n v="257"/>
    <n v="247.94003412969283"/>
    <x v="2"/>
    <x v="30"/>
  </r>
  <r>
    <x v="0"/>
    <x v="1"/>
    <s v="GBP"/>
    <n v="1376899269"/>
    <n v="1371715269"/>
    <b v="1"/>
    <n v="402"/>
    <b v="1"/>
    <s v="technology/hardware"/>
    <n v="375"/>
    <n v="186.81393034825871"/>
    <x v="2"/>
    <x v="30"/>
  </r>
  <r>
    <x v="0"/>
    <x v="0"/>
    <s v="USD"/>
    <n v="1362938851"/>
    <n v="1360346851"/>
    <b v="1"/>
    <n v="253"/>
    <b v="1"/>
    <s v="technology/hardware"/>
    <n v="209"/>
    <n v="131.98948616600788"/>
    <x v="2"/>
    <x v="30"/>
  </r>
  <r>
    <x v="0"/>
    <x v="1"/>
    <s v="GBP"/>
    <n v="1373751325"/>
    <n v="1371159325"/>
    <b v="1"/>
    <n v="473"/>
    <b v="1"/>
    <s v="technology/hardware"/>
    <n v="347"/>
    <n v="29.310782241014799"/>
    <x v="2"/>
    <x v="30"/>
  </r>
  <r>
    <x v="0"/>
    <x v="0"/>
    <s v="USD"/>
    <n v="1450511940"/>
    <n v="1446527540"/>
    <b v="1"/>
    <n v="821"/>
    <b v="1"/>
    <s v="technology/hardware"/>
    <n v="402"/>
    <n v="245.02436053593178"/>
    <x v="2"/>
    <x v="30"/>
  </r>
  <r>
    <x v="0"/>
    <x v="0"/>
    <s v="USD"/>
    <n v="1339484400"/>
    <n v="1336627492"/>
    <b v="1"/>
    <n v="388"/>
    <b v="1"/>
    <s v="technology/hardware"/>
    <n v="1027"/>
    <n v="1323.2540463917526"/>
    <x v="2"/>
    <x v="30"/>
  </r>
  <r>
    <x v="0"/>
    <x v="0"/>
    <s v="USD"/>
    <n v="1447909140"/>
    <n v="1444734146"/>
    <b v="1"/>
    <n v="813"/>
    <b v="1"/>
    <s v="technology/hardware"/>
    <n v="115"/>
    <n v="282.65966789667897"/>
    <x v="2"/>
    <x v="30"/>
  </r>
  <r>
    <x v="0"/>
    <x v="12"/>
    <s v="EUR"/>
    <n v="1459684862"/>
    <n v="1456232462"/>
    <b v="1"/>
    <n v="1945"/>
    <b v="1"/>
    <s v="technology/hardware"/>
    <n v="355"/>
    <n v="91.214401028277635"/>
    <x v="2"/>
    <x v="30"/>
  </r>
  <r>
    <x v="2"/>
    <x v="5"/>
    <s v="CAD"/>
    <n v="1404926665"/>
    <n v="1402334665"/>
    <b v="0"/>
    <n v="12"/>
    <b v="0"/>
    <s v="photography/people"/>
    <n v="5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"/>
    <n v="88.6875"/>
    <x v="8"/>
    <x v="31"/>
  </r>
  <r>
    <x v="2"/>
    <x v="0"/>
    <s v="USD"/>
    <n v="1417377481"/>
    <n v="1412189881"/>
    <b v="0"/>
    <n v="7"/>
    <b v="0"/>
    <s v="photography/people"/>
    <n v="21"/>
    <n v="453.14285714285717"/>
    <x v="8"/>
    <x v="31"/>
  </r>
  <r>
    <x v="2"/>
    <x v="1"/>
    <s v="GBP"/>
    <n v="1470178800"/>
    <n v="1467650771"/>
    <b v="0"/>
    <n v="4"/>
    <b v="0"/>
    <s v="photography/people"/>
    <n v="3"/>
    <n v="12.75"/>
    <x v="8"/>
    <x v="31"/>
  </r>
  <r>
    <x v="2"/>
    <x v="1"/>
    <s v="GBP"/>
    <n v="1457947483"/>
    <n v="1455359083"/>
    <b v="0"/>
    <n v="1"/>
    <b v="0"/>
    <s v="photography/people"/>
    <n v="0"/>
    <n v="1"/>
    <x v="8"/>
    <x v="31"/>
  </r>
  <r>
    <x v="2"/>
    <x v="1"/>
    <s v="GBP"/>
    <n v="1425223276"/>
    <n v="1422631276"/>
    <b v="0"/>
    <n v="28"/>
    <b v="0"/>
    <s v="photography/people"/>
    <n v="42"/>
    <n v="83.428571428571431"/>
    <x v="8"/>
    <x v="31"/>
  </r>
  <r>
    <x v="2"/>
    <x v="0"/>
    <s v="USD"/>
    <n v="1440094742"/>
    <n v="1437502742"/>
    <b v="0"/>
    <n v="1"/>
    <b v="0"/>
    <s v="photography/people"/>
    <n v="0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7"/>
    <n v="101.8"/>
    <x v="8"/>
    <x v="31"/>
  </r>
  <r>
    <x v="2"/>
    <x v="0"/>
    <s v="USD"/>
    <n v="1435958786"/>
    <n v="1434144386"/>
    <b v="0"/>
    <n v="3"/>
    <b v="0"/>
    <s v="photography/people"/>
    <n v="7"/>
    <n v="46.666666666666664"/>
    <x v="8"/>
    <x v="31"/>
  </r>
  <r>
    <x v="2"/>
    <x v="0"/>
    <s v="USD"/>
    <n v="1424229991"/>
    <n v="1421637991"/>
    <b v="0"/>
    <n v="2"/>
    <b v="0"/>
    <s v="photography/people"/>
    <n v="0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"/>
    <n v="218.33333333333334"/>
    <x v="8"/>
    <x v="31"/>
  </r>
  <r>
    <x v="2"/>
    <x v="1"/>
    <s v="GBP"/>
    <n v="1415882108"/>
    <n v="1413286508"/>
    <b v="0"/>
    <n v="7"/>
    <b v="0"/>
    <s v="photography/people"/>
    <n v="1"/>
    <n v="33.714285714285715"/>
    <x v="8"/>
    <x v="31"/>
  </r>
  <r>
    <x v="2"/>
    <x v="5"/>
    <s v="CAD"/>
    <n v="1452120613"/>
    <n v="1449528613"/>
    <b v="0"/>
    <n v="25"/>
    <b v="0"/>
    <s v="photography/people"/>
    <n v="13"/>
    <n v="25"/>
    <x v="8"/>
    <x v="31"/>
  </r>
  <r>
    <x v="0"/>
    <x v="12"/>
    <s v="EUR"/>
    <n v="1434139200"/>
    <n v="1431406916"/>
    <b v="1"/>
    <n v="1637"/>
    <b v="1"/>
    <s v="technology/hardware"/>
    <n v="382"/>
    <n v="128.38790470372632"/>
    <x v="2"/>
    <x v="30"/>
  </r>
  <r>
    <x v="0"/>
    <x v="0"/>
    <s v="USD"/>
    <n v="1485191143"/>
    <n v="1482599143"/>
    <b v="1"/>
    <n v="1375"/>
    <b v="1"/>
    <s v="technology/hardware"/>
    <n v="217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"/>
    <n v="331.10237288135596"/>
    <x v="2"/>
    <x v="30"/>
  </r>
  <r>
    <x v="0"/>
    <x v="0"/>
    <s v="USD"/>
    <n v="1381895940"/>
    <n v="1379532618"/>
    <b v="1"/>
    <n v="191"/>
    <b v="1"/>
    <s v="technology/hardware"/>
    <n v="124"/>
    <n v="194.26193717277485"/>
    <x v="2"/>
    <x v="30"/>
  </r>
  <r>
    <x v="0"/>
    <x v="0"/>
    <s v="USD"/>
    <n v="1417611645"/>
    <n v="1414584045"/>
    <b v="1"/>
    <n v="303"/>
    <b v="1"/>
    <s v="technology/hardware"/>
    <n v="248"/>
    <n v="408.97689768976898"/>
    <x v="2"/>
    <x v="30"/>
  </r>
  <r>
    <x v="0"/>
    <x v="0"/>
    <s v="USD"/>
    <n v="1282622400"/>
    <n v="1276891586"/>
    <b v="1"/>
    <n v="137"/>
    <b v="1"/>
    <s v="technology/hardware"/>
    <n v="116"/>
    <n v="84.459270072992695"/>
    <x v="2"/>
    <x v="30"/>
  </r>
  <r>
    <x v="0"/>
    <x v="0"/>
    <s v="USD"/>
    <n v="1316442622"/>
    <n v="1312641022"/>
    <b v="1"/>
    <n v="41"/>
    <b v="1"/>
    <s v="technology/hardware"/>
    <n v="117"/>
    <n v="44.853658536585364"/>
    <x v="2"/>
    <x v="30"/>
  </r>
  <r>
    <x v="0"/>
    <x v="12"/>
    <s v="EUR"/>
    <n v="1479890743"/>
    <n v="1476776743"/>
    <b v="1"/>
    <n v="398"/>
    <b v="1"/>
    <s v="technology/hardware"/>
    <n v="305"/>
    <n v="383.3643216080402"/>
    <x v="2"/>
    <x v="30"/>
  </r>
  <r>
    <x v="0"/>
    <x v="0"/>
    <s v="USD"/>
    <n v="1471564491"/>
    <n v="1468972491"/>
    <b v="1"/>
    <n v="1737"/>
    <b v="1"/>
    <s v="technology/hardware"/>
    <n v="320"/>
    <n v="55.276856649395505"/>
    <x v="2"/>
    <x v="30"/>
  </r>
  <r>
    <x v="0"/>
    <x v="15"/>
    <s v="EUR"/>
    <n v="1452553200"/>
    <n v="1449650173"/>
    <b v="1"/>
    <n v="971"/>
    <b v="1"/>
    <s v="technology/hardware"/>
    <n v="820"/>
    <n v="422.02059732234807"/>
    <x v="2"/>
    <x v="30"/>
  </r>
  <r>
    <x v="0"/>
    <x v="0"/>
    <s v="USD"/>
    <n v="1423165441"/>
    <n v="1420573441"/>
    <b v="1"/>
    <n v="183"/>
    <b v="1"/>
    <s v="technology/hardware"/>
    <n v="235"/>
    <n v="64.180327868852459"/>
    <x v="2"/>
    <x v="30"/>
  </r>
  <r>
    <x v="0"/>
    <x v="0"/>
    <s v="USD"/>
    <n v="1468019014"/>
    <n v="1462835014"/>
    <b v="1"/>
    <n v="4562"/>
    <b v="1"/>
    <s v="technology/hardware"/>
    <n v="495"/>
    <n v="173.57781674704077"/>
    <x v="2"/>
    <x v="30"/>
  </r>
  <r>
    <x v="0"/>
    <x v="0"/>
    <s v="USD"/>
    <n v="1364184539"/>
    <n v="1361250539"/>
    <b v="1"/>
    <n v="26457"/>
    <b v="1"/>
    <s v="technology/hardware"/>
    <n v="7814"/>
    <n v="88.601680840609291"/>
    <x v="2"/>
    <x v="30"/>
  </r>
  <r>
    <x v="0"/>
    <x v="0"/>
    <s v="USD"/>
    <n v="1315602163"/>
    <n v="1313010163"/>
    <b v="1"/>
    <n v="162"/>
    <b v="1"/>
    <s v="technology/hardware"/>
    <n v="113"/>
    <n v="50.222283950617282"/>
    <x v="2"/>
    <x v="30"/>
  </r>
  <r>
    <x v="0"/>
    <x v="0"/>
    <s v="USD"/>
    <n v="1362863299"/>
    <n v="1360271299"/>
    <b v="1"/>
    <n v="479"/>
    <b v="1"/>
    <s v="technology/hardware"/>
    <n v="922"/>
    <n v="192.38876826722338"/>
    <x v="2"/>
    <x v="30"/>
  </r>
  <r>
    <x v="0"/>
    <x v="0"/>
    <s v="USD"/>
    <n v="1332561600"/>
    <n v="1329873755"/>
    <b v="1"/>
    <n v="426"/>
    <b v="1"/>
    <s v="technology/hardware"/>
    <n v="125"/>
    <n v="73.416901408450698"/>
    <x v="2"/>
    <x v="30"/>
  </r>
  <r>
    <x v="0"/>
    <x v="17"/>
    <s v="EUR"/>
    <n v="1439455609"/>
    <n v="1436863609"/>
    <b v="1"/>
    <n v="450"/>
    <b v="1"/>
    <s v="technology/hardware"/>
    <n v="102"/>
    <n v="147.68495555555555"/>
    <x v="2"/>
    <x v="30"/>
  </r>
  <r>
    <x v="0"/>
    <x v="0"/>
    <s v="USD"/>
    <n v="1474563621"/>
    <n v="1471971621"/>
    <b v="1"/>
    <n v="1780"/>
    <b v="1"/>
    <s v="technology/hardware"/>
    <n v="485"/>
    <n v="108.96848314606741"/>
    <x v="2"/>
    <x v="30"/>
  </r>
  <r>
    <x v="0"/>
    <x v="0"/>
    <s v="USD"/>
    <n v="1400108640"/>
    <n v="1396923624"/>
    <b v="1"/>
    <n v="122"/>
    <b v="1"/>
    <s v="technology/hardware"/>
    <n v="192"/>
    <n v="23.647540983606557"/>
    <x v="2"/>
    <x v="30"/>
  </r>
  <r>
    <x v="0"/>
    <x v="0"/>
    <s v="USD"/>
    <n v="1411522897"/>
    <n v="1407634897"/>
    <b v="1"/>
    <n v="95"/>
    <b v="1"/>
    <s v="technology/hardware"/>
    <n v="281"/>
    <n v="147.94736842105263"/>
    <x v="2"/>
    <x v="30"/>
  </r>
  <r>
    <x v="0"/>
    <x v="0"/>
    <s v="USD"/>
    <n v="1465652372"/>
    <n v="1463060372"/>
    <b v="1"/>
    <n v="325"/>
    <b v="1"/>
    <s v="technology/hardware"/>
    <n v="125"/>
    <n v="385.03692307692307"/>
    <x v="2"/>
    <x v="30"/>
  </r>
  <r>
    <x v="0"/>
    <x v="0"/>
    <s v="USD"/>
    <n v="1434017153"/>
    <n v="1431425153"/>
    <b v="1"/>
    <n v="353"/>
    <b v="1"/>
    <s v="technology/hardware"/>
    <n v="161"/>
    <n v="457.39093484419266"/>
    <x v="2"/>
    <x v="30"/>
  </r>
  <r>
    <x v="0"/>
    <x v="0"/>
    <s v="USD"/>
    <n v="1344826800"/>
    <n v="1341875544"/>
    <b v="1"/>
    <n v="105"/>
    <b v="1"/>
    <s v="technology/hardware"/>
    <n v="585"/>
    <n v="222.99047619047619"/>
    <x v="2"/>
    <x v="30"/>
  </r>
  <r>
    <x v="0"/>
    <x v="12"/>
    <s v="EUR"/>
    <n v="1433996746"/>
    <n v="1431404746"/>
    <b v="1"/>
    <n v="729"/>
    <b v="1"/>
    <s v="technology/hardware"/>
    <n v="201"/>
    <n v="220.74074074074073"/>
    <x v="2"/>
    <x v="30"/>
  </r>
  <r>
    <x v="0"/>
    <x v="0"/>
    <s v="USD"/>
    <n v="1398052740"/>
    <n v="1394127585"/>
    <b v="1"/>
    <n v="454"/>
    <b v="1"/>
    <s v="technology/hardware"/>
    <n v="133"/>
    <n v="73.503898678414089"/>
    <x v="2"/>
    <x v="30"/>
  </r>
  <r>
    <x v="0"/>
    <x v="0"/>
    <s v="USD"/>
    <n v="1427740319"/>
    <n v="1423855919"/>
    <b v="1"/>
    <n v="539"/>
    <b v="1"/>
    <s v="technology/hardware"/>
    <n v="120"/>
    <n v="223.09647495361781"/>
    <x v="2"/>
    <x v="30"/>
  </r>
  <r>
    <x v="0"/>
    <x v="0"/>
    <s v="USD"/>
    <n v="1268690100"/>
    <n v="1265493806"/>
    <b v="1"/>
    <n v="79"/>
    <b v="1"/>
    <s v="technology/hardware"/>
    <n v="126"/>
    <n v="47.911392405063289"/>
    <x v="2"/>
    <x v="30"/>
  </r>
  <r>
    <x v="0"/>
    <x v="0"/>
    <s v="USD"/>
    <n v="1409099481"/>
    <n v="1406507481"/>
    <b v="1"/>
    <n v="94"/>
    <b v="1"/>
    <s v="technology/hardware"/>
    <n v="361"/>
    <n v="96.063829787234042"/>
    <x v="2"/>
    <x v="30"/>
  </r>
  <r>
    <x v="0"/>
    <x v="1"/>
    <s v="GBP"/>
    <n v="1354233296"/>
    <n v="1351641296"/>
    <b v="1"/>
    <n v="625"/>
    <b v="1"/>
    <s v="technology/hardware"/>
    <n v="226"/>
    <n v="118.6144"/>
    <x v="2"/>
    <x v="30"/>
  </r>
  <r>
    <x v="0"/>
    <x v="9"/>
    <s v="EUR"/>
    <n v="1420765200"/>
    <n v="1417506853"/>
    <b v="1"/>
    <n v="508"/>
    <b v="1"/>
    <s v="technology/hardware"/>
    <n v="120"/>
    <n v="118.45472440944881"/>
    <x v="2"/>
    <x v="30"/>
  </r>
  <r>
    <x v="0"/>
    <x v="0"/>
    <s v="USD"/>
    <n v="1481778000"/>
    <n v="1479216874"/>
    <b v="1"/>
    <n v="531"/>
    <b v="1"/>
    <s v="technology/hardware"/>
    <n v="304"/>
    <n v="143.21468926553672"/>
    <x v="2"/>
    <x v="30"/>
  </r>
  <r>
    <x v="0"/>
    <x v="0"/>
    <s v="USD"/>
    <n v="1398477518"/>
    <n v="1395885518"/>
    <b v="1"/>
    <n v="158"/>
    <b v="1"/>
    <s v="technology/hardware"/>
    <n v="179"/>
    <n v="282.71518987341773"/>
    <x v="2"/>
    <x v="30"/>
  </r>
  <r>
    <x v="0"/>
    <x v="0"/>
    <s v="USD"/>
    <n v="1430981880"/>
    <n v="1426216033"/>
    <b v="1"/>
    <n v="508"/>
    <b v="1"/>
    <s v="technology/hardware"/>
    <n v="387"/>
    <n v="593.93620078740162"/>
    <x v="2"/>
    <x v="30"/>
  </r>
  <r>
    <x v="0"/>
    <x v="0"/>
    <s v="USD"/>
    <n v="1450486800"/>
    <n v="1446562807"/>
    <b v="1"/>
    <n v="644"/>
    <b v="1"/>
    <s v="technology/hardware"/>
    <n v="211"/>
    <n v="262.15704968944101"/>
    <x v="2"/>
    <x v="30"/>
  </r>
  <r>
    <x v="0"/>
    <x v="0"/>
    <s v="USD"/>
    <n v="1399668319"/>
    <n v="1397076319"/>
    <b v="1"/>
    <n v="848"/>
    <b v="1"/>
    <s v="technology/hardware"/>
    <n v="132"/>
    <n v="46.580778301886795"/>
    <x v="2"/>
    <x v="30"/>
  </r>
  <r>
    <x v="0"/>
    <x v="0"/>
    <s v="USD"/>
    <n v="1388383353"/>
    <n v="1383195753"/>
    <b v="1"/>
    <n v="429"/>
    <b v="1"/>
    <s v="technology/hardware"/>
    <n v="300"/>
    <n v="70.041118881118877"/>
    <x v="2"/>
    <x v="30"/>
  </r>
  <r>
    <x v="0"/>
    <x v="1"/>
    <s v="GBP"/>
    <n v="1372701600"/>
    <n v="1369895421"/>
    <b v="1"/>
    <n v="204"/>
    <b v="1"/>
    <s v="technology/hardware"/>
    <n v="421"/>
    <n v="164.90686274509804"/>
    <x v="2"/>
    <x v="30"/>
  </r>
  <r>
    <x v="0"/>
    <x v="0"/>
    <s v="USD"/>
    <n v="1480568340"/>
    <n v="1477996325"/>
    <b v="1"/>
    <n v="379"/>
    <b v="1"/>
    <s v="technology/hardware"/>
    <n v="136"/>
    <n v="449.26385224274406"/>
    <x v="2"/>
    <x v="30"/>
  </r>
  <r>
    <x v="0"/>
    <x v="0"/>
    <s v="USD"/>
    <n v="1384557303"/>
    <n v="1383257703"/>
    <b v="1"/>
    <n v="271"/>
    <b v="1"/>
    <s v="technology/hardware"/>
    <n v="248"/>
    <n v="27.472841328413285"/>
    <x v="2"/>
    <x v="30"/>
  </r>
  <r>
    <x v="0"/>
    <x v="0"/>
    <s v="USD"/>
    <n v="1478785027"/>
    <n v="1476189427"/>
    <b v="0"/>
    <n v="120"/>
    <b v="1"/>
    <s v="technology/hardware"/>
    <n v="182"/>
    <n v="143.97499999999999"/>
    <x v="2"/>
    <x v="30"/>
  </r>
  <r>
    <x v="0"/>
    <x v="0"/>
    <s v="USD"/>
    <n v="1453481974"/>
    <n v="1448297974"/>
    <b v="0"/>
    <n v="140"/>
    <b v="1"/>
    <s v="technology/hardware"/>
    <n v="124"/>
    <n v="88.23571428571428"/>
    <x v="2"/>
    <x v="30"/>
  </r>
  <r>
    <x v="0"/>
    <x v="0"/>
    <s v="USD"/>
    <n v="1481432340"/>
    <n v="1476764077"/>
    <b v="0"/>
    <n v="193"/>
    <b v="1"/>
    <s v="technology/hardware"/>
    <n v="506"/>
    <n v="36.326424870466319"/>
    <x v="2"/>
    <x v="30"/>
  </r>
  <r>
    <x v="0"/>
    <x v="0"/>
    <s v="USD"/>
    <n v="1434212714"/>
    <n v="1431620714"/>
    <b v="0"/>
    <n v="180"/>
    <b v="1"/>
    <s v="technology/hardware"/>
    <n v="108"/>
    <n v="90.177777777777777"/>
    <x v="2"/>
    <x v="30"/>
  </r>
  <r>
    <x v="0"/>
    <x v="0"/>
    <s v="USD"/>
    <n v="1341799647"/>
    <n v="1339207647"/>
    <b v="0"/>
    <n v="263"/>
    <b v="1"/>
    <s v="technology/hardware"/>
    <n v="819"/>
    <n v="152.62361216730039"/>
    <x v="2"/>
    <x v="30"/>
  </r>
  <r>
    <x v="0"/>
    <x v="0"/>
    <s v="USD"/>
    <n v="1369282044"/>
    <n v="1366690044"/>
    <b v="0"/>
    <n v="217"/>
    <b v="1"/>
    <s v="technology/hardware"/>
    <n v="121"/>
    <n v="55.806451612903224"/>
    <x v="2"/>
    <x v="30"/>
  </r>
  <r>
    <x v="0"/>
    <x v="2"/>
    <s v="AUD"/>
    <n v="1429228800"/>
    <n v="1426714870"/>
    <b v="0"/>
    <n v="443"/>
    <b v="1"/>
    <s v="technology/hardware"/>
    <n v="103"/>
    <n v="227.85327313769753"/>
    <x v="2"/>
    <x v="30"/>
  </r>
  <r>
    <x v="0"/>
    <x v="0"/>
    <s v="USD"/>
    <n v="1369323491"/>
    <n v="1366731491"/>
    <b v="0"/>
    <n v="1373"/>
    <b v="1"/>
    <s v="technology/hardware"/>
    <n v="148"/>
    <n v="91.82989803350327"/>
    <x v="2"/>
    <x v="30"/>
  </r>
  <r>
    <x v="0"/>
    <x v="1"/>
    <s v="GBP"/>
    <n v="1386025140"/>
    <n v="1382963963"/>
    <b v="0"/>
    <n v="742"/>
    <b v="1"/>
    <s v="technology/hardware"/>
    <n v="120"/>
    <n v="80.991037735849048"/>
    <x v="2"/>
    <x v="30"/>
  </r>
  <r>
    <x v="0"/>
    <x v="0"/>
    <s v="USD"/>
    <n v="1433036578"/>
    <n v="1429580578"/>
    <b v="0"/>
    <n v="170"/>
    <b v="1"/>
    <s v="technology/hardware"/>
    <n v="473"/>
    <n v="278.39411764705881"/>
    <x v="2"/>
    <x v="30"/>
  </r>
  <r>
    <x v="0"/>
    <x v="0"/>
    <s v="USD"/>
    <n v="1388017937"/>
    <n v="1385425937"/>
    <b v="0"/>
    <n v="242"/>
    <b v="1"/>
    <s v="technology/hardware"/>
    <n v="130"/>
    <n v="43.095041322314053"/>
    <x v="2"/>
    <x v="30"/>
  </r>
  <r>
    <x v="0"/>
    <x v="0"/>
    <s v="USD"/>
    <n v="1455933653"/>
    <n v="1452045653"/>
    <b v="0"/>
    <n v="541"/>
    <b v="1"/>
    <s v="technology/hardware"/>
    <n v="353"/>
    <n v="326.29205175600737"/>
    <x v="2"/>
    <x v="30"/>
  </r>
  <r>
    <x v="0"/>
    <x v="0"/>
    <s v="USD"/>
    <n v="1448466551"/>
    <n v="1445870951"/>
    <b v="0"/>
    <n v="121"/>
    <b v="1"/>
    <s v="technology/hardware"/>
    <n v="101"/>
    <n v="41.743801652892564"/>
    <x v="2"/>
    <x v="30"/>
  </r>
  <r>
    <x v="0"/>
    <x v="1"/>
    <s v="GBP"/>
    <n v="1399033810"/>
    <n v="1396441810"/>
    <b v="0"/>
    <n v="621"/>
    <b v="1"/>
    <s v="technology/hardware"/>
    <n v="114"/>
    <n v="64.020933977455712"/>
    <x v="2"/>
    <x v="30"/>
  </r>
  <r>
    <x v="0"/>
    <x v="0"/>
    <s v="USD"/>
    <n v="1417579200"/>
    <n v="1415031043"/>
    <b v="0"/>
    <n v="101"/>
    <b v="1"/>
    <s v="technology/hardware"/>
    <n v="167"/>
    <n v="99.455445544554451"/>
    <x v="2"/>
    <x v="30"/>
  </r>
  <r>
    <x v="0"/>
    <x v="0"/>
    <s v="USD"/>
    <n v="1366222542"/>
    <n v="1363630542"/>
    <b v="0"/>
    <n v="554"/>
    <b v="1"/>
    <s v="technology/hardware"/>
    <n v="153"/>
    <n v="138.49458483754512"/>
    <x v="2"/>
    <x v="30"/>
  </r>
  <r>
    <x v="0"/>
    <x v="1"/>
    <s v="GBP"/>
    <n v="1456487532"/>
    <n v="1453895532"/>
    <b v="0"/>
    <n v="666"/>
    <b v="1"/>
    <s v="technology/hardware"/>
    <n v="202"/>
    <n v="45.547792792792798"/>
    <x v="2"/>
    <x v="30"/>
  </r>
  <r>
    <x v="0"/>
    <x v="1"/>
    <s v="GBP"/>
    <n v="1425326400"/>
    <n v="1421916830"/>
    <b v="0"/>
    <n v="410"/>
    <b v="1"/>
    <s v="technology/hardware"/>
    <n v="168"/>
    <n v="10.507317073170732"/>
    <x v="2"/>
    <x v="30"/>
  </r>
  <r>
    <x v="0"/>
    <x v="0"/>
    <s v="USD"/>
    <n v="1454277540"/>
    <n v="1450880854"/>
    <b v="0"/>
    <n v="375"/>
    <b v="1"/>
    <s v="technology/hardware"/>
    <n v="143"/>
    <n v="114.76533333333333"/>
    <x v="2"/>
    <x v="30"/>
  </r>
  <r>
    <x v="0"/>
    <x v="0"/>
    <s v="USD"/>
    <n v="1406129150"/>
    <n v="1400945150"/>
    <b v="0"/>
    <n v="1364"/>
    <b v="1"/>
    <s v="technology/hardware"/>
    <n v="196"/>
    <n v="35.997067448680355"/>
    <x v="2"/>
    <x v="30"/>
  </r>
  <r>
    <x v="0"/>
    <x v="0"/>
    <s v="USD"/>
    <n v="1483208454"/>
    <n v="1480616454"/>
    <b v="0"/>
    <n v="35"/>
    <b v="1"/>
    <s v="technology/hardware"/>
    <n v="108"/>
    <n v="154.17142857142858"/>
    <x v="2"/>
    <x v="30"/>
  </r>
  <r>
    <x v="0"/>
    <x v="8"/>
    <s v="DKK"/>
    <n v="1458807098"/>
    <n v="1456218698"/>
    <b v="0"/>
    <n v="203"/>
    <b v="1"/>
    <s v="technology/hardware"/>
    <n v="115"/>
    <n v="566.38916256157631"/>
    <x v="2"/>
    <x v="30"/>
  </r>
  <r>
    <x v="0"/>
    <x v="12"/>
    <s v="EUR"/>
    <n v="1463333701"/>
    <n v="1460482501"/>
    <b v="0"/>
    <n v="49"/>
    <b v="1"/>
    <s v="technology/hardware"/>
    <n v="148"/>
    <n v="120.85714285714286"/>
    <x v="2"/>
    <x v="30"/>
  </r>
  <r>
    <x v="0"/>
    <x v="0"/>
    <s v="USD"/>
    <n v="1370001600"/>
    <n v="1366879523"/>
    <b v="0"/>
    <n v="5812"/>
    <b v="1"/>
    <s v="technology/hardware"/>
    <n v="191"/>
    <n v="86.163845492085343"/>
    <x v="2"/>
    <x v="30"/>
  </r>
  <r>
    <x v="0"/>
    <x v="1"/>
    <s v="GBP"/>
    <n v="1387958429"/>
    <n v="1385366429"/>
    <b v="0"/>
    <n v="1556"/>
    <b v="1"/>
    <s v="technology/hardware"/>
    <n v="199"/>
    <n v="51.212114395886893"/>
    <x v="2"/>
    <x v="30"/>
  </r>
  <r>
    <x v="0"/>
    <x v="0"/>
    <s v="USD"/>
    <n v="1408818683"/>
    <n v="1406226683"/>
    <b v="0"/>
    <n v="65"/>
    <b v="1"/>
    <s v="technology/hardware"/>
    <n v="219"/>
    <n v="67.261538461538464"/>
    <x v="2"/>
    <x v="30"/>
  </r>
  <r>
    <x v="0"/>
    <x v="1"/>
    <s v="GBP"/>
    <n v="1432499376"/>
    <n v="1429648176"/>
    <b v="0"/>
    <n v="10"/>
    <b v="1"/>
    <s v="technology/hardware"/>
    <n v="127"/>
    <n v="62.8"/>
    <x v="2"/>
    <x v="30"/>
  </r>
  <r>
    <x v="0"/>
    <x v="0"/>
    <s v="USD"/>
    <n v="1476994315"/>
    <n v="1474402315"/>
    <b v="0"/>
    <n v="76"/>
    <b v="1"/>
    <s v="technology/hardware"/>
    <n v="105"/>
    <n v="346.13118421052633"/>
    <x v="2"/>
    <x v="30"/>
  </r>
  <r>
    <x v="0"/>
    <x v="0"/>
    <s v="USD"/>
    <n v="1451776791"/>
    <n v="1449098391"/>
    <b v="0"/>
    <n v="263"/>
    <b v="1"/>
    <s v="technology/hardware"/>
    <n v="128"/>
    <n v="244.11912547528519"/>
    <x v="2"/>
    <x v="30"/>
  </r>
  <r>
    <x v="0"/>
    <x v="12"/>
    <s v="EUR"/>
    <n v="1467128723"/>
    <n v="1464536723"/>
    <b v="0"/>
    <n v="1530"/>
    <b v="1"/>
    <s v="technology/hardware"/>
    <n v="317"/>
    <n v="259.25424836601309"/>
    <x v="2"/>
    <x v="30"/>
  </r>
  <r>
    <x v="0"/>
    <x v="0"/>
    <s v="USD"/>
    <n v="1475390484"/>
    <n v="1471502484"/>
    <b v="0"/>
    <n v="278"/>
    <b v="1"/>
    <s v="technology/hardware"/>
    <n v="281"/>
    <n v="201.96402877697841"/>
    <x v="2"/>
    <x v="30"/>
  </r>
  <r>
    <x v="0"/>
    <x v="0"/>
    <s v="USD"/>
    <n v="1462629432"/>
    <n v="1460037432"/>
    <b v="0"/>
    <n v="350"/>
    <b v="1"/>
    <s v="technology/hardware"/>
    <n v="111"/>
    <n v="226.20857142857142"/>
    <x v="2"/>
    <x v="30"/>
  </r>
  <r>
    <x v="0"/>
    <x v="0"/>
    <s v="USD"/>
    <n v="1431100918"/>
    <n v="1427212918"/>
    <b v="0"/>
    <n v="470"/>
    <b v="1"/>
    <s v="technology/hardware"/>
    <n v="153"/>
    <n v="324.69"/>
    <x v="2"/>
    <x v="30"/>
  </r>
  <r>
    <x v="0"/>
    <x v="0"/>
    <s v="USD"/>
    <n v="1462564182"/>
    <n v="1459972182"/>
    <b v="0"/>
    <n v="3"/>
    <b v="1"/>
    <s v="technology/hardware"/>
    <n v="103"/>
    <n v="205"/>
    <x v="2"/>
    <x v="30"/>
  </r>
  <r>
    <x v="0"/>
    <x v="0"/>
    <s v="USD"/>
    <n v="1374769288"/>
    <n v="1372177288"/>
    <b v="0"/>
    <n v="8200"/>
    <b v="1"/>
    <s v="technology/hardware"/>
    <n v="1678"/>
    <n v="20.465926829268295"/>
    <x v="2"/>
    <x v="30"/>
  </r>
  <r>
    <x v="0"/>
    <x v="1"/>
    <s v="GBP"/>
    <n v="1406149689"/>
    <n v="1402693689"/>
    <b v="0"/>
    <n v="8359"/>
    <b v="1"/>
    <s v="technology/hardware"/>
    <n v="543"/>
    <n v="116.35303146309367"/>
    <x v="2"/>
    <x v="30"/>
  </r>
  <r>
    <x v="0"/>
    <x v="0"/>
    <s v="USD"/>
    <n v="1433538000"/>
    <n v="1428541276"/>
    <b v="0"/>
    <n v="188"/>
    <b v="1"/>
    <s v="technology/hardware"/>
    <n v="116"/>
    <n v="307.20212765957444"/>
    <x v="2"/>
    <x v="30"/>
  </r>
  <r>
    <x v="0"/>
    <x v="3"/>
    <s v="EUR"/>
    <n v="1482085857"/>
    <n v="1479493857"/>
    <b v="0"/>
    <n v="48"/>
    <b v="1"/>
    <s v="technology/hardware"/>
    <n v="131"/>
    <n v="546.6875"/>
    <x v="2"/>
    <x v="30"/>
  </r>
  <r>
    <x v="0"/>
    <x v="1"/>
    <s v="GBP"/>
    <n v="1435258800"/>
    <n v="1432659793"/>
    <b v="0"/>
    <n v="607"/>
    <b v="1"/>
    <s v="technology/hardware"/>
    <n v="288"/>
    <n v="47.474464579901152"/>
    <x v="2"/>
    <x v="30"/>
  </r>
  <r>
    <x v="0"/>
    <x v="0"/>
    <s v="USD"/>
    <n v="1447286300"/>
    <n v="1444690700"/>
    <b v="0"/>
    <n v="50"/>
    <b v="1"/>
    <s v="technology/hardware"/>
    <n v="508"/>
    <n v="101.56"/>
    <x v="2"/>
    <x v="30"/>
  </r>
  <r>
    <x v="0"/>
    <x v="0"/>
    <s v="USD"/>
    <n v="1337144340"/>
    <n v="1333597555"/>
    <b v="0"/>
    <n v="55"/>
    <b v="1"/>
    <s v="music/indie rock"/>
    <n v="115"/>
    <n v="72.909090909090907"/>
    <x v="4"/>
    <x v="14"/>
  </r>
  <r>
    <x v="0"/>
    <x v="0"/>
    <s v="USD"/>
    <n v="1322106796"/>
    <n v="1316919196"/>
    <b v="0"/>
    <n v="38"/>
    <b v="1"/>
    <s v="music/indie rock"/>
    <n v="111"/>
    <n v="43.710526315789473"/>
    <x v="4"/>
    <x v="14"/>
  </r>
  <r>
    <x v="0"/>
    <x v="0"/>
    <s v="USD"/>
    <n v="1338830395"/>
    <n v="1336238395"/>
    <b v="0"/>
    <n v="25"/>
    <b v="1"/>
    <s v="music/indie rock"/>
    <n v="113"/>
    <n v="34"/>
    <x v="4"/>
    <x v="14"/>
  </r>
  <r>
    <x v="0"/>
    <x v="0"/>
    <s v="USD"/>
    <n v="1399186740"/>
    <n v="1396468782"/>
    <b v="0"/>
    <n v="46"/>
    <b v="1"/>
    <s v="music/indie rock"/>
    <n v="108"/>
    <n v="70.652173913043484"/>
    <x v="4"/>
    <x v="14"/>
  </r>
  <r>
    <x v="0"/>
    <x v="0"/>
    <s v="USD"/>
    <n v="1342382587"/>
    <n v="1339790587"/>
    <b v="0"/>
    <n v="83"/>
    <b v="1"/>
    <s v="music/indie rock"/>
    <n v="124"/>
    <n v="89.301204819277103"/>
    <x v="4"/>
    <x v="14"/>
  </r>
  <r>
    <x v="0"/>
    <x v="0"/>
    <s v="USD"/>
    <n v="1323838740"/>
    <n v="1321200332"/>
    <b v="0"/>
    <n v="35"/>
    <b v="1"/>
    <s v="music/indie rock"/>
    <n v="101"/>
    <n v="115.08571428571429"/>
    <x v="4"/>
    <x v="14"/>
  </r>
  <r>
    <x v="0"/>
    <x v="0"/>
    <s v="USD"/>
    <n v="1315457658"/>
    <n v="1312865658"/>
    <b v="0"/>
    <n v="25"/>
    <b v="1"/>
    <s v="music/indie rock"/>
    <n v="104"/>
    <n v="62.12"/>
    <x v="4"/>
    <x v="14"/>
  </r>
  <r>
    <x v="0"/>
    <x v="0"/>
    <s v="USD"/>
    <n v="1284177540"/>
    <n v="1281028152"/>
    <b v="0"/>
    <n v="75"/>
    <b v="1"/>
    <s v="music/indie rock"/>
    <n v="116"/>
    <n v="46.204266666666669"/>
    <x v="4"/>
    <x v="14"/>
  </r>
  <r>
    <x v="0"/>
    <x v="0"/>
    <s v="USD"/>
    <n v="1375408194"/>
    <n v="1372384194"/>
    <b v="0"/>
    <n v="62"/>
    <b v="1"/>
    <s v="music/indie rock"/>
    <n v="120"/>
    <n v="48.54854838709678"/>
    <x v="4"/>
    <x v="14"/>
  </r>
  <r>
    <x v="0"/>
    <x v="0"/>
    <s v="USD"/>
    <n v="1361696955"/>
    <n v="1359104955"/>
    <b v="0"/>
    <n v="160"/>
    <b v="1"/>
    <s v="music/indie rock"/>
    <n v="115"/>
    <n v="57.520187499999999"/>
    <x v="4"/>
    <x v="14"/>
  </r>
  <r>
    <x v="0"/>
    <x v="0"/>
    <s v="USD"/>
    <n v="1299009600"/>
    <n v="1294818278"/>
    <b v="0"/>
    <n v="246"/>
    <b v="1"/>
    <s v="music/indie rock"/>
    <n v="120"/>
    <n v="88.147154471544724"/>
    <x v="4"/>
    <x v="14"/>
  </r>
  <r>
    <x v="0"/>
    <x v="0"/>
    <s v="USD"/>
    <n v="1318006732"/>
    <n v="1312822732"/>
    <b v="0"/>
    <n v="55"/>
    <b v="1"/>
    <s v="music/indie rock"/>
    <n v="101"/>
    <n v="110.49090909090908"/>
    <x v="4"/>
    <x v="14"/>
  </r>
  <r>
    <x v="0"/>
    <x v="0"/>
    <s v="USD"/>
    <n v="1356211832"/>
    <n v="1351024232"/>
    <b v="0"/>
    <n v="23"/>
    <b v="1"/>
    <s v="music/indie rock"/>
    <n v="102"/>
    <n v="66.826086956521735"/>
    <x v="4"/>
    <x v="14"/>
  </r>
  <r>
    <x v="0"/>
    <x v="0"/>
    <s v="USD"/>
    <n v="1330916400"/>
    <n v="1327969730"/>
    <b v="0"/>
    <n v="72"/>
    <b v="1"/>
    <s v="music/indie rock"/>
    <n v="121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2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"/>
    <n v="188.125"/>
    <x v="4"/>
    <x v="14"/>
  </r>
  <r>
    <x v="0"/>
    <x v="0"/>
    <s v="USD"/>
    <n v="1435808400"/>
    <n v="1434650084"/>
    <b v="0"/>
    <n v="63"/>
    <b v="1"/>
    <s v="music/indie rock"/>
    <n v="132"/>
    <n v="63.031746031746032"/>
    <x v="4"/>
    <x v="14"/>
  </r>
  <r>
    <x v="0"/>
    <x v="0"/>
    <s v="USD"/>
    <n v="1341028740"/>
    <n v="1339704141"/>
    <b v="0"/>
    <n v="27"/>
    <b v="1"/>
    <s v="music/indie rock"/>
    <n v="137"/>
    <n v="30.37037037037037"/>
    <x v="4"/>
    <x v="14"/>
  </r>
  <r>
    <x v="0"/>
    <x v="0"/>
    <s v="USD"/>
    <n v="1329104114"/>
    <n v="1323920114"/>
    <b v="0"/>
    <n v="44"/>
    <b v="1"/>
    <s v="music/indie rock"/>
    <n v="113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"/>
    <n v="98.817391304347822"/>
    <x v="4"/>
    <x v="14"/>
  </r>
  <r>
    <x v="0"/>
    <x v="0"/>
    <s v="USD"/>
    <n v="1369958400"/>
    <n v="1367286434"/>
    <b v="0"/>
    <n v="37"/>
    <b v="1"/>
    <s v="music/indie rock"/>
    <n v="130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"/>
    <n v="53.522727272727273"/>
    <x v="4"/>
    <x v="14"/>
  </r>
  <r>
    <x v="0"/>
    <x v="0"/>
    <s v="USD"/>
    <n v="1415815393"/>
    <n v="1413997393"/>
    <b v="0"/>
    <n v="58"/>
    <b v="1"/>
    <s v="music/indie rock"/>
    <n v="108"/>
    <n v="37.149310344827583"/>
    <x v="4"/>
    <x v="14"/>
  </r>
  <r>
    <x v="0"/>
    <x v="0"/>
    <s v="USD"/>
    <n v="1347249300"/>
    <n v="1344917580"/>
    <b v="0"/>
    <n v="191"/>
    <b v="1"/>
    <s v="music/indie rock"/>
    <n v="107"/>
    <n v="89.895287958115176"/>
    <x v="4"/>
    <x v="14"/>
  </r>
  <r>
    <x v="0"/>
    <x v="0"/>
    <s v="USD"/>
    <n v="1436115617"/>
    <n v="1433523617"/>
    <b v="0"/>
    <n v="40"/>
    <b v="1"/>
    <s v="music/indie rock"/>
    <n v="107"/>
    <n v="106.52500000000001"/>
    <x v="4"/>
    <x v="14"/>
  </r>
  <r>
    <x v="0"/>
    <x v="0"/>
    <s v="USD"/>
    <n v="1401253140"/>
    <n v="1398873969"/>
    <b v="0"/>
    <n v="38"/>
    <b v="1"/>
    <s v="music/indie rock"/>
    <n v="100"/>
    <n v="52.815789473684212"/>
    <x v="4"/>
    <x v="14"/>
  </r>
  <r>
    <x v="0"/>
    <x v="0"/>
    <s v="USD"/>
    <n v="1313370000"/>
    <n v="1307594625"/>
    <b v="0"/>
    <n v="39"/>
    <b v="1"/>
    <s v="music/indie rock"/>
    <n v="107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5"/>
    <n v="68.598130841121488"/>
    <x v="4"/>
    <x v="14"/>
  </r>
  <r>
    <x v="0"/>
    <x v="0"/>
    <s v="USD"/>
    <n v="1291870740"/>
    <n v="1286480070"/>
    <b v="0"/>
    <n v="147"/>
    <b v="1"/>
    <s v="music/indie rock"/>
    <n v="105"/>
    <n v="35.612244897959187"/>
    <x v="4"/>
    <x v="14"/>
  </r>
  <r>
    <x v="0"/>
    <x v="0"/>
    <s v="USD"/>
    <n v="1298167001"/>
    <n v="1295575001"/>
    <b v="0"/>
    <n v="36"/>
    <b v="1"/>
    <s v="music/indie rock"/>
    <n v="226"/>
    <n v="94.027777777777771"/>
    <x v="4"/>
    <x v="14"/>
  </r>
  <r>
    <x v="0"/>
    <x v="0"/>
    <s v="USD"/>
    <n v="1349203203"/>
    <n v="1345056003"/>
    <b v="0"/>
    <n v="92"/>
    <b v="1"/>
    <s v="music/indie rock"/>
    <n v="101"/>
    <n v="526.45652173913038"/>
    <x v="4"/>
    <x v="14"/>
  </r>
  <r>
    <x v="0"/>
    <x v="0"/>
    <s v="USD"/>
    <n v="1445921940"/>
    <n v="1444699549"/>
    <b v="0"/>
    <n v="35"/>
    <b v="1"/>
    <s v="music/indie rock"/>
    <n v="148"/>
    <n v="50.657142857142858"/>
    <x v="4"/>
    <x v="14"/>
  </r>
  <r>
    <x v="0"/>
    <x v="0"/>
    <s v="USD"/>
    <n v="1311538136"/>
    <n v="1308946136"/>
    <b v="0"/>
    <n v="17"/>
    <b v="1"/>
    <s v="music/indie rock"/>
    <n v="135"/>
    <n v="79.182941176470578"/>
    <x v="4"/>
    <x v="14"/>
  </r>
  <r>
    <x v="0"/>
    <x v="0"/>
    <s v="USD"/>
    <n v="1345086445"/>
    <n v="1342494445"/>
    <b v="0"/>
    <n v="22"/>
    <b v="1"/>
    <s v="music/indie rock"/>
    <n v="101"/>
    <n v="91.590909090909093"/>
    <x v="4"/>
    <x v="14"/>
  </r>
  <r>
    <x v="0"/>
    <x v="0"/>
    <s v="USD"/>
    <n v="1388617736"/>
    <n v="1384384136"/>
    <b v="0"/>
    <n v="69"/>
    <b v="1"/>
    <s v="music/indie rock"/>
    <n v="101"/>
    <n v="116.96275362318841"/>
    <x v="4"/>
    <x v="14"/>
  </r>
  <r>
    <x v="2"/>
    <x v="16"/>
    <s v="CHF"/>
    <n v="1484156948"/>
    <n v="1481564948"/>
    <b v="0"/>
    <n v="10"/>
    <b v="0"/>
    <s v="games/video games"/>
    <n v="1"/>
    <n v="28.4"/>
    <x v="6"/>
    <x v="17"/>
  </r>
  <r>
    <x v="2"/>
    <x v="14"/>
    <s v="MXN"/>
    <n v="1483773169"/>
    <n v="1481181169"/>
    <b v="0"/>
    <n v="3"/>
    <b v="0"/>
    <s v="games/video games"/>
    <n v="0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"/>
    <n v="23"/>
    <x v="6"/>
    <x v="17"/>
  </r>
  <r>
    <x v="2"/>
    <x v="0"/>
    <s v="USD"/>
    <n v="1438734833"/>
    <n v="1436142833"/>
    <b v="0"/>
    <n v="27"/>
    <b v="0"/>
    <s v="games/video games"/>
    <n v="1"/>
    <n v="31.555555555555557"/>
    <x v="6"/>
    <x v="17"/>
  </r>
  <r>
    <x v="2"/>
    <x v="0"/>
    <s v="USD"/>
    <n v="1418080887"/>
    <n v="1415488887"/>
    <b v="0"/>
    <n v="2"/>
    <b v="0"/>
    <s v="games/video games"/>
    <n v="0"/>
    <n v="5"/>
    <x v="6"/>
    <x v="17"/>
  </r>
  <r>
    <x v="2"/>
    <x v="1"/>
    <s v="GBP"/>
    <n v="1426158463"/>
    <n v="1423570063"/>
    <b v="0"/>
    <n v="236"/>
    <b v="0"/>
    <s v="games/video games"/>
    <n v="29"/>
    <n v="34.220338983050844"/>
    <x v="6"/>
    <x v="17"/>
  </r>
  <r>
    <x v="2"/>
    <x v="5"/>
    <s v="CAD"/>
    <n v="1411324369"/>
    <n v="1406140369"/>
    <b v="0"/>
    <n v="1"/>
    <b v="0"/>
    <s v="games/video games"/>
    <n v="0"/>
    <n v="25"/>
    <x v="6"/>
    <x v="17"/>
  </r>
  <r>
    <x v="2"/>
    <x v="0"/>
    <s v="USD"/>
    <n v="1457570100"/>
    <n v="1454978100"/>
    <b v="0"/>
    <n v="12"/>
    <b v="0"/>
    <s v="games/video games"/>
    <n v="12"/>
    <n v="19.666666666666668"/>
    <x v="6"/>
    <x v="17"/>
  </r>
  <r>
    <x v="2"/>
    <x v="0"/>
    <s v="USD"/>
    <n v="1408154663"/>
    <n v="1405130663"/>
    <b v="0"/>
    <n v="4"/>
    <b v="0"/>
    <s v="games/video games"/>
    <n v="0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"/>
    <n v="21.34333333333333"/>
    <x v="6"/>
    <x v="17"/>
  </r>
  <r>
    <x v="2"/>
    <x v="0"/>
    <s v="USD"/>
    <n v="1303628340"/>
    <n v="1300328399"/>
    <b v="0"/>
    <n v="3"/>
    <b v="0"/>
    <s v="games/video games"/>
    <n v="2"/>
    <n v="5.333333333333333"/>
    <x v="6"/>
    <x v="17"/>
  </r>
  <r>
    <x v="2"/>
    <x v="0"/>
    <s v="USD"/>
    <n v="1367097391"/>
    <n v="1364505391"/>
    <b v="0"/>
    <n v="3"/>
    <b v="0"/>
    <s v="games/video games"/>
    <n v="2"/>
    <n v="34.666666666666664"/>
    <x v="6"/>
    <x v="17"/>
  </r>
  <r>
    <x v="2"/>
    <x v="0"/>
    <s v="USD"/>
    <n v="1349392033"/>
    <n v="1346800033"/>
    <b v="0"/>
    <n v="22"/>
    <b v="0"/>
    <s v="games/video games"/>
    <n v="10"/>
    <n v="21.727272727272727"/>
    <x v="6"/>
    <x v="17"/>
  </r>
  <r>
    <x v="2"/>
    <x v="0"/>
    <s v="USD"/>
    <n v="1382184786"/>
    <n v="1379592786"/>
    <b v="0"/>
    <n v="4"/>
    <b v="0"/>
    <s v="games/video games"/>
    <n v="0"/>
    <n v="11.922499999999999"/>
    <x v="6"/>
    <x v="17"/>
  </r>
  <r>
    <x v="2"/>
    <x v="5"/>
    <s v="CAD"/>
    <n v="1417804229"/>
    <n v="1415212229"/>
    <b v="0"/>
    <n v="534"/>
    <b v="0"/>
    <s v="games/video games"/>
    <n v="28"/>
    <n v="26.59737827715356"/>
    <x v="6"/>
    <x v="17"/>
  </r>
  <r>
    <x v="2"/>
    <x v="1"/>
    <s v="GBP"/>
    <n v="1383959939"/>
    <n v="1381364339"/>
    <b v="0"/>
    <n v="12"/>
    <b v="0"/>
    <s v="games/video games"/>
    <n v="13"/>
    <n v="10.666666666666666"/>
    <x v="6"/>
    <x v="17"/>
  </r>
  <r>
    <x v="2"/>
    <x v="0"/>
    <s v="USD"/>
    <n v="1478196008"/>
    <n v="1475604008"/>
    <b v="0"/>
    <n v="56"/>
    <b v="0"/>
    <s v="games/video games"/>
    <n v="5"/>
    <n v="29.035714285714285"/>
    <x v="6"/>
    <x v="17"/>
  </r>
  <r>
    <x v="2"/>
    <x v="0"/>
    <s v="USD"/>
    <n v="1357934424"/>
    <n v="1355342424"/>
    <b v="0"/>
    <n v="11"/>
    <b v="0"/>
    <s v="games/video games"/>
    <n v="0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6"/>
    <n v="50.083333333333336"/>
    <x v="6"/>
    <x v="17"/>
  </r>
  <r>
    <x v="2"/>
    <x v="0"/>
    <s v="USD"/>
    <n v="1279738800"/>
    <n v="1275599812"/>
    <b v="0"/>
    <n v="5"/>
    <b v="0"/>
    <s v="games/video games"/>
    <n v="11"/>
    <n v="45"/>
    <x v="6"/>
    <x v="17"/>
  </r>
  <r>
    <x v="2"/>
    <x v="0"/>
    <s v="USD"/>
    <n v="1379164040"/>
    <n v="1376399240"/>
    <b v="0"/>
    <n v="24"/>
    <b v="0"/>
    <s v="games/video games"/>
    <n v="2"/>
    <n v="25.291666666666668"/>
    <x v="6"/>
    <x v="17"/>
  </r>
  <r>
    <x v="2"/>
    <x v="0"/>
    <s v="USD"/>
    <n v="1385534514"/>
    <n v="1382938914"/>
    <b v="0"/>
    <n v="89"/>
    <b v="0"/>
    <s v="games/video games"/>
    <n v="30"/>
    <n v="51.292134831460672"/>
    <x v="6"/>
    <x v="17"/>
  </r>
  <r>
    <x v="2"/>
    <x v="0"/>
    <s v="USD"/>
    <n v="1455207510"/>
    <n v="1453997910"/>
    <b v="0"/>
    <n v="1"/>
    <b v="0"/>
    <s v="games/video games"/>
    <n v="0"/>
    <n v="1"/>
    <x v="6"/>
    <x v="17"/>
  </r>
  <r>
    <x v="2"/>
    <x v="0"/>
    <s v="USD"/>
    <n v="1416125148"/>
    <n v="1413356748"/>
    <b v="0"/>
    <n v="55"/>
    <b v="0"/>
    <s v="games/video games"/>
    <n v="1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1"/>
    <n v="101.25"/>
    <x v="6"/>
    <x v="17"/>
  </r>
  <r>
    <x v="2"/>
    <x v="0"/>
    <s v="USD"/>
    <n v="1467231614"/>
    <n v="1464639614"/>
    <b v="0"/>
    <n v="6"/>
    <b v="0"/>
    <s v="games/video games"/>
    <n v="0"/>
    <n v="19.666666666666668"/>
    <x v="6"/>
    <x v="17"/>
  </r>
  <r>
    <x v="2"/>
    <x v="0"/>
    <s v="USD"/>
    <n v="1394909909"/>
    <n v="1392321509"/>
    <b v="0"/>
    <n v="4"/>
    <b v="0"/>
    <s v="games/video games"/>
    <n v="0"/>
    <n v="12.5"/>
    <x v="6"/>
    <x v="17"/>
  </r>
  <r>
    <x v="2"/>
    <x v="0"/>
    <s v="USD"/>
    <n v="1420876740"/>
    <n v="1417470718"/>
    <b v="0"/>
    <n v="4"/>
    <b v="0"/>
    <s v="games/video games"/>
    <n v="0"/>
    <n v="8.5"/>
    <x v="6"/>
    <x v="17"/>
  </r>
  <r>
    <x v="2"/>
    <x v="0"/>
    <s v="USD"/>
    <n v="1390921827"/>
    <n v="1389193827"/>
    <b v="0"/>
    <n v="2"/>
    <b v="0"/>
    <s v="games/video games"/>
    <n v="1"/>
    <n v="1"/>
    <x v="6"/>
    <x v="17"/>
  </r>
  <r>
    <x v="2"/>
    <x v="1"/>
    <s v="GBP"/>
    <n v="1459443385"/>
    <n v="1456854985"/>
    <b v="0"/>
    <n v="5"/>
    <b v="0"/>
    <s v="games/video games"/>
    <n v="2"/>
    <n v="23"/>
    <x v="6"/>
    <x v="17"/>
  </r>
  <r>
    <x v="2"/>
    <x v="0"/>
    <s v="USD"/>
    <n v="1379363406"/>
    <n v="1375475406"/>
    <b v="0"/>
    <n v="83"/>
    <b v="0"/>
    <s v="games/video games"/>
    <n v="3"/>
    <n v="17.987951807228917"/>
    <x v="6"/>
    <x v="17"/>
  </r>
  <r>
    <x v="2"/>
    <x v="0"/>
    <s v="USD"/>
    <n v="1482479940"/>
    <n v="1479684783"/>
    <b v="0"/>
    <n v="57"/>
    <b v="0"/>
    <s v="games/video games"/>
    <n v="28"/>
    <n v="370.94736842105266"/>
    <x v="6"/>
    <x v="17"/>
  </r>
  <r>
    <x v="2"/>
    <x v="0"/>
    <s v="USD"/>
    <n v="1360009774"/>
    <n v="1356121774"/>
    <b v="0"/>
    <n v="311"/>
    <b v="0"/>
    <s v="games/video games"/>
    <n v="7"/>
    <n v="63.569485530546629"/>
    <x v="6"/>
    <x v="17"/>
  </r>
  <r>
    <x v="2"/>
    <x v="0"/>
    <s v="USD"/>
    <n v="1310837574"/>
    <n v="1308245574"/>
    <b v="0"/>
    <n v="2"/>
    <b v="0"/>
    <s v="games/video games"/>
    <n v="1"/>
    <n v="13"/>
    <x v="6"/>
    <x v="17"/>
  </r>
  <r>
    <x v="2"/>
    <x v="0"/>
    <s v="USD"/>
    <n v="1337447105"/>
    <n v="1334855105"/>
    <b v="0"/>
    <n v="16"/>
    <b v="0"/>
    <s v="games/video games"/>
    <n v="1"/>
    <n v="5.3125"/>
    <x v="6"/>
    <x v="17"/>
  </r>
  <r>
    <x v="0"/>
    <x v="0"/>
    <s v="USD"/>
    <n v="1443040059"/>
    <n v="1440448059"/>
    <b v="0"/>
    <n v="13"/>
    <b v="1"/>
    <s v="music/rock"/>
    <n v="116"/>
    <n v="35.615384615384613"/>
    <x v="4"/>
    <x v="11"/>
  </r>
  <r>
    <x v="0"/>
    <x v="0"/>
    <s v="USD"/>
    <n v="1406226191"/>
    <n v="1403547791"/>
    <b v="0"/>
    <n v="58"/>
    <b v="1"/>
    <s v="music/rock"/>
    <n v="112"/>
    <n v="87.103448275862064"/>
    <x v="4"/>
    <x v="11"/>
  </r>
  <r>
    <x v="0"/>
    <x v="0"/>
    <s v="USD"/>
    <n v="1433735400"/>
    <n v="1429306520"/>
    <b v="0"/>
    <n v="44"/>
    <b v="1"/>
    <s v="music/rock"/>
    <n v="132"/>
    <n v="75.11363636363636"/>
    <x v="4"/>
    <x v="11"/>
  </r>
  <r>
    <x v="0"/>
    <x v="0"/>
    <s v="USD"/>
    <n v="1466827140"/>
    <n v="1464196414"/>
    <b v="0"/>
    <n v="83"/>
    <b v="1"/>
    <s v="music/rock"/>
    <n v="103"/>
    <n v="68.01204819277109"/>
    <x v="4"/>
    <x v="11"/>
  </r>
  <r>
    <x v="0"/>
    <x v="6"/>
    <s v="EUR"/>
    <n v="1460127635"/>
    <n v="1457539235"/>
    <b v="0"/>
    <n v="117"/>
    <b v="1"/>
    <s v="music/rock"/>
    <n v="139"/>
    <n v="29.623931623931625"/>
    <x v="4"/>
    <x v="11"/>
  </r>
  <r>
    <x v="0"/>
    <x v="0"/>
    <s v="USD"/>
    <n v="1417813618"/>
    <n v="1413922018"/>
    <b v="0"/>
    <n v="32"/>
    <b v="1"/>
    <s v="music/rock"/>
    <n v="147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2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1"/>
    <n v="33.315789473684212"/>
    <x v="4"/>
    <x v="11"/>
  </r>
  <r>
    <x v="0"/>
    <x v="0"/>
    <s v="USD"/>
    <n v="1434949200"/>
    <n v="1431903495"/>
    <b v="0"/>
    <n v="47"/>
    <b v="1"/>
    <s v="music/rock"/>
    <n v="106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7"/>
    <n v="59.233333333333334"/>
    <x v="4"/>
    <x v="11"/>
  </r>
  <r>
    <x v="0"/>
    <x v="1"/>
    <s v="GBP"/>
    <n v="1462453307"/>
    <n v="1459861307"/>
    <b v="0"/>
    <n v="63"/>
    <b v="1"/>
    <s v="music/rock"/>
    <n v="103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"/>
    <n v="88.74647887323944"/>
    <x v="4"/>
    <x v="11"/>
  </r>
  <r>
    <x v="0"/>
    <x v="0"/>
    <s v="USD"/>
    <n v="1465192867"/>
    <n v="1463032867"/>
    <b v="0"/>
    <n v="38"/>
    <b v="1"/>
    <s v="music/rock"/>
    <n v="100"/>
    <n v="65.868421052631575"/>
    <x v="4"/>
    <x v="11"/>
  </r>
  <r>
    <x v="0"/>
    <x v="0"/>
    <s v="USD"/>
    <n v="1484752597"/>
    <n v="1482160597"/>
    <b v="0"/>
    <n v="859"/>
    <b v="1"/>
    <s v="music/rock"/>
    <n v="139"/>
    <n v="40.349243306169967"/>
    <x v="4"/>
    <x v="11"/>
  </r>
  <r>
    <x v="0"/>
    <x v="0"/>
    <s v="USD"/>
    <n v="1428725192"/>
    <n v="1426133192"/>
    <b v="0"/>
    <n v="21"/>
    <b v="1"/>
    <s v="music/rock"/>
    <n v="161"/>
    <n v="76.857142857142861"/>
    <x v="4"/>
    <x v="11"/>
  </r>
  <r>
    <x v="0"/>
    <x v="0"/>
    <s v="USD"/>
    <n v="1447434268"/>
    <n v="1443801868"/>
    <b v="0"/>
    <n v="78"/>
    <b v="1"/>
    <s v="music/rock"/>
    <n v="107"/>
    <n v="68.707820512820518"/>
    <x v="4"/>
    <x v="11"/>
  </r>
  <r>
    <x v="0"/>
    <x v="0"/>
    <s v="USD"/>
    <n v="1487635653"/>
    <n v="1486426053"/>
    <b v="0"/>
    <n v="53"/>
    <b v="1"/>
    <s v="games/tabletop games"/>
    <n v="153"/>
    <n v="57.773584905660378"/>
    <x v="6"/>
    <x v="32"/>
  </r>
  <r>
    <x v="0"/>
    <x v="5"/>
    <s v="CAD"/>
    <n v="1412285825"/>
    <n v="1409261825"/>
    <b v="0"/>
    <n v="356"/>
    <b v="1"/>
    <s v="games/tabletop games"/>
    <n v="524"/>
    <n v="44.171348314606739"/>
    <x v="6"/>
    <x v="32"/>
  </r>
  <r>
    <x v="0"/>
    <x v="0"/>
    <s v="USD"/>
    <n v="1486616400"/>
    <n v="1484037977"/>
    <b v="0"/>
    <n v="279"/>
    <b v="1"/>
    <s v="games/tabletop games"/>
    <n v="489"/>
    <n v="31.566308243727597"/>
    <x v="6"/>
    <x v="32"/>
  </r>
  <r>
    <x v="0"/>
    <x v="0"/>
    <s v="USD"/>
    <n v="1453737600"/>
    <n v="1452530041"/>
    <b v="1"/>
    <n v="266"/>
    <b v="1"/>
    <s v="games/tabletop games"/>
    <n v="285"/>
    <n v="107.04511278195488"/>
    <x v="6"/>
    <x v="32"/>
  </r>
  <r>
    <x v="0"/>
    <x v="1"/>
    <s v="GBP"/>
    <n v="1364286239"/>
    <n v="1360830239"/>
    <b v="0"/>
    <n v="623"/>
    <b v="1"/>
    <s v="games/tabletop games"/>
    <n v="1857"/>
    <n v="149.03451043338683"/>
    <x v="6"/>
    <x v="32"/>
  </r>
  <r>
    <x v="0"/>
    <x v="0"/>
    <s v="USD"/>
    <n v="1473213600"/>
    <n v="1470062743"/>
    <b v="0"/>
    <n v="392"/>
    <b v="1"/>
    <s v="games/tabletop games"/>
    <n v="110"/>
    <n v="55.956632653061227"/>
    <x v="6"/>
    <x v="32"/>
  </r>
  <r>
    <x v="0"/>
    <x v="0"/>
    <s v="USD"/>
    <n v="1428033540"/>
    <n v="1425531666"/>
    <b v="1"/>
    <n v="3562"/>
    <b v="1"/>
    <s v="games/tabletop games"/>
    <n v="1015"/>
    <n v="56.970381807973048"/>
    <x v="6"/>
    <x v="32"/>
  </r>
  <r>
    <x v="0"/>
    <x v="2"/>
    <s v="AUD"/>
    <n v="1477414800"/>
    <n v="1474380241"/>
    <b v="0"/>
    <n v="514"/>
    <b v="1"/>
    <s v="games/tabletop games"/>
    <n v="412"/>
    <n v="44.056420233463037"/>
    <x v="6"/>
    <x v="32"/>
  </r>
  <r>
    <x v="0"/>
    <x v="1"/>
    <s v="GBP"/>
    <n v="1461276000"/>
    <n v="1460055300"/>
    <b v="0"/>
    <n v="88"/>
    <b v="1"/>
    <s v="games/tabletop games"/>
    <n v="503"/>
    <n v="68.625"/>
    <x v="6"/>
    <x v="32"/>
  </r>
  <r>
    <x v="0"/>
    <x v="0"/>
    <s v="USD"/>
    <n v="1458716340"/>
    <n v="1455721204"/>
    <b v="0"/>
    <n v="537"/>
    <b v="1"/>
    <s v="games/tabletop games"/>
    <n v="185"/>
    <n v="65.318435754189949"/>
    <x v="6"/>
    <x v="32"/>
  </r>
  <r>
    <x v="0"/>
    <x v="1"/>
    <s v="GBP"/>
    <n v="1487102427"/>
    <n v="1486065627"/>
    <b v="0"/>
    <n v="25"/>
    <b v="1"/>
    <s v="games/tabletop games"/>
    <n v="120"/>
    <n v="35.92"/>
    <x v="6"/>
    <x v="32"/>
  </r>
  <r>
    <x v="0"/>
    <x v="1"/>
    <s v="GBP"/>
    <n v="1481842800"/>
    <n v="1479414344"/>
    <b v="0"/>
    <n v="3238"/>
    <b v="1"/>
    <s v="games/tabletop games"/>
    <n v="1081"/>
    <n v="40.070667078443485"/>
    <x v="6"/>
    <x v="32"/>
  </r>
  <r>
    <x v="0"/>
    <x v="0"/>
    <s v="USD"/>
    <n v="1479704340"/>
    <n v="1477043072"/>
    <b v="0"/>
    <n v="897"/>
    <b v="1"/>
    <s v="games/tabletop games"/>
    <n v="452"/>
    <n v="75.647714604236342"/>
    <x v="6"/>
    <x v="32"/>
  </r>
  <r>
    <x v="0"/>
    <x v="0"/>
    <s v="USD"/>
    <n v="1459012290"/>
    <n v="1456423890"/>
    <b v="0"/>
    <n v="878"/>
    <b v="1"/>
    <s v="games/tabletop games"/>
    <n v="537"/>
    <n v="61.203872437357631"/>
    <x v="6"/>
    <x v="32"/>
  </r>
  <r>
    <x v="0"/>
    <x v="0"/>
    <s v="USD"/>
    <n v="1439317900"/>
    <n v="1436725900"/>
    <b v="0"/>
    <n v="115"/>
    <b v="1"/>
    <s v="games/tabletop games"/>
    <n v="120"/>
    <n v="48.130434782608695"/>
    <x v="6"/>
    <x v="32"/>
  </r>
  <r>
    <x v="0"/>
    <x v="0"/>
    <s v="USD"/>
    <n v="1480662000"/>
    <n v="1478000502"/>
    <b v="0"/>
    <n v="234"/>
    <b v="1"/>
    <s v="games/tabletop games"/>
    <n v="114"/>
    <n v="68.106837606837601"/>
    <x v="6"/>
    <x v="32"/>
  </r>
  <r>
    <x v="0"/>
    <x v="0"/>
    <s v="USD"/>
    <n v="1425132059"/>
    <n v="1422540059"/>
    <b v="0"/>
    <n v="4330"/>
    <b v="1"/>
    <s v="games/tabletop games"/>
    <n v="951"/>
    <n v="65.891300230946882"/>
    <x v="6"/>
    <x v="32"/>
  </r>
  <r>
    <x v="0"/>
    <x v="0"/>
    <s v="USD"/>
    <n v="1447507200"/>
    <n v="1444911600"/>
    <b v="0"/>
    <n v="651"/>
    <b v="1"/>
    <s v="games/tabletop games"/>
    <n v="133"/>
    <n v="81.654377880184327"/>
    <x v="6"/>
    <x v="32"/>
  </r>
  <r>
    <x v="0"/>
    <x v="17"/>
    <s v="EUR"/>
    <n v="1444903198"/>
    <n v="1442311198"/>
    <b v="1"/>
    <n v="251"/>
    <b v="1"/>
    <s v="games/tabletop games"/>
    <n v="147"/>
    <n v="52.701195219123505"/>
    <x v="6"/>
    <x v="32"/>
  </r>
  <r>
    <x v="0"/>
    <x v="1"/>
    <s v="GBP"/>
    <n v="1436151600"/>
    <n v="1433775668"/>
    <b v="0"/>
    <n v="263"/>
    <b v="1"/>
    <s v="games/tabletop games"/>
    <n v="542"/>
    <n v="41.228136882129277"/>
    <x v="6"/>
    <x v="32"/>
  </r>
  <r>
    <x v="0"/>
    <x v="1"/>
    <s v="GBP"/>
    <n v="1358367565"/>
    <n v="1357157965"/>
    <b v="0"/>
    <n v="28"/>
    <b v="1"/>
    <s v="music/electronic music"/>
    <n v="383"/>
    <n v="15.035357142857142"/>
    <x v="4"/>
    <x v="15"/>
  </r>
  <r>
    <x v="0"/>
    <x v="0"/>
    <s v="USD"/>
    <n v="1351801368"/>
    <n v="1349209368"/>
    <b v="0"/>
    <n v="721"/>
    <b v="1"/>
    <s v="music/electronic music"/>
    <n v="704"/>
    <n v="39.066920943134534"/>
    <x v="4"/>
    <x v="15"/>
  </r>
  <r>
    <x v="0"/>
    <x v="5"/>
    <s v="CAD"/>
    <n v="1443127082"/>
    <n v="1440535082"/>
    <b v="0"/>
    <n v="50"/>
    <b v="1"/>
    <s v="music/electronic music"/>
    <n v="110"/>
    <n v="43.82"/>
    <x v="4"/>
    <x v="15"/>
  </r>
  <r>
    <x v="0"/>
    <x v="0"/>
    <s v="USD"/>
    <n v="1362814119"/>
    <n v="1360222119"/>
    <b v="0"/>
    <n v="73"/>
    <b v="1"/>
    <s v="music/electronic music"/>
    <n v="133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2"/>
    <n v="42.333333333333336"/>
    <x v="4"/>
    <x v="15"/>
  </r>
  <r>
    <x v="0"/>
    <x v="1"/>
    <s v="GBP"/>
    <n v="1397516400"/>
    <n v="1396524644"/>
    <b v="0"/>
    <n v="15"/>
    <b v="1"/>
    <s v="music/electronic music"/>
    <n v="151"/>
    <n v="50.266666666666666"/>
    <x v="4"/>
    <x v="15"/>
  </r>
  <r>
    <x v="0"/>
    <x v="0"/>
    <s v="USD"/>
    <n v="1334424960"/>
    <n v="1329442510"/>
    <b v="0"/>
    <n v="72"/>
    <b v="1"/>
    <s v="music/electronic music"/>
    <n v="111"/>
    <n v="61.902777777777779"/>
    <x v="4"/>
    <x v="15"/>
  </r>
  <r>
    <x v="0"/>
    <x v="0"/>
    <s v="USD"/>
    <n v="1397113140"/>
    <n v="1395168625"/>
    <b v="0"/>
    <n v="120"/>
    <b v="1"/>
    <s v="music/electronic music"/>
    <n v="196"/>
    <n v="40.75"/>
    <x v="4"/>
    <x v="15"/>
  </r>
  <r>
    <x v="0"/>
    <x v="0"/>
    <s v="USD"/>
    <n v="1383526800"/>
    <n v="1380650177"/>
    <b v="0"/>
    <n v="123"/>
    <b v="1"/>
    <s v="music/electronic music"/>
    <n v="114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3"/>
    <n v="73.125416666666666"/>
    <x v="4"/>
    <x v="15"/>
  </r>
  <r>
    <x v="0"/>
    <x v="0"/>
    <s v="USD"/>
    <n v="1331621940"/>
    <n v="1329671572"/>
    <b v="0"/>
    <n v="33"/>
    <b v="1"/>
    <s v="music/electronic music"/>
    <n v="156"/>
    <n v="26.060606060606062"/>
    <x v="4"/>
    <x v="15"/>
  </r>
  <r>
    <x v="0"/>
    <x v="0"/>
    <s v="USD"/>
    <n v="1437674545"/>
    <n v="1436464945"/>
    <b v="0"/>
    <n v="14"/>
    <b v="1"/>
    <s v="music/electronic music"/>
    <n v="106"/>
    <n v="22.642857142857142"/>
    <x v="4"/>
    <x v="15"/>
  </r>
  <r>
    <x v="0"/>
    <x v="0"/>
    <s v="USD"/>
    <n v="1446451200"/>
    <n v="1445539113"/>
    <b v="0"/>
    <n v="9"/>
    <b v="1"/>
    <s v="music/electronic music"/>
    <n v="101"/>
    <n v="47.222222222222221"/>
    <x v="4"/>
    <x v="15"/>
  </r>
  <r>
    <x v="0"/>
    <x v="0"/>
    <s v="USD"/>
    <n v="1346198400"/>
    <n v="1344281383"/>
    <b v="0"/>
    <n v="76"/>
    <b v="1"/>
    <s v="music/electronic music"/>
    <n v="123"/>
    <n v="32.324473684210524"/>
    <x v="4"/>
    <x v="15"/>
  </r>
  <r>
    <x v="0"/>
    <x v="0"/>
    <s v="USD"/>
    <n v="1440004512"/>
    <n v="1437412512"/>
    <b v="0"/>
    <n v="19"/>
    <b v="1"/>
    <s v="music/electronic music"/>
    <n v="102"/>
    <n v="53.421052631578945"/>
    <x v="4"/>
    <x v="15"/>
  </r>
  <r>
    <x v="0"/>
    <x v="0"/>
    <s v="USD"/>
    <n v="1374888436"/>
    <n v="1372296436"/>
    <b v="0"/>
    <n v="69"/>
    <b v="1"/>
    <s v="music/electronic music"/>
    <n v="101"/>
    <n v="51.304347826086953"/>
    <x v="4"/>
    <x v="15"/>
  </r>
  <r>
    <x v="0"/>
    <x v="0"/>
    <s v="USD"/>
    <n v="1461369600"/>
    <n v="1458748809"/>
    <b v="0"/>
    <n v="218"/>
    <b v="1"/>
    <s v="games/tabletop games"/>
    <n v="108"/>
    <n v="37.197247706422019"/>
    <x v="6"/>
    <x v="32"/>
  </r>
  <r>
    <x v="0"/>
    <x v="0"/>
    <s v="USD"/>
    <n v="1327776847"/>
    <n v="1325184847"/>
    <b v="0"/>
    <n v="30"/>
    <b v="1"/>
    <s v="games/tabletop games"/>
    <n v="163"/>
    <n v="27.1"/>
    <x v="6"/>
    <x v="32"/>
  </r>
  <r>
    <x v="0"/>
    <x v="5"/>
    <s v="CAD"/>
    <n v="1435418568"/>
    <n v="1432826568"/>
    <b v="0"/>
    <n v="100"/>
    <b v="1"/>
    <s v="games/tabletop games"/>
    <n v="106"/>
    <n v="206.31"/>
    <x v="6"/>
    <x v="32"/>
  </r>
  <r>
    <x v="0"/>
    <x v="0"/>
    <s v="USD"/>
    <n v="1477767600"/>
    <n v="1475337675"/>
    <b v="0"/>
    <n v="296"/>
    <b v="1"/>
    <s v="games/tabletop games"/>
    <n v="243"/>
    <n v="82.145270270270274"/>
    <x v="6"/>
    <x v="32"/>
  </r>
  <r>
    <x v="0"/>
    <x v="1"/>
    <s v="GBP"/>
    <n v="1411326015"/>
    <n v="1408734015"/>
    <b v="0"/>
    <n v="1204"/>
    <b v="1"/>
    <s v="games/tabletop games"/>
    <n v="945"/>
    <n v="164.79651993355483"/>
    <x v="6"/>
    <x v="32"/>
  </r>
  <r>
    <x v="0"/>
    <x v="0"/>
    <s v="USD"/>
    <n v="1455253140"/>
    <n v="1452625822"/>
    <b v="0"/>
    <n v="321"/>
    <b v="1"/>
    <s v="games/tabletop games"/>
    <n v="108"/>
    <n v="60.820280373831778"/>
    <x v="6"/>
    <x v="32"/>
  </r>
  <r>
    <x v="0"/>
    <x v="1"/>
    <s v="GBP"/>
    <n v="1384374155"/>
    <n v="1381778555"/>
    <b v="0"/>
    <n v="301"/>
    <b v="1"/>
    <s v="games/tabletop games"/>
    <n v="157"/>
    <n v="67.970099667774093"/>
    <x v="6"/>
    <x v="32"/>
  </r>
  <r>
    <x v="0"/>
    <x v="12"/>
    <s v="EUR"/>
    <n v="1439707236"/>
    <n v="1437115236"/>
    <b v="0"/>
    <n v="144"/>
    <b v="1"/>
    <s v="games/tabletop games"/>
    <n v="1174"/>
    <n v="81.561805555555551"/>
    <x v="6"/>
    <x v="32"/>
  </r>
  <r>
    <x v="0"/>
    <x v="0"/>
    <s v="USD"/>
    <n v="1378180800"/>
    <n v="1375113391"/>
    <b v="0"/>
    <n v="539"/>
    <b v="1"/>
    <s v="games/tabletop games"/>
    <n v="171"/>
    <n v="25.42547309833024"/>
    <x v="6"/>
    <x v="32"/>
  </r>
  <r>
    <x v="0"/>
    <x v="0"/>
    <s v="USD"/>
    <n v="1398460127"/>
    <n v="1395868127"/>
    <b v="0"/>
    <n v="498"/>
    <b v="1"/>
    <s v="games/tabletop games"/>
    <n v="126"/>
    <n v="21.497991967871485"/>
    <x v="6"/>
    <x v="32"/>
  </r>
  <r>
    <x v="0"/>
    <x v="0"/>
    <s v="USD"/>
    <n v="1372136400"/>
    <n v="1369864301"/>
    <b v="0"/>
    <n v="1113"/>
    <b v="1"/>
    <s v="games/tabletop games"/>
    <n v="1212"/>
    <n v="27.226630727762803"/>
    <x v="6"/>
    <x v="32"/>
  </r>
  <r>
    <x v="0"/>
    <x v="0"/>
    <s v="USD"/>
    <n v="1405738800"/>
    <n v="1402945408"/>
    <b v="0"/>
    <n v="988"/>
    <b v="1"/>
    <s v="games/tabletop games"/>
    <n v="496"/>
    <n v="25.091093117408906"/>
    <x v="6"/>
    <x v="32"/>
  </r>
  <r>
    <x v="0"/>
    <x v="1"/>
    <s v="GBP"/>
    <n v="1450051200"/>
    <n v="1448269539"/>
    <b v="0"/>
    <n v="391"/>
    <b v="1"/>
    <s v="games/tabletop games"/>
    <n v="332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"/>
    <n v="135.58503401360545"/>
    <x v="6"/>
    <x v="32"/>
  </r>
  <r>
    <x v="0"/>
    <x v="0"/>
    <s v="USD"/>
    <n v="1454338123"/>
    <n v="1451746123"/>
    <b v="0"/>
    <n v="680"/>
    <b v="1"/>
    <s v="games/tabletop games"/>
    <n v="537"/>
    <n v="22.116176470588236"/>
    <x v="6"/>
    <x v="32"/>
  </r>
  <r>
    <x v="0"/>
    <x v="0"/>
    <s v="USD"/>
    <n v="1415779140"/>
    <n v="1412294683"/>
    <b v="0"/>
    <n v="983"/>
    <b v="1"/>
    <s v="games/tabletop games"/>
    <n v="353"/>
    <n v="64.625635808748726"/>
    <x v="6"/>
    <x v="32"/>
  </r>
  <r>
    <x v="0"/>
    <x v="12"/>
    <s v="EUR"/>
    <n v="1489157716"/>
    <n v="1486565716"/>
    <b v="0"/>
    <n v="79"/>
    <b v="1"/>
    <s v="games/tabletop games"/>
    <n v="137"/>
    <n v="69.569620253164558"/>
    <x v="6"/>
    <x v="32"/>
  </r>
  <r>
    <x v="0"/>
    <x v="0"/>
    <s v="USD"/>
    <n v="1385870520"/>
    <n v="1382742014"/>
    <b v="0"/>
    <n v="426"/>
    <b v="1"/>
    <s v="games/tabletop games"/>
    <n v="128"/>
    <n v="75.133028169014082"/>
    <x v="6"/>
    <x v="32"/>
  </r>
  <r>
    <x v="0"/>
    <x v="0"/>
    <s v="USD"/>
    <n v="1461354544"/>
    <n v="1458762544"/>
    <b v="0"/>
    <n v="96"/>
    <b v="1"/>
    <s v="games/tabletop games"/>
    <n v="271"/>
    <n v="140.97916666666666"/>
    <x v="6"/>
    <x v="32"/>
  </r>
  <r>
    <x v="0"/>
    <x v="1"/>
    <s v="GBP"/>
    <n v="1488484300"/>
    <n v="1485892300"/>
    <b v="0"/>
    <n v="163"/>
    <b v="1"/>
    <s v="games/tabletop games"/>
    <n v="806"/>
    <n v="49.472392638036808"/>
    <x v="6"/>
    <x v="32"/>
  </r>
  <r>
    <x v="0"/>
    <x v="0"/>
    <s v="USD"/>
    <n v="1385521320"/>
    <n v="1382449733"/>
    <b v="0"/>
    <n v="2525"/>
    <b v="1"/>
    <s v="games/tabletop games"/>
    <n v="1360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"/>
    <n v="65.00344827586207"/>
    <x v="6"/>
    <x v="32"/>
  </r>
  <r>
    <x v="0"/>
    <x v="0"/>
    <s v="USD"/>
    <n v="1393005600"/>
    <n v="1390323617"/>
    <b v="0"/>
    <n v="1980"/>
    <b v="1"/>
    <s v="games/tabletop games"/>
    <n v="2647"/>
    <n v="53.475252525252522"/>
    <x v="6"/>
    <x v="32"/>
  </r>
  <r>
    <x v="0"/>
    <x v="1"/>
    <s v="GBP"/>
    <n v="1441393210"/>
    <n v="1438801210"/>
    <b v="0"/>
    <n v="57"/>
    <b v="1"/>
    <s v="games/tabletop games"/>
    <n v="100"/>
    <n v="43.912280701754383"/>
    <x v="6"/>
    <x v="32"/>
  </r>
  <r>
    <x v="0"/>
    <x v="0"/>
    <s v="USD"/>
    <n v="1438185565"/>
    <n v="1436975965"/>
    <b v="0"/>
    <n v="380"/>
    <b v="1"/>
    <s v="games/tabletop games"/>
    <n v="104"/>
    <n v="50.852631578947367"/>
    <x v="6"/>
    <x v="32"/>
  </r>
  <r>
    <x v="0"/>
    <x v="1"/>
    <s v="GBP"/>
    <n v="1481749278"/>
    <n v="1479157278"/>
    <b v="0"/>
    <n v="128"/>
    <b v="1"/>
    <s v="games/tabletop games"/>
    <n v="107"/>
    <n v="58.6328125"/>
    <x v="6"/>
    <x v="32"/>
  </r>
  <r>
    <x v="0"/>
    <x v="0"/>
    <s v="USD"/>
    <n v="1364917965"/>
    <n v="1362329565"/>
    <b v="0"/>
    <n v="180"/>
    <b v="1"/>
    <s v="games/tabletop games"/>
    <n v="169"/>
    <n v="32.81666666666667"/>
    <x v="6"/>
    <x v="32"/>
  </r>
  <r>
    <x v="0"/>
    <x v="0"/>
    <s v="USD"/>
    <n v="1480727273"/>
    <n v="1478131673"/>
    <b v="0"/>
    <n v="571"/>
    <b v="1"/>
    <s v="games/tabletop games"/>
    <n v="975"/>
    <n v="426.93169877408059"/>
    <x v="6"/>
    <x v="32"/>
  </r>
  <r>
    <x v="0"/>
    <x v="0"/>
    <s v="USD"/>
    <n v="1408177077"/>
    <n v="1406362677"/>
    <b v="0"/>
    <n v="480"/>
    <b v="1"/>
    <s v="games/tabletop games"/>
    <n v="134"/>
    <n v="23.808729166666669"/>
    <x v="6"/>
    <x v="32"/>
  </r>
  <r>
    <x v="0"/>
    <x v="3"/>
    <s v="EUR"/>
    <n v="1470469938"/>
    <n v="1469173938"/>
    <b v="0"/>
    <n v="249"/>
    <b v="1"/>
    <s v="games/tabletop games"/>
    <n v="272"/>
    <n v="98.413654618473899"/>
    <x v="6"/>
    <x v="32"/>
  </r>
  <r>
    <x v="0"/>
    <x v="0"/>
    <s v="USD"/>
    <n v="1447862947"/>
    <n v="1445267347"/>
    <b v="0"/>
    <n v="84"/>
    <b v="1"/>
    <s v="games/tabletop games"/>
    <n v="113"/>
    <n v="107.32142857142857"/>
    <x v="6"/>
    <x v="32"/>
  </r>
  <r>
    <x v="0"/>
    <x v="0"/>
    <s v="USD"/>
    <n v="1485271968"/>
    <n v="1484667168"/>
    <b v="0"/>
    <n v="197"/>
    <b v="1"/>
    <s v="games/tabletop games"/>
    <n v="460"/>
    <n v="11.67005076142132"/>
    <x v="6"/>
    <x v="32"/>
  </r>
  <r>
    <x v="0"/>
    <x v="0"/>
    <s v="USD"/>
    <n v="1462661451"/>
    <n v="1460069451"/>
    <b v="0"/>
    <n v="271"/>
    <b v="1"/>
    <s v="games/tabletop games"/>
    <n v="287"/>
    <n v="41.782287822878232"/>
    <x v="6"/>
    <x v="32"/>
  </r>
  <r>
    <x v="0"/>
    <x v="1"/>
    <s v="GBP"/>
    <n v="1479811846"/>
    <n v="1478602246"/>
    <b v="0"/>
    <n v="50"/>
    <b v="1"/>
    <s v="games/tabletop games"/>
    <n v="223"/>
    <n v="21.38"/>
    <x v="6"/>
    <x v="32"/>
  </r>
  <r>
    <x v="0"/>
    <x v="1"/>
    <s v="GBP"/>
    <n v="1466377200"/>
    <n v="1463351329"/>
    <b v="0"/>
    <n v="169"/>
    <b v="1"/>
    <s v="games/tabletop games"/>
    <n v="636"/>
    <n v="94.103550295857985"/>
    <x v="6"/>
    <x v="32"/>
  </r>
  <r>
    <x v="0"/>
    <x v="0"/>
    <s v="USD"/>
    <n v="1434045687"/>
    <n v="1431453687"/>
    <b v="0"/>
    <n v="205"/>
    <b v="1"/>
    <s v="games/tabletop games"/>
    <n v="147"/>
    <n v="15.721951219512196"/>
    <x v="6"/>
    <x v="32"/>
  </r>
  <r>
    <x v="0"/>
    <x v="1"/>
    <s v="GBP"/>
    <n v="1481224736"/>
    <n v="1480360736"/>
    <b v="0"/>
    <n v="206"/>
    <b v="1"/>
    <s v="games/tabletop games"/>
    <n v="1867"/>
    <n v="90.635922330097088"/>
    <x v="6"/>
    <x v="32"/>
  </r>
  <r>
    <x v="0"/>
    <x v="0"/>
    <s v="USD"/>
    <n v="1395876250"/>
    <n v="1393287850"/>
    <b v="0"/>
    <n v="84"/>
    <b v="1"/>
    <s v="games/tabletop games"/>
    <n v="327"/>
    <n v="97.297619047619051"/>
    <x v="6"/>
    <x v="32"/>
  </r>
  <r>
    <x v="0"/>
    <x v="2"/>
    <s v="AUD"/>
    <n v="1487093020"/>
    <n v="1485278620"/>
    <b v="0"/>
    <n v="210"/>
    <b v="1"/>
    <s v="games/tabletop games"/>
    <n v="780"/>
    <n v="37.11904761904762"/>
    <x v="6"/>
    <x v="32"/>
  </r>
  <r>
    <x v="0"/>
    <x v="0"/>
    <s v="USD"/>
    <n v="1416268800"/>
    <n v="1413295358"/>
    <b v="0"/>
    <n v="181"/>
    <b v="1"/>
    <s v="games/tabletop games"/>
    <n v="154"/>
    <n v="28.104972375690608"/>
    <x v="6"/>
    <x v="32"/>
  </r>
  <r>
    <x v="0"/>
    <x v="11"/>
    <s v="SEK"/>
    <n v="1422734313"/>
    <n v="1420919913"/>
    <b v="0"/>
    <n v="60"/>
    <b v="1"/>
    <s v="games/tabletop games"/>
    <n v="116"/>
    <n v="144.43333333333334"/>
    <x v="6"/>
    <x v="32"/>
  </r>
  <r>
    <x v="0"/>
    <x v="0"/>
    <s v="USD"/>
    <n v="1463972400"/>
    <n v="1462543114"/>
    <b v="0"/>
    <n v="445"/>
    <b v="1"/>
    <s v="games/tabletop games"/>
    <n v="180"/>
    <n v="24.274157303370785"/>
    <x v="6"/>
    <x v="32"/>
  </r>
  <r>
    <x v="0"/>
    <x v="1"/>
    <s v="GBP"/>
    <n v="1479846507"/>
    <n v="1479241707"/>
    <b v="0"/>
    <n v="17"/>
    <b v="1"/>
    <s v="games/tabletop games"/>
    <n v="299"/>
    <n v="35.117647058823529"/>
    <x v="6"/>
    <x v="32"/>
  </r>
  <r>
    <x v="0"/>
    <x v="0"/>
    <s v="USD"/>
    <n v="1461722400"/>
    <n v="1460235592"/>
    <b v="0"/>
    <n v="194"/>
    <b v="1"/>
    <s v="games/tabletop games"/>
    <n v="320"/>
    <n v="24.762886597938145"/>
    <x v="6"/>
    <x v="32"/>
  </r>
  <r>
    <x v="0"/>
    <x v="0"/>
    <s v="USD"/>
    <n v="1419123600"/>
    <n v="1416945297"/>
    <b v="0"/>
    <n v="404"/>
    <b v="1"/>
    <s v="games/tabletop games"/>
    <n v="381"/>
    <n v="188.37871287128712"/>
    <x v="6"/>
    <x v="32"/>
  </r>
  <r>
    <x v="0"/>
    <x v="0"/>
    <s v="USD"/>
    <n v="1489283915"/>
    <n v="1486691915"/>
    <b v="0"/>
    <n v="194"/>
    <b v="1"/>
    <s v="games/tabletop games"/>
    <n v="103"/>
    <n v="148.08247422680412"/>
    <x v="6"/>
    <x v="32"/>
  </r>
  <r>
    <x v="0"/>
    <x v="0"/>
    <s v="USD"/>
    <n v="1488862800"/>
    <n v="1486745663"/>
    <b v="0"/>
    <n v="902"/>
    <b v="1"/>
    <s v="games/tabletop games"/>
    <n v="1802"/>
    <n v="49.934589800443462"/>
    <x v="6"/>
    <x v="32"/>
  </r>
  <r>
    <x v="0"/>
    <x v="0"/>
    <s v="USD"/>
    <n v="1484085540"/>
    <n v="1482353513"/>
    <b v="0"/>
    <n v="1670"/>
    <b v="1"/>
    <s v="games/tabletop games"/>
    <n v="720"/>
    <n v="107.82155688622754"/>
    <x v="6"/>
    <x v="32"/>
  </r>
  <r>
    <x v="0"/>
    <x v="0"/>
    <s v="USD"/>
    <n v="1481328004"/>
    <n v="1478736004"/>
    <b v="0"/>
    <n v="1328"/>
    <b v="1"/>
    <s v="games/tabletop games"/>
    <n v="283"/>
    <n v="42.63403614457831"/>
    <x v="6"/>
    <x v="32"/>
  </r>
  <r>
    <x v="0"/>
    <x v="0"/>
    <s v="USD"/>
    <n v="1449506836"/>
    <n v="1446914836"/>
    <b v="0"/>
    <n v="944"/>
    <b v="1"/>
    <s v="games/tabletop games"/>
    <n v="1357"/>
    <n v="14.370762711864407"/>
    <x v="6"/>
    <x v="32"/>
  </r>
  <r>
    <x v="0"/>
    <x v="5"/>
    <s v="CAD"/>
    <n v="1489320642"/>
    <n v="1487164242"/>
    <b v="0"/>
    <n v="147"/>
    <b v="1"/>
    <s v="games/tabletop games"/>
    <n v="220"/>
    <n v="37.476190476190474"/>
    <x v="6"/>
    <x v="32"/>
  </r>
  <r>
    <x v="0"/>
    <x v="0"/>
    <s v="USD"/>
    <n v="1393156857"/>
    <n v="1390564857"/>
    <b v="0"/>
    <n v="99"/>
    <b v="1"/>
    <s v="games/tabletop games"/>
    <n v="120"/>
    <n v="30.202020202020201"/>
    <x v="6"/>
    <x v="32"/>
  </r>
  <r>
    <x v="0"/>
    <x v="1"/>
    <s v="GBP"/>
    <n v="1419259679"/>
    <n v="1416667679"/>
    <b v="0"/>
    <n v="79"/>
    <b v="1"/>
    <s v="games/tabletop games"/>
    <n v="408"/>
    <n v="33.550632911392405"/>
    <x v="6"/>
    <x v="32"/>
  </r>
  <r>
    <x v="0"/>
    <x v="0"/>
    <s v="USD"/>
    <n v="1388936289"/>
    <n v="1386344289"/>
    <b v="0"/>
    <n v="75"/>
    <b v="1"/>
    <s v="games/tabletop games"/>
    <n v="106"/>
    <n v="64.74666666666667"/>
    <x v="6"/>
    <x v="32"/>
  </r>
  <r>
    <x v="0"/>
    <x v="0"/>
    <s v="USD"/>
    <n v="1330359423"/>
    <n v="1327767423"/>
    <b v="0"/>
    <n v="207"/>
    <b v="1"/>
    <s v="games/tabletop games"/>
    <n v="141"/>
    <n v="57.932367149758456"/>
    <x v="6"/>
    <x v="32"/>
  </r>
  <r>
    <x v="0"/>
    <x v="13"/>
    <s v="EUR"/>
    <n v="1451861940"/>
    <n v="1448902867"/>
    <b v="0"/>
    <n v="102"/>
    <b v="1"/>
    <s v="games/tabletop games"/>
    <n v="271"/>
    <n v="53.078431372549019"/>
    <x v="6"/>
    <x v="32"/>
  </r>
  <r>
    <x v="0"/>
    <x v="0"/>
    <s v="USD"/>
    <n v="1423022400"/>
    <n v="1421436099"/>
    <b v="0"/>
    <n v="32"/>
    <b v="1"/>
    <s v="games/tabletop games"/>
    <n v="154"/>
    <n v="48.0625"/>
    <x v="6"/>
    <x v="32"/>
  </r>
  <r>
    <x v="0"/>
    <x v="0"/>
    <s v="USD"/>
    <n v="1442501991"/>
    <n v="1439909991"/>
    <b v="0"/>
    <n v="480"/>
    <b v="1"/>
    <s v="games/tabletop games"/>
    <n v="404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"/>
    <n v="115.83333333333333"/>
    <x v="4"/>
    <x v="11"/>
  </r>
  <r>
    <x v="0"/>
    <x v="0"/>
    <s v="USD"/>
    <n v="1336528804"/>
    <n v="1331348404"/>
    <b v="0"/>
    <n v="48"/>
    <b v="1"/>
    <s v="music/rock"/>
    <n v="101"/>
    <n v="63.03458333333333"/>
    <x v="4"/>
    <x v="11"/>
  </r>
  <r>
    <x v="0"/>
    <x v="0"/>
    <s v="USD"/>
    <n v="1299902400"/>
    <n v="1297451245"/>
    <b v="0"/>
    <n v="59"/>
    <b v="1"/>
    <s v="music/rock"/>
    <n v="106"/>
    <n v="108.02152542372882"/>
    <x v="4"/>
    <x v="11"/>
  </r>
  <r>
    <x v="0"/>
    <x v="0"/>
    <s v="USD"/>
    <n v="1340944043"/>
    <n v="1338352043"/>
    <b v="0"/>
    <n v="79"/>
    <b v="1"/>
    <s v="music/rock"/>
    <n v="121"/>
    <n v="46.088607594936711"/>
    <x v="4"/>
    <x v="11"/>
  </r>
  <r>
    <x v="0"/>
    <x v="0"/>
    <s v="USD"/>
    <n v="1378439940"/>
    <n v="1376003254"/>
    <b v="0"/>
    <n v="14"/>
    <b v="1"/>
    <s v="music/rock"/>
    <n v="100"/>
    <n v="107.21428571428571"/>
    <x v="4"/>
    <x v="11"/>
  </r>
  <r>
    <x v="0"/>
    <x v="0"/>
    <s v="USD"/>
    <n v="1403539260"/>
    <n v="1401724860"/>
    <b v="0"/>
    <n v="106"/>
    <b v="1"/>
    <s v="music/rock"/>
    <n v="120"/>
    <n v="50.9338679245283"/>
    <x v="4"/>
    <x v="11"/>
  </r>
  <r>
    <x v="0"/>
    <x v="0"/>
    <s v="USD"/>
    <n v="1340733600"/>
    <n v="1339098689"/>
    <b v="0"/>
    <n v="25"/>
    <b v="1"/>
    <s v="music/rock"/>
    <n v="100"/>
    <n v="40.04"/>
    <x v="4"/>
    <x v="11"/>
  </r>
  <r>
    <x v="0"/>
    <x v="0"/>
    <s v="USD"/>
    <n v="1386372120"/>
    <n v="1382659060"/>
    <b v="0"/>
    <n v="25"/>
    <b v="1"/>
    <s v="music/rock"/>
    <n v="107"/>
    <n v="64.44"/>
    <x v="4"/>
    <x v="11"/>
  </r>
  <r>
    <x v="0"/>
    <x v="0"/>
    <s v="USD"/>
    <n v="1259686800"/>
    <n v="1252908330"/>
    <b v="0"/>
    <n v="29"/>
    <b v="1"/>
    <s v="music/rock"/>
    <n v="104"/>
    <n v="53.827586206896555"/>
    <x v="4"/>
    <x v="11"/>
  </r>
  <r>
    <x v="0"/>
    <x v="0"/>
    <s v="USD"/>
    <n v="1335153600"/>
    <n v="1332199618"/>
    <b v="0"/>
    <n v="43"/>
    <b v="1"/>
    <s v="music/rock"/>
    <n v="173"/>
    <n v="100.46511627906976"/>
    <x v="4"/>
    <x v="11"/>
  </r>
  <r>
    <x v="0"/>
    <x v="0"/>
    <s v="USD"/>
    <n v="1334767476"/>
    <n v="1332175476"/>
    <b v="0"/>
    <n v="46"/>
    <b v="1"/>
    <s v="music/rock"/>
    <n v="107"/>
    <n v="46.630652173913049"/>
    <x v="4"/>
    <x v="11"/>
  </r>
  <r>
    <x v="0"/>
    <x v="0"/>
    <s v="USD"/>
    <n v="1348545540"/>
    <n v="1346345999"/>
    <b v="0"/>
    <n v="27"/>
    <b v="1"/>
    <s v="music/rock"/>
    <n v="108"/>
    <n v="34.074074074074076"/>
    <x v="4"/>
    <x v="11"/>
  </r>
  <r>
    <x v="0"/>
    <x v="0"/>
    <s v="USD"/>
    <n v="1358702480"/>
    <n v="1356110480"/>
    <b v="0"/>
    <n v="112"/>
    <b v="1"/>
    <s v="music/rock"/>
    <n v="146"/>
    <n v="65.214642857142863"/>
    <x v="4"/>
    <x v="11"/>
  </r>
  <r>
    <x v="0"/>
    <x v="0"/>
    <s v="USD"/>
    <n v="1359240856"/>
    <n v="1356648856"/>
    <b v="0"/>
    <n v="34"/>
    <b v="1"/>
    <s v="music/rock"/>
    <n v="125"/>
    <n v="44.205882352941174"/>
    <x v="4"/>
    <x v="11"/>
  </r>
  <r>
    <x v="0"/>
    <x v="0"/>
    <s v="USD"/>
    <n v="1330018426"/>
    <n v="1326994426"/>
    <b v="0"/>
    <n v="145"/>
    <b v="1"/>
    <s v="music/rock"/>
    <n v="149"/>
    <n v="71.965517241379317"/>
    <x v="4"/>
    <x v="11"/>
  </r>
  <r>
    <x v="0"/>
    <x v="0"/>
    <s v="USD"/>
    <n v="1331697540"/>
    <n v="1328749249"/>
    <b v="0"/>
    <n v="19"/>
    <b v="1"/>
    <s v="music/rock"/>
    <n v="101"/>
    <n v="52.94736842105263"/>
    <x v="4"/>
    <x v="11"/>
  </r>
  <r>
    <x v="0"/>
    <x v="0"/>
    <s v="USD"/>
    <n v="1395861033"/>
    <n v="1393272633"/>
    <b v="0"/>
    <n v="288"/>
    <b v="1"/>
    <s v="music/rock"/>
    <n v="105"/>
    <n v="109.45138888888889"/>
    <x v="4"/>
    <x v="11"/>
  </r>
  <r>
    <x v="0"/>
    <x v="0"/>
    <s v="USD"/>
    <n v="1296953209"/>
    <n v="1295657209"/>
    <b v="0"/>
    <n v="14"/>
    <b v="1"/>
    <s v="music/rock"/>
    <n v="350"/>
    <n v="75.035714285714292"/>
    <x v="4"/>
    <x v="11"/>
  </r>
  <r>
    <x v="0"/>
    <x v="0"/>
    <s v="USD"/>
    <n v="1340904416"/>
    <n v="1339694816"/>
    <b v="0"/>
    <n v="7"/>
    <b v="1"/>
    <s v="music/rock"/>
    <n v="101"/>
    <n v="115.71428571428571"/>
    <x v="4"/>
    <x v="11"/>
  </r>
  <r>
    <x v="0"/>
    <x v="0"/>
    <s v="USD"/>
    <n v="1371785496"/>
    <n v="1369193496"/>
    <b v="1"/>
    <n v="211"/>
    <b v="1"/>
    <s v="music/indie rock"/>
    <n v="134"/>
    <n v="31.659810426540286"/>
    <x v="4"/>
    <x v="14"/>
  </r>
  <r>
    <x v="0"/>
    <x v="0"/>
    <s v="USD"/>
    <n v="1388473200"/>
    <n v="1385585434"/>
    <b v="1"/>
    <n v="85"/>
    <b v="1"/>
    <s v="music/indie rock"/>
    <n v="171"/>
    <n v="46.176470588235297"/>
    <x v="4"/>
    <x v="14"/>
  </r>
  <r>
    <x v="0"/>
    <x v="0"/>
    <s v="USD"/>
    <n v="1323747596"/>
    <n v="1320287996"/>
    <b v="1"/>
    <n v="103"/>
    <b v="1"/>
    <s v="music/indie rock"/>
    <n v="109"/>
    <n v="68.481650485436887"/>
    <x v="4"/>
    <x v="14"/>
  </r>
  <r>
    <x v="0"/>
    <x v="0"/>
    <s v="USD"/>
    <n v="1293857940"/>
    <n v="1290281691"/>
    <b v="1"/>
    <n v="113"/>
    <b v="1"/>
    <s v="music/indie rock"/>
    <n v="101"/>
    <n v="53.469203539823013"/>
    <x v="4"/>
    <x v="14"/>
  </r>
  <r>
    <x v="0"/>
    <x v="0"/>
    <s v="USD"/>
    <n v="1407520800"/>
    <n v="1405356072"/>
    <b v="1"/>
    <n v="167"/>
    <b v="1"/>
    <s v="music/indie rock"/>
    <n v="101"/>
    <n v="109.10778443113773"/>
    <x v="4"/>
    <x v="14"/>
  </r>
  <r>
    <x v="0"/>
    <x v="0"/>
    <s v="USD"/>
    <n v="1331352129"/>
    <n v="1328760129"/>
    <b v="1"/>
    <n v="73"/>
    <b v="1"/>
    <s v="music/indie rock"/>
    <n v="107"/>
    <n v="51.185616438356163"/>
    <x v="4"/>
    <x v="14"/>
  </r>
  <r>
    <x v="0"/>
    <x v="0"/>
    <s v="USD"/>
    <n v="1336245328"/>
    <n v="1333653333"/>
    <b v="1"/>
    <n v="75"/>
    <b v="1"/>
    <s v="music/indie rock"/>
    <n v="107"/>
    <n v="27.936800000000002"/>
    <x v="4"/>
    <x v="14"/>
  </r>
  <r>
    <x v="0"/>
    <x v="0"/>
    <s v="USD"/>
    <n v="1409274000"/>
    <n v="1406847996"/>
    <b v="1"/>
    <n v="614"/>
    <b v="1"/>
    <s v="music/indie rock"/>
    <n v="101"/>
    <n v="82.496921824104234"/>
    <x v="4"/>
    <x v="14"/>
  </r>
  <r>
    <x v="0"/>
    <x v="0"/>
    <s v="USD"/>
    <n v="1362872537"/>
    <n v="1359848537"/>
    <b v="1"/>
    <n v="107"/>
    <b v="1"/>
    <s v="music/indie rock"/>
    <n v="107"/>
    <n v="59.817476635514019"/>
    <x v="4"/>
    <x v="14"/>
  </r>
  <r>
    <x v="0"/>
    <x v="0"/>
    <s v="USD"/>
    <n v="1363889015"/>
    <n v="1361300615"/>
    <b v="1"/>
    <n v="1224"/>
    <b v="1"/>
    <s v="music/indie rock"/>
    <n v="429"/>
    <n v="64.816470588235291"/>
    <x v="4"/>
    <x v="14"/>
  </r>
  <r>
    <x v="0"/>
    <x v="0"/>
    <s v="USD"/>
    <n v="1399421189"/>
    <n v="1396829189"/>
    <b v="1"/>
    <n v="104"/>
    <b v="1"/>
    <s v="music/indie rock"/>
    <n v="104"/>
    <n v="90.09615384615384"/>
    <x v="4"/>
    <x v="14"/>
  </r>
  <r>
    <x v="0"/>
    <x v="0"/>
    <s v="USD"/>
    <n v="1397862000"/>
    <n v="1395155478"/>
    <b v="1"/>
    <n v="79"/>
    <b v="1"/>
    <s v="music/indie rock"/>
    <n v="108"/>
    <n v="40.962025316455694"/>
    <x v="4"/>
    <x v="14"/>
  </r>
  <r>
    <x v="0"/>
    <x v="0"/>
    <s v="USD"/>
    <n v="1336086026"/>
    <n v="1333494026"/>
    <b v="1"/>
    <n v="157"/>
    <b v="1"/>
    <s v="music/indie rock"/>
    <n v="176"/>
    <n v="56.000127388535034"/>
    <x v="4"/>
    <x v="14"/>
  </r>
  <r>
    <x v="0"/>
    <x v="0"/>
    <s v="USD"/>
    <n v="1339074857"/>
    <n v="1336482857"/>
    <b v="1"/>
    <n v="50"/>
    <b v="1"/>
    <s v="music/indie rock"/>
    <n v="157"/>
    <n v="37.672800000000002"/>
    <x v="4"/>
    <x v="14"/>
  </r>
  <r>
    <x v="0"/>
    <x v="0"/>
    <s v="USD"/>
    <n v="1336238743"/>
    <n v="1333646743"/>
    <b v="1"/>
    <n v="64"/>
    <b v="1"/>
    <s v="music/indie rock"/>
    <n v="103"/>
    <n v="40.078125"/>
    <x v="4"/>
    <x v="14"/>
  </r>
  <r>
    <x v="0"/>
    <x v="0"/>
    <s v="USD"/>
    <n v="1260383040"/>
    <n v="1253726650"/>
    <b v="1"/>
    <n v="200"/>
    <b v="1"/>
    <s v="music/indie rock"/>
    <n v="104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"/>
    <n v="37.134969325153371"/>
    <x v="4"/>
    <x v="14"/>
  </r>
  <r>
    <x v="0"/>
    <x v="0"/>
    <s v="USD"/>
    <n v="1387072685"/>
    <n v="1384480685"/>
    <b v="1"/>
    <n v="77"/>
    <b v="1"/>
    <s v="music/indie rock"/>
    <n v="108"/>
    <n v="41.961038961038959"/>
    <x v="4"/>
    <x v="14"/>
  </r>
  <r>
    <x v="0"/>
    <x v="0"/>
    <s v="USD"/>
    <n v="1396463800"/>
    <n v="1393443400"/>
    <b v="1"/>
    <n v="89"/>
    <b v="1"/>
    <s v="music/indie rock"/>
    <n v="109"/>
    <n v="61.044943820224717"/>
    <x v="4"/>
    <x v="14"/>
  </r>
  <r>
    <x v="3"/>
    <x v="15"/>
    <s v="EUR"/>
    <n v="1491282901"/>
    <n v="1488694501"/>
    <b v="0"/>
    <n v="64"/>
    <b v="0"/>
    <s v="food/small batch"/>
    <n v="39"/>
    <n v="64.53125"/>
    <x v="7"/>
    <x v="33"/>
  </r>
  <r>
    <x v="3"/>
    <x v="0"/>
    <s v="USD"/>
    <n v="1491769769"/>
    <n v="1489181369"/>
    <b v="0"/>
    <n v="4"/>
    <b v="0"/>
    <s v="food/small batch"/>
    <n v="3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1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1"/>
    <n v="108"/>
    <x v="7"/>
    <x v="33"/>
  </r>
  <r>
    <x v="0"/>
    <x v="0"/>
    <s v="USD"/>
    <n v="1409090440"/>
    <n v="1406066440"/>
    <b v="1"/>
    <n v="3355"/>
    <b v="1"/>
    <s v="food/small batch"/>
    <n v="526"/>
    <n v="54.883162444113267"/>
    <x v="7"/>
    <x v="33"/>
  </r>
  <r>
    <x v="0"/>
    <x v="0"/>
    <s v="USD"/>
    <n v="1434307537"/>
    <n v="1431715537"/>
    <b v="1"/>
    <n v="537"/>
    <b v="1"/>
    <s v="food/small batch"/>
    <n v="254"/>
    <n v="47.383612662942269"/>
    <x v="7"/>
    <x v="33"/>
  </r>
  <r>
    <x v="0"/>
    <x v="0"/>
    <s v="USD"/>
    <n v="1405609146"/>
    <n v="1403017146"/>
    <b v="1"/>
    <n v="125"/>
    <b v="1"/>
    <s v="food/small batch"/>
    <n v="106"/>
    <n v="211.84"/>
    <x v="7"/>
    <x v="33"/>
  </r>
  <r>
    <x v="0"/>
    <x v="0"/>
    <s v="USD"/>
    <n v="1451001600"/>
    <n v="1448400943"/>
    <b v="1"/>
    <n v="163"/>
    <b v="1"/>
    <s v="food/small batch"/>
    <n v="102"/>
    <n v="219.92638036809817"/>
    <x v="7"/>
    <x v="33"/>
  </r>
  <r>
    <x v="0"/>
    <x v="0"/>
    <s v="USD"/>
    <n v="1408320490"/>
    <n v="1405728490"/>
    <b v="1"/>
    <n v="283"/>
    <b v="1"/>
    <s v="food/small batch"/>
    <n v="144"/>
    <n v="40.795406360424032"/>
    <x v="7"/>
    <x v="33"/>
  </r>
  <r>
    <x v="0"/>
    <x v="0"/>
    <s v="USD"/>
    <n v="1423235071"/>
    <n v="1420643071"/>
    <b v="1"/>
    <n v="352"/>
    <b v="1"/>
    <s v="food/small batch"/>
    <n v="106"/>
    <n v="75.502840909090907"/>
    <x v="7"/>
    <x v="33"/>
  </r>
  <r>
    <x v="0"/>
    <x v="0"/>
    <s v="USD"/>
    <n v="1401385800"/>
    <n v="1399563390"/>
    <b v="1"/>
    <n v="94"/>
    <b v="1"/>
    <s v="food/small batch"/>
    <n v="212"/>
    <n v="13.542553191489361"/>
    <x v="7"/>
    <x v="33"/>
  </r>
  <r>
    <x v="0"/>
    <x v="0"/>
    <s v="USD"/>
    <n v="1415208840"/>
    <n v="1412611498"/>
    <b v="1"/>
    <n v="67"/>
    <b v="1"/>
    <s v="food/small batch"/>
    <n v="102"/>
    <n v="60.865671641791046"/>
    <x v="7"/>
    <x v="33"/>
  </r>
  <r>
    <x v="0"/>
    <x v="0"/>
    <s v="USD"/>
    <n v="1402494243"/>
    <n v="1399902243"/>
    <b v="1"/>
    <n v="221"/>
    <b v="1"/>
    <s v="food/small batch"/>
    <n v="102"/>
    <n v="115.69230769230769"/>
    <x v="7"/>
    <x v="33"/>
  </r>
  <r>
    <x v="0"/>
    <x v="0"/>
    <s v="USD"/>
    <n v="1394316695"/>
    <n v="1390860695"/>
    <b v="1"/>
    <n v="2165"/>
    <b v="1"/>
    <s v="food/small batch"/>
    <n v="521"/>
    <n v="48.104623556581984"/>
    <x v="7"/>
    <x v="33"/>
  </r>
  <r>
    <x v="0"/>
    <x v="0"/>
    <s v="USD"/>
    <n v="1403796143"/>
    <n v="1401204143"/>
    <b v="1"/>
    <n v="179"/>
    <b v="1"/>
    <s v="food/small batch"/>
    <n v="111"/>
    <n v="74.184357541899445"/>
    <x v="7"/>
    <x v="33"/>
  </r>
  <r>
    <x v="0"/>
    <x v="0"/>
    <s v="USD"/>
    <n v="1404077484"/>
    <n v="1401485484"/>
    <b v="1"/>
    <n v="123"/>
    <b v="1"/>
    <s v="food/small batch"/>
    <n v="101"/>
    <n v="123.34552845528455"/>
    <x v="7"/>
    <x v="33"/>
  </r>
  <r>
    <x v="0"/>
    <x v="0"/>
    <s v="USD"/>
    <n v="1482134340"/>
    <n v="1479496309"/>
    <b v="1"/>
    <n v="1104"/>
    <b v="1"/>
    <s v="food/small batch"/>
    <n v="294"/>
    <n v="66.623188405797094"/>
    <x v="7"/>
    <x v="33"/>
  </r>
  <r>
    <x v="0"/>
    <x v="0"/>
    <s v="USD"/>
    <n v="1477841138"/>
    <n v="1475249138"/>
    <b v="1"/>
    <n v="403"/>
    <b v="1"/>
    <s v="food/small batch"/>
    <n v="106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0"/>
    <n v="13"/>
    <x v="2"/>
    <x v="7"/>
  </r>
  <r>
    <x v="1"/>
    <x v="0"/>
    <s v="USD"/>
    <n v="1472135676"/>
    <n v="1469543676"/>
    <b v="0"/>
    <n v="1"/>
    <b v="0"/>
    <s v="technology/web"/>
    <n v="2"/>
    <n v="15"/>
    <x v="2"/>
    <x v="7"/>
  </r>
  <r>
    <x v="1"/>
    <x v="0"/>
    <s v="USD"/>
    <n v="1456006938"/>
    <n v="1450822938"/>
    <b v="0"/>
    <n v="5"/>
    <b v="0"/>
    <s v="technology/web"/>
    <n v="0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1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0"/>
    <n v="25"/>
    <x v="2"/>
    <x v="7"/>
  </r>
  <r>
    <x v="1"/>
    <x v="2"/>
    <s v="AUD"/>
    <n v="1430604136"/>
    <n v="1428012136"/>
    <b v="0"/>
    <n v="2"/>
    <b v="0"/>
    <s v="technology/web"/>
    <n v="1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5"/>
    <n v="367"/>
    <x v="2"/>
    <x v="7"/>
  </r>
  <r>
    <x v="1"/>
    <x v="5"/>
    <s v="CAD"/>
    <n v="1454864280"/>
    <n v="1452272280"/>
    <b v="0"/>
    <n v="1"/>
    <b v="0"/>
    <s v="technology/web"/>
    <n v="0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1"/>
    <n v="97.407407407407405"/>
    <x v="2"/>
    <x v="7"/>
  </r>
  <r>
    <x v="1"/>
    <x v="0"/>
    <s v="USD"/>
    <n v="1461622616"/>
    <n v="1456442216"/>
    <b v="0"/>
    <n v="14"/>
    <b v="0"/>
    <s v="technology/web"/>
    <n v="1"/>
    <n v="47.857142857142854"/>
    <x v="2"/>
    <x v="7"/>
  </r>
  <r>
    <x v="1"/>
    <x v="0"/>
    <s v="USD"/>
    <n v="1429028365"/>
    <n v="1425143965"/>
    <b v="0"/>
    <n v="2"/>
    <b v="0"/>
    <s v="technology/web"/>
    <n v="0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"/>
    <n v="30"/>
    <x v="2"/>
    <x v="7"/>
  </r>
  <r>
    <x v="1"/>
    <x v="11"/>
    <s v="SEK"/>
    <n v="1440863624"/>
    <n v="1438271624"/>
    <b v="0"/>
    <n v="1"/>
    <b v="0"/>
    <s v="technology/web"/>
    <n v="0"/>
    <n v="50"/>
    <x v="2"/>
    <x v="7"/>
  </r>
  <r>
    <x v="1"/>
    <x v="0"/>
    <s v="USD"/>
    <n v="1423772060"/>
    <n v="1421180060"/>
    <b v="0"/>
    <n v="1"/>
    <b v="0"/>
    <s v="technology/web"/>
    <n v="0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1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"/>
    <n v="18.333333333333332"/>
    <x v="2"/>
    <x v="7"/>
  </r>
  <r>
    <x v="1"/>
    <x v="0"/>
    <s v="USD"/>
    <n v="1428704848"/>
    <n v="1426112848"/>
    <b v="0"/>
    <n v="7"/>
    <b v="0"/>
    <s v="technology/web"/>
    <n v="2"/>
    <n v="224.42857142857142"/>
    <x v="2"/>
    <x v="7"/>
  </r>
  <r>
    <x v="1"/>
    <x v="0"/>
    <s v="USD"/>
    <n v="1438662603"/>
    <n v="1436502603"/>
    <b v="0"/>
    <n v="2"/>
    <b v="0"/>
    <s v="technology/web"/>
    <n v="3"/>
    <n v="37.5"/>
    <x v="2"/>
    <x v="7"/>
  </r>
  <r>
    <x v="1"/>
    <x v="4"/>
    <s v="NZD"/>
    <n v="1424568107"/>
    <n v="1421976107"/>
    <b v="0"/>
    <n v="3"/>
    <b v="0"/>
    <s v="technology/web"/>
    <n v="4"/>
    <n v="145"/>
    <x v="2"/>
    <x v="7"/>
  </r>
  <r>
    <x v="1"/>
    <x v="0"/>
    <s v="USD"/>
    <n v="1415932643"/>
    <n v="1413337043"/>
    <b v="0"/>
    <n v="8"/>
    <b v="0"/>
    <s v="technology/web"/>
    <n v="1"/>
    <n v="1"/>
    <x v="2"/>
    <x v="7"/>
  </r>
  <r>
    <x v="1"/>
    <x v="0"/>
    <s v="USD"/>
    <n v="1438793432"/>
    <n v="1436201432"/>
    <b v="0"/>
    <n v="7"/>
    <b v="0"/>
    <s v="technology/web"/>
    <n v="1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1"/>
    <n v="342"/>
    <x v="2"/>
    <x v="7"/>
  </r>
  <r>
    <x v="1"/>
    <x v="0"/>
    <s v="USD"/>
    <n v="1421350140"/>
    <n v="1418761759"/>
    <b v="0"/>
    <n v="8"/>
    <b v="0"/>
    <s v="technology/web"/>
    <n v="1"/>
    <n v="57.875"/>
    <x v="2"/>
    <x v="7"/>
  </r>
  <r>
    <x v="1"/>
    <x v="6"/>
    <s v="EUR"/>
    <n v="1437861540"/>
    <n v="1435160452"/>
    <b v="0"/>
    <n v="1"/>
    <b v="0"/>
    <s v="technology/web"/>
    <n v="0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"/>
    <n v="50"/>
    <x v="2"/>
    <x v="7"/>
  </r>
  <r>
    <x v="1"/>
    <x v="17"/>
    <s v="EUR"/>
    <n v="1424940093"/>
    <n v="1422348093"/>
    <b v="0"/>
    <n v="2"/>
    <b v="0"/>
    <s v="technology/web"/>
    <n v="0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1"/>
    <n v="22.333333333333332"/>
    <x v="7"/>
    <x v="19"/>
  </r>
  <r>
    <x v="2"/>
    <x v="0"/>
    <s v="USD"/>
    <n v="1431533931"/>
    <n v="1428941931"/>
    <b v="0"/>
    <n v="1"/>
    <b v="0"/>
    <s v="food/food trucks"/>
    <n v="0"/>
    <n v="52"/>
    <x v="7"/>
    <x v="19"/>
  </r>
  <r>
    <x v="2"/>
    <x v="1"/>
    <s v="GBP"/>
    <n v="1459368658"/>
    <n v="1454188258"/>
    <b v="0"/>
    <n v="12"/>
    <b v="0"/>
    <s v="food/food trucks"/>
    <n v="17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3"/>
    <n v="56.3"/>
    <x v="7"/>
    <x v="19"/>
  </r>
  <r>
    <x v="2"/>
    <x v="0"/>
    <s v="USD"/>
    <n v="1421635190"/>
    <n v="1418179190"/>
    <b v="0"/>
    <n v="16"/>
    <b v="0"/>
    <s v="food/food trucks"/>
    <n v="41"/>
    <n v="84.0625"/>
    <x v="7"/>
    <x v="19"/>
  </r>
  <r>
    <x v="2"/>
    <x v="0"/>
    <s v="USD"/>
    <n v="1428732000"/>
    <n v="1426772928"/>
    <b v="0"/>
    <n v="33"/>
    <b v="0"/>
    <s v="food/food trucks"/>
    <n v="25"/>
    <n v="168.39393939393941"/>
    <x v="7"/>
    <x v="19"/>
  </r>
  <r>
    <x v="2"/>
    <x v="0"/>
    <s v="USD"/>
    <n v="1415247757"/>
    <n v="1412652157"/>
    <b v="0"/>
    <n v="2"/>
    <b v="0"/>
    <s v="food/food trucks"/>
    <n v="0"/>
    <n v="15"/>
    <x v="7"/>
    <x v="19"/>
  </r>
  <r>
    <x v="2"/>
    <x v="0"/>
    <s v="USD"/>
    <n v="1439931675"/>
    <n v="1437339675"/>
    <b v="0"/>
    <n v="6"/>
    <b v="0"/>
    <s v="food/food trucks"/>
    <n v="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1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1"/>
    <n v="8.3333333333333339"/>
    <x v="7"/>
    <x v="19"/>
  </r>
  <r>
    <x v="2"/>
    <x v="0"/>
    <s v="USD"/>
    <n v="1440215940"/>
    <n v="1436805660"/>
    <b v="0"/>
    <n v="13"/>
    <b v="0"/>
    <s v="food/food trucks"/>
    <n v="3"/>
    <n v="35.384615384615387"/>
    <x v="7"/>
    <x v="19"/>
  </r>
  <r>
    <x v="2"/>
    <x v="0"/>
    <s v="USD"/>
    <n v="1468615346"/>
    <n v="1466023346"/>
    <b v="0"/>
    <n v="6"/>
    <b v="0"/>
    <s v="food/food trucks"/>
    <n v="1"/>
    <n v="55.833333333333336"/>
    <x v="7"/>
    <x v="19"/>
  </r>
  <r>
    <x v="2"/>
    <x v="0"/>
    <s v="USD"/>
    <n v="1426345200"/>
    <n v="1421343743"/>
    <b v="0"/>
    <n v="1"/>
    <b v="0"/>
    <s v="food/food trucks"/>
    <n v="0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5"/>
    <n v="69.472222222222229"/>
    <x v="7"/>
    <x v="19"/>
  </r>
  <r>
    <x v="2"/>
    <x v="0"/>
    <s v="USD"/>
    <n v="1424536196"/>
    <n v="1421944196"/>
    <b v="0"/>
    <n v="1"/>
    <b v="0"/>
    <s v="food/food trucks"/>
    <n v="0"/>
    <n v="1"/>
    <x v="7"/>
    <x v="19"/>
  </r>
  <r>
    <x v="2"/>
    <x v="0"/>
    <s v="USD"/>
    <n v="1426091036"/>
    <n v="1423502636"/>
    <b v="0"/>
    <n v="1"/>
    <b v="0"/>
    <s v="food/food trucks"/>
    <n v="0"/>
    <n v="1"/>
    <x v="7"/>
    <x v="19"/>
  </r>
  <r>
    <x v="2"/>
    <x v="0"/>
    <s v="USD"/>
    <n v="1420044890"/>
    <n v="1417452890"/>
    <b v="0"/>
    <n v="1"/>
    <b v="0"/>
    <s v="food/food trucks"/>
    <n v="0"/>
    <n v="8"/>
    <x v="7"/>
    <x v="19"/>
  </r>
  <r>
    <x v="2"/>
    <x v="0"/>
    <s v="USD"/>
    <n v="1414445108"/>
    <n v="1411853108"/>
    <b v="0"/>
    <n v="9"/>
    <b v="0"/>
    <s v="food/food trucks"/>
    <n v="1"/>
    <n v="34.444444444444443"/>
    <x v="7"/>
    <x v="19"/>
  </r>
  <r>
    <x v="2"/>
    <x v="0"/>
    <s v="USD"/>
    <n v="1464386640"/>
    <n v="1463090149"/>
    <b v="0"/>
    <n v="1"/>
    <b v="0"/>
    <s v="food/food trucks"/>
    <n v="0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1"/>
    <n v="501.25"/>
    <x v="7"/>
    <x v="19"/>
  </r>
  <r>
    <x v="2"/>
    <x v="0"/>
    <s v="USD"/>
    <n v="1455246504"/>
    <n v="1452654504"/>
    <b v="0"/>
    <n v="2"/>
    <b v="0"/>
    <s v="food/food trucks"/>
    <n v="1"/>
    <n v="10.5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"/>
    <n v="13"/>
    <x v="7"/>
    <x v="19"/>
  </r>
  <r>
    <x v="2"/>
    <x v="11"/>
    <s v="SEK"/>
    <n v="1444027186"/>
    <n v="1441435186"/>
    <b v="0"/>
    <n v="4"/>
    <b v="0"/>
    <s v="food/food trucks"/>
    <n v="0"/>
    <n v="306"/>
    <x v="7"/>
    <x v="19"/>
  </r>
  <r>
    <x v="2"/>
    <x v="5"/>
    <s v="CAD"/>
    <n v="1454078770"/>
    <n v="1448894770"/>
    <b v="0"/>
    <n v="2"/>
    <b v="0"/>
    <s v="food/food trucks"/>
    <n v="0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"/>
    <n v="5"/>
    <x v="7"/>
    <x v="19"/>
  </r>
  <r>
    <x v="0"/>
    <x v="0"/>
    <s v="USD"/>
    <n v="1437627540"/>
    <n v="1435806054"/>
    <b v="0"/>
    <n v="109"/>
    <b v="1"/>
    <s v="food/small batch"/>
    <n v="108"/>
    <n v="74.22935779816514"/>
    <x v="7"/>
    <x v="33"/>
  </r>
  <r>
    <x v="0"/>
    <x v="0"/>
    <s v="USD"/>
    <n v="1426777228"/>
    <n v="1424188828"/>
    <b v="0"/>
    <n v="372"/>
    <b v="1"/>
    <s v="food/small batch"/>
    <n v="126"/>
    <n v="81.252688172043008"/>
    <x v="7"/>
    <x v="33"/>
  </r>
  <r>
    <x v="0"/>
    <x v="0"/>
    <s v="USD"/>
    <n v="1408114822"/>
    <n v="1405522822"/>
    <b v="0"/>
    <n v="311"/>
    <b v="1"/>
    <s v="food/small batch"/>
    <n v="203"/>
    <n v="130.23469453376205"/>
    <x v="7"/>
    <x v="33"/>
  </r>
  <r>
    <x v="0"/>
    <x v="0"/>
    <s v="USD"/>
    <n v="1464199591"/>
    <n v="1461607591"/>
    <b v="0"/>
    <n v="61"/>
    <b v="1"/>
    <s v="food/small batch"/>
    <n v="109"/>
    <n v="53.409836065573771"/>
    <x v="7"/>
    <x v="33"/>
  </r>
  <r>
    <x v="0"/>
    <x v="0"/>
    <s v="USD"/>
    <n v="1443242021"/>
    <n v="1440650021"/>
    <b v="0"/>
    <n v="115"/>
    <b v="1"/>
    <s v="food/small batch"/>
    <n v="173"/>
    <n v="75.130434782608702"/>
    <x v="7"/>
    <x v="33"/>
  </r>
  <r>
    <x v="0"/>
    <x v="0"/>
    <s v="USD"/>
    <n v="1480174071"/>
    <n v="1477578471"/>
    <b v="0"/>
    <n v="111"/>
    <b v="1"/>
    <s v="food/small batch"/>
    <n v="168"/>
    <n v="75.666666666666671"/>
    <x v="7"/>
    <x v="33"/>
  </r>
  <r>
    <x v="0"/>
    <x v="0"/>
    <s v="USD"/>
    <n v="1478923200"/>
    <n v="1476184593"/>
    <b v="0"/>
    <n v="337"/>
    <b v="1"/>
    <s v="food/small batch"/>
    <n v="427"/>
    <n v="31.691394658753708"/>
    <x v="7"/>
    <x v="33"/>
  </r>
  <r>
    <x v="0"/>
    <x v="0"/>
    <s v="USD"/>
    <n v="1472621760"/>
    <n v="1472110513"/>
    <b v="0"/>
    <n v="9"/>
    <b v="1"/>
    <s v="food/small batch"/>
    <n v="108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2"/>
    <n v="149.31401960784314"/>
    <x v="7"/>
    <x v="33"/>
  </r>
  <r>
    <x v="0"/>
    <x v="0"/>
    <s v="USD"/>
    <n v="1488750490"/>
    <n v="1487022490"/>
    <b v="0"/>
    <n v="186"/>
    <b v="1"/>
    <s v="food/small batch"/>
    <n v="115"/>
    <n v="62.06989247311828"/>
    <x v="7"/>
    <x v="33"/>
  </r>
  <r>
    <x v="0"/>
    <x v="0"/>
    <s v="USD"/>
    <n v="1451430000"/>
    <n v="1448914500"/>
    <b v="0"/>
    <n v="15"/>
    <b v="1"/>
    <s v="food/small batch"/>
    <n v="134"/>
    <n v="53.4"/>
    <x v="7"/>
    <x v="33"/>
  </r>
  <r>
    <x v="0"/>
    <x v="0"/>
    <s v="USD"/>
    <n v="1486053409"/>
    <n v="1483461409"/>
    <b v="0"/>
    <n v="67"/>
    <b v="1"/>
    <s v="food/small batch"/>
    <n v="155"/>
    <n v="69.268656716417908"/>
    <x v="7"/>
    <x v="33"/>
  </r>
  <r>
    <x v="0"/>
    <x v="0"/>
    <s v="USD"/>
    <n v="1489207808"/>
    <n v="1486183808"/>
    <b v="0"/>
    <n v="130"/>
    <b v="1"/>
    <s v="food/small batch"/>
    <n v="101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1"/>
    <n v="40.492537313432834"/>
    <x v="7"/>
    <x v="33"/>
  </r>
  <r>
    <x v="0"/>
    <x v="0"/>
    <s v="USD"/>
    <n v="1458826056"/>
    <n v="1456237656"/>
    <b v="0"/>
    <n v="124"/>
    <b v="1"/>
    <s v="food/small batch"/>
    <n v="102"/>
    <n v="189.75806451612902"/>
    <x v="7"/>
    <x v="33"/>
  </r>
  <r>
    <x v="0"/>
    <x v="0"/>
    <s v="USD"/>
    <n v="1465498800"/>
    <n v="1462481718"/>
    <b v="0"/>
    <n v="80"/>
    <b v="1"/>
    <s v="food/small batch"/>
    <n v="110"/>
    <n v="68.862499999999997"/>
    <x v="7"/>
    <x v="33"/>
  </r>
  <r>
    <x v="0"/>
    <x v="0"/>
    <s v="USD"/>
    <n v="1458742685"/>
    <n v="1454858285"/>
    <b v="0"/>
    <n v="282"/>
    <b v="1"/>
    <s v="food/small batch"/>
    <n v="102"/>
    <n v="108.77659574468085"/>
    <x v="7"/>
    <x v="33"/>
  </r>
  <r>
    <x v="0"/>
    <x v="0"/>
    <s v="USD"/>
    <n v="1483417020"/>
    <n v="1480480167"/>
    <b v="0"/>
    <n v="68"/>
    <b v="1"/>
    <s v="food/small batch"/>
    <n v="101"/>
    <n v="125.98529411764706"/>
    <x v="7"/>
    <x v="33"/>
  </r>
  <r>
    <x v="0"/>
    <x v="0"/>
    <s v="USD"/>
    <n v="1317438000"/>
    <n v="1314577097"/>
    <b v="0"/>
    <n v="86"/>
    <b v="1"/>
    <s v="music/indie rock"/>
    <n v="104"/>
    <n v="90.523255813953483"/>
    <x v="4"/>
    <x v="14"/>
  </r>
  <r>
    <x v="0"/>
    <x v="0"/>
    <s v="USD"/>
    <n v="1342672096"/>
    <n v="1340944096"/>
    <b v="0"/>
    <n v="115"/>
    <b v="1"/>
    <s v="music/indie rock"/>
    <n v="111"/>
    <n v="28.880434782608695"/>
    <x v="4"/>
    <x v="14"/>
  </r>
  <r>
    <x v="0"/>
    <x v="0"/>
    <s v="USD"/>
    <n v="1366138800"/>
    <n v="1362710425"/>
    <b v="0"/>
    <n v="75"/>
    <b v="1"/>
    <s v="music/indie rock"/>
    <n v="116"/>
    <n v="31"/>
    <x v="4"/>
    <x v="14"/>
  </r>
  <r>
    <x v="0"/>
    <x v="5"/>
    <s v="CAD"/>
    <n v="1443641340"/>
    <n v="1441143397"/>
    <b v="0"/>
    <n v="43"/>
    <b v="1"/>
    <s v="music/indie rock"/>
    <n v="111"/>
    <n v="51.674418604651166"/>
    <x v="4"/>
    <x v="14"/>
  </r>
  <r>
    <x v="0"/>
    <x v="0"/>
    <s v="USD"/>
    <n v="1348420548"/>
    <n v="1345828548"/>
    <b v="0"/>
    <n v="48"/>
    <b v="1"/>
    <s v="music/indie rock"/>
    <n v="180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9"/>
    <n v="27.558139534883722"/>
    <x v="4"/>
    <x v="14"/>
  </r>
  <r>
    <x v="0"/>
    <x v="0"/>
    <s v="USD"/>
    <n v="1351400400"/>
    <n v="1348285321"/>
    <b v="0"/>
    <n v="58"/>
    <b v="1"/>
    <s v="music/indie rock"/>
    <n v="107"/>
    <n v="36.97137931034483"/>
    <x v="4"/>
    <x v="14"/>
  </r>
  <r>
    <x v="0"/>
    <x v="0"/>
    <s v="USD"/>
    <n v="1297160329"/>
    <n v="1295000329"/>
    <b v="0"/>
    <n v="47"/>
    <b v="1"/>
    <s v="music/indie rock"/>
    <n v="114"/>
    <n v="29.021276595744681"/>
    <x v="4"/>
    <x v="14"/>
  </r>
  <r>
    <x v="0"/>
    <x v="0"/>
    <s v="USD"/>
    <n v="1337824055"/>
    <n v="1335232055"/>
    <b v="0"/>
    <n v="36"/>
    <b v="1"/>
    <s v="music/indie rock"/>
    <n v="103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6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"/>
    <n v="131.58368421052631"/>
    <x v="4"/>
    <x v="14"/>
  </r>
  <r>
    <x v="0"/>
    <x v="0"/>
    <s v="USD"/>
    <n v="1278799200"/>
    <n v="1273647255"/>
    <b v="0"/>
    <n v="81"/>
    <b v="1"/>
    <s v="music/indie rock"/>
    <n v="105"/>
    <n v="32.320987654320987"/>
    <x v="4"/>
    <x v="14"/>
  </r>
  <r>
    <x v="0"/>
    <x v="0"/>
    <s v="USD"/>
    <n v="1415004770"/>
    <n v="1412149970"/>
    <b v="0"/>
    <n v="55"/>
    <b v="1"/>
    <s v="music/indie rock"/>
    <n v="105"/>
    <n v="61.103999999999999"/>
    <x v="4"/>
    <x v="14"/>
  </r>
  <r>
    <x v="0"/>
    <x v="0"/>
    <s v="USD"/>
    <n v="1344789345"/>
    <n v="1340901345"/>
    <b v="0"/>
    <n v="41"/>
    <b v="1"/>
    <s v="music/indie rock"/>
    <n v="171"/>
    <n v="31.341463414634145"/>
    <x v="4"/>
    <x v="14"/>
  </r>
  <r>
    <x v="0"/>
    <x v="0"/>
    <s v="USD"/>
    <n v="1358117313"/>
    <n v="1355525313"/>
    <b v="0"/>
    <n v="79"/>
    <b v="1"/>
    <s v="music/indie rock"/>
    <n v="128"/>
    <n v="129.1139240506329"/>
    <x v="4"/>
    <x v="14"/>
  </r>
  <r>
    <x v="0"/>
    <x v="0"/>
    <s v="USD"/>
    <n v="1343440800"/>
    <n v="1342545994"/>
    <b v="0"/>
    <n v="16"/>
    <b v="1"/>
    <s v="music/indie rock"/>
    <n v="1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3"/>
    <n v="47.541473684210523"/>
    <x v="4"/>
    <x v="14"/>
  </r>
  <r>
    <x v="0"/>
    <x v="0"/>
    <s v="USD"/>
    <n v="1312224383"/>
    <n v="1308336383"/>
    <b v="0"/>
    <n v="25"/>
    <b v="1"/>
    <s v="music/indie rock"/>
    <n v="100"/>
    <n v="40.04"/>
    <x v="4"/>
    <x v="14"/>
  </r>
  <r>
    <x v="0"/>
    <x v="0"/>
    <s v="USD"/>
    <n v="1335891603"/>
    <n v="1330711203"/>
    <b v="0"/>
    <n v="19"/>
    <b v="1"/>
    <s v="music/indie rock"/>
    <n v="114"/>
    <n v="65.84210526315789"/>
    <x v="4"/>
    <x v="14"/>
  </r>
  <r>
    <x v="0"/>
    <x v="0"/>
    <s v="USD"/>
    <n v="1316124003"/>
    <n v="1313532003"/>
    <b v="0"/>
    <n v="90"/>
    <b v="1"/>
    <s v="music/indie rock"/>
    <n v="119"/>
    <n v="46.401222222222216"/>
    <x v="4"/>
    <x v="14"/>
  </r>
  <r>
    <x v="0"/>
    <x v="0"/>
    <s v="USD"/>
    <n v="1318463879"/>
    <n v="1315439879"/>
    <b v="0"/>
    <n v="41"/>
    <b v="1"/>
    <s v="music/indie rock"/>
    <n v="103"/>
    <n v="50.365853658536587"/>
    <x v="4"/>
    <x v="14"/>
  </r>
  <r>
    <x v="0"/>
    <x v="0"/>
    <s v="USD"/>
    <n v="1335113976"/>
    <n v="1332521976"/>
    <b v="0"/>
    <n v="30"/>
    <b v="1"/>
    <s v="music/indie rock"/>
    <n v="266"/>
    <n v="26.566666666666666"/>
    <x v="4"/>
    <x v="14"/>
  </r>
  <r>
    <x v="0"/>
    <x v="0"/>
    <s v="USD"/>
    <n v="1338083997"/>
    <n v="1335491997"/>
    <b v="0"/>
    <n v="38"/>
    <b v="1"/>
    <s v="music/indie rock"/>
    <n v="100"/>
    <n v="39.493684210526318"/>
    <x v="4"/>
    <x v="14"/>
  </r>
  <r>
    <x v="0"/>
    <x v="0"/>
    <s v="USD"/>
    <n v="1321459908"/>
    <n v="1318864308"/>
    <b v="0"/>
    <n v="65"/>
    <b v="1"/>
    <s v="music/indie rock"/>
    <n v="107"/>
    <n v="49.246153846153845"/>
    <x v="4"/>
    <x v="14"/>
  </r>
  <r>
    <x v="0"/>
    <x v="0"/>
    <s v="USD"/>
    <n v="1368117239"/>
    <n v="1365525239"/>
    <b v="0"/>
    <n v="75"/>
    <b v="1"/>
    <s v="music/indie rock"/>
    <n v="134"/>
    <n v="62.38"/>
    <x v="4"/>
    <x v="14"/>
  </r>
  <r>
    <x v="0"/>
    <x v="0"/>
    <s v="USD"/>
    <n v="1340429276"/>
    <n v="1335245276"/>
    <b v="0"/>
    <n v="16"/>
    <b v="1"/>
    <s v="music/indie rock"/>
    <n v="121"/>
    <n v="37.9375"/>
    <x v="4"/>
    <x v="14"/>
  </r>
  <r>
    <x v="0"/>
    <x v="0"/>
    <s v="USD"/>
    <n v="1295142660"/>
    <n v="1293739714"/>
    <b v="0"/>
    <n v="10"/>
    <b v="1"/>
    <s v="music/indie rock"/>
    <n v="103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9"/>
    <n v="99.382239382239376"/>
    <x v="4"/>
    <x v="14"/>
  </r>
  <r>
    <x v="0"/>
    <x v="0"/>
    <s v="USD"/>
    <n v="1337786944"/>
    <n v="1335194944"/>
    <b v="0"/>
    <n v="39"/>
    <b v="1"/>
    <s v="music/indie rock"/>
    <n v="101"/>
    <n v="38.848205128205123"/>
    <x v="4"/>
    <x v="14"/>
  </r>
  <r>
    <x v="0"/>
    <x v="0"/>
    <s v="USD"/>
    <n v="1339022575"/>
    <n v="1336430575"/>
    <b v="0"/>
    <n v="42"/>
    <b v="1"/>
    <s v="music/indie rock"/>
    <n v="128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3"/>
    <n v="80.551071428571419"/>
    <x v="4"/>
    <x v="14"/>
  </r>
  <r>
    <x v="0"/>
    <x v="0"/>
    <s v="USD"/>
    <n v="1422400387"/>
    <n v="1421190787"/>
    <b v="0"/>
    <n v="20"/>
    <b v="1"/>
    <s v="music/indie rock"/>
    <n v="106"/>
    <n v="52.8"/>
    <x v="4"/>
    <x v="14"/>
  </r>
  <r>
    <x v="0"/>
    <x v="0"/>
    <s v="USD"/>
    <n v="1356976800"/>
    <n v="1352820837"/>
    <b v="0"/>
    <n v="170"/>
    <b v="1"/>
    <s v="music/indie rock"/>
    <n v="203"/>
    <n v="47.676470588235297"/>
    <x v="4"/>
    <x v="14"/>
  </r>
  <r>
    <x v="0"/>
    <x v="0"/>
    <s v="USD"/>
    <n v="1340476375"/>
    <n v="1337884375"/>
    <b v="0"/>
    <n v="29"/>
    <b v="1"/>
    <s v="music/indie rock"/>
    <n v="113"/>
    <n v="23.448275862068964"/>
    <x v="4"/>
    <x v="14"/>
  </r>
  <r>
    <x v="2"/>
    <x v="5"/>
    <s v="CAD"/>
    <n v="1443379104"/>
    <n v="1440787104"/>
    <b v="0"/>
    <n v="7"/>
    <b v="0"/>
    <s v="food/restaurants"/>
    <n v="3"/>
    <n v="40.142857142857146"/>
    <x v="7"/>
    <x v="34"/>
  </r>
  <r>
    <x v="2"/>
    <x v="0"/>
    <s v="USD"/>
    <n v="1411328918"/>
    <n v="1407440918"/>
    <b v="0"/>
    <n v="5"/>
    <b v="0"/>
    <s v="food/restaurants"/>
    <n v="0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1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"/>
    <n v="35.714285714285715"/>
    <x v="7"/>
    <x v="34"/>
  </r>
  <r>
    <x v="2"/>
    <x v="0"/>
    <s v="USD"/>
    <n v="1431647772"/>
    <n v="1426463772"/>
    <b v="0"/>
    <n v="2"/>
    <b v="0"/>
    <s v="food/restaurants"/>
    <n v="0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2"/>
    <n v="52.5"/>
    <x v="7"/>
    <x v="34"/>
  </r>
  <r>
    <x v="2"/>
    <x v="0"/>
    <s v="USD"/>
    <n v="1424635753"/>
    <n v="1422043753"/>
    <b v="0"/>
    <n v="12"/>
    <b v="0"/>
    <s v="food/restaurants"/>
    <n v="19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10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0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"/>
    <n v="54.153846153846153"/>
    <x v="4"/>
    <x v="35"/>
  </r>
  <r>
    <x v="0"/>
    <x v="0"/>
    <s v="USD"/>
    <n v="1419136200"/>
    <n v="1416338557"/>
    <b v="0"/>
    <n v="43"/>
    <b v="1"/>
    <s v="music/classical music"/>
    <n v="102"/>
    <n v="177.2093023255814"/>
    <x v="4"/>
    <x v="35"/>
  </r>
  <r>
    <x v="0"/>
    <x v="0"/>
    <s v="USD"/>
    <n v="1340914571"/>
    <n v="1338322571"/>
    <b v="0"/>
    <n v="80"/>
    <b v="1"/>
    <s v="music/classical music"/>
    <n v="100"/>
    <n v="100.325"/>
    <x v="4"/>
    <x v="35"/>
  </r>
  <r>
    <x v="0"/>
    <x v="0"/>
    <s v="USD"/>
    <n v="1418014740"/>
    <n v="1415585474"/>
    <b v="0"/>
    <n v="33"/>
    <b v="1"/>
    <s v="music/classical music"/>
    <n v="113"/>
    <n v="136.90909090909091"/>
    <x v="4"/>
    <x v="35"/>
  </r>
  <r>
    <x v="0"/>
    <x v="0"/>
    <s v="USD"/>
    <n v="1382068740"/>
    <n v="1380477691"/>
    <b v="0"/>
    <n v="71"/>
    <b v="1"/>
    <s v="music/classical music"/>
    <n v="102"/>
    <n v="57.535211267605632"/>
    <x v="4"/>
    <x v="35"/>
  </r>
  <r>
    <x v="0"/>
    <x v="1"/>
    <s v="GBP"/>
    <n v="1440068400"/>
    <n v="1438459303"/>
    <b v="0"/>
    <n v="81"/>
    <b v="1"/>
    <s v="music/classical music"/>
    <n v="107"/>
    <n v="52.962839506172834"/>
    <x v="4"/>
    <x v="35"/>
  </r>
  <r>
    <x v="0"/>
    <x v="0"/>
    <s v="USD"/>
    <n v="1332636975"/>
    <n v="1328752575"/>
    <b v="0"/>
    <n v="76"/>
    <b v="1"/>
    <s v="music/classical music"/>
    <n v="104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"/>
    <n v="74.06557377049181"/>
    <x v="4"/>
    <x v="35"/>
  </r>
  <r>
    <x v="0"/>
    <x v="0"/>
    <s v="USD"/>
    <n v="1345148566"/>
    <n v="1342556566"/>
    <b v="0"/>
    <n v="60"/>
    <b v="1"/>
    <s v="music/classical music"/>
    <n v="126"/>
    <n v="84.083333333333329"/>
    <x v="4"/>
    <x v="35"/>
  </r>
  <r>
    <x v="0"/>
    <x v="0"/>
    <s v="USD"/>
    <n v="1362160868"/>
    <n v="1359568911"/>
    <b v="0"/>
    <n v="136"/>
    <b v="1"/>
    <s v="music/classical music"/>
    <n v="111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4"/>
    <n v="266.08974358974359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"/>
    <n v="109.96308108108107"/>
    <x v="4"/>
    <x v="35"/>
  </r>
  <r>
    <x v="0"/>
    <x v="0"/>
    <s v="USD"/>
    <n v="1422913152"/>
    <n v="1417729152"/>
    <b v="0"/>
    <n v="59"/>
    <b v="1"/>
    <s v="music/classical music"/>
    <n v="100"/>
    <n v="169.91525423728814"/>
    <x v="4"/>
    <x v="35"/>
  </r>
  <r>
    <x v="0"/>
    <x v="0"/>
    <s v="USD"/>
    <n v="1319904721"/>
    <n v="1314720721"/>
    <b v="0"/>
    <n v="27"/>
    <b v="1"/>
    <s v="music/classical music"/>
    <n v="103"/>
    <n v="95.740740740740748"/>
    <x v="4"/>
    <x v="35"/>
  </r>
  <r>
    <x v="0"/>
    <x v="1"/>
    <s v="GBP"/>
    <n v="1380192418"/>
    <n v="1375008418"/>
    <b v="0"/>
    <n v="63"/>
    <b v="1"/>
    <s v="music/classical music"/>
    <n v="107"/>
    <n v="59.460317460317462"/>
    <x v="4"/>
    <x v="35"/>
  </r>
  <r>
    <x v="0"/>
    <x v="0"/>
    <s v="USD"/>
    <n v="1380599940"/>
    <n v="1377252857"/>
    <b v="0"/>
    <n v="13"/>
    <b v="1"/>
    <s v="music/classical music"/>
    <n v="104"/>
    <n v="55.769230769230766"/>
    <x v="4"/>
    <x v="35"/>
  </r>
  <r>
    <x v="0"/>
    <x v="0"/>
    <s v="USD"/>
    <n v="1293937200"/>
    <n v="1291257298"/>
    <b v="0"/>
    <n v="13"/>
    <b v="1"/>
    <s v="music/classical music"/>
    <n v="156"/>
    <n v="30.076923076923077"/>
    <x v="4"/>
    <x v="35"/>
  </r>
  <r>
    <x v="0"/>
    <x v="0"/>
    <s v="USD"/>
    <n v="1341750569"/>
    <n v="1339158569"/>
    <b v="0"/>
    <n v="57"/>
    <b v="1"/>
    <s v="music/classical music"/>
    <n v="101"/>
    <n v="88.438596491228068"/>
    <x v="4"/>
    <x v="35"/>
  </r>
  <r>
    <x v="0"/>
    <x v="0"/>
    <s v="USD"/>
    <n v="1424997000"/>
    <n v="1421983138"/>
    <b v="0"/>
    <n v="61"/>
    <b v="1"/>
    <s v="music/classical music"/>
    <n v="195"/>
    <n v="64.032786885245898"/>
    <x v="4"/>
    <x v="35"/>
  </r>
  <r>
    <x v="0"/>
    <x v="0"/>
    <s v="USD"/>
    <n v="1380949200"/>
    <n v="1378586179"/>
    <b v="0"/>
    <n v="65"/>
    <b v="1"/>
    <s v="music/classical music"/>
    <n v="112"/>
    <n v="60.153846153846153"/>
    <x v="4"/>
    <x v="35"/>
  </r>
  <r>
    <x v="0"/>
    <x v="0"/>
    <s v="USD"/>
    <n v="1333560803"/>
    <n v="1330972403"/>
    <b v="0"/>
    <n v="134"/>
    <b v="1"/>
    <s v="music/classical music"/>
    <n v="120"/>
    <n v="49.194029850746269"/>
    <x v="4"/>
    <x v="35"/>
  </r>
  <r>
    <x v="0"/>
    <x v="6"/>
    <s v="EUR"/>
    <n v="1475209620"/>
    <n v="1473087637"/>
    <b v="0"/>
    <n v="37"/>
    <b v="1"/>
    <s v="music/classical music"/>
    <n v="102"/>
    <n v="165.16216216216216"/>
    <x v="4"/>
    <x v="35"/>
  </r>
  <r>
    <x v="0"/>
    <x v="1"/>
    <s v="GBP"/>
    <n v="1370019600"/>
    <n v="1366999870"/>
    <b v="0"/>
    <n v="37"/>
    <b v="1"/>
    <s v="music/classical music"/>
    <n v="103"/>
    <n v="43.621621621621621"/>
    <x v="4"/>
    <x v="35"/>
  </r>
  <r>
    <x v="0"/>
    <x v="0"/>
    <s v="USD"/>
    <n v="1444276740"/>
    <n v="1439392406"/>
    <b v="0"/>
    <n v="150"/>
    <b v="1"/>
    <s v="music/classical music"/>
    <n v="101"/>
    <n v="43.7"/>
    <x v="4"/>
    <x v="35"/>
  </r>
  <r>
    <x v="0"/>
    <x v="0"/>
    <s v="USD"/>
    <n v="1332362880"/>
    <n v="1329890585"/>
    <b v="0"/>
    <n v="56"/>
    <b v="1"/>
    <s v="music/classical music"/>
    <n v="103"/>
    <n v="67.419642857142861"/>
    <x v="4"/>
    <x v="35"/>
  </r>
  <r>
    <x v="0"/>
    <x v="0"/>
    <s v="USD"/>
    <n v="1488741981"/>
    <n v="1486149981"/>
    <b v="0"/>
    <n v="18"/>
    <b v="1"/>
    <s v="music/classical music"/>
    <n v="107"/>
    <n v="177.5"/>
    <x v="4"/>
    <x v="35"/>
  </r>
  <r>
    <x v="0"/>
    <x v="0"/>
    <s v="USD"/>
    <n v="1348202807"/>
    <n v="1343018807"/>
    <b v="0"/>
    <n v="60"/>
    <b v="1"/>
    <s v="music/classical music"/>
    <n v="156"/>
    <n v="38.883333333333333"/>
    <x v="4"/>
    <x v="35"/>
  </r>
  <r>
    <x v="0"/>
    <x v="0"/>
    <s v="USD"/>
    <n v="1433131140"/>
    <n v="1430445163"/>
    <b v="0"/>
    <n v="67"/>
    <b v="1"/>
    <s v="music/classical music"/>
    <n v="123"/>
    <n v="54.985074626865675"/>
    <x v="4"/>
    <x v="35"/>
  </r>
  <r>
    <x v="0"/>
    <x v="0"/>
    <s v="USD"/>
    <n v="1338219793"/>
    <n v="1335541393"/>
    <b v="0"/>
    <n v="35"/>
    <b v="1"/>
    <s v="music/classical music"/>
    <n v="107"/>
    <n v="61.342857142857142"/>
    <x v="4"/>
    <x v="35"/>
  </r>
  <r>
    <x v="0"/>
    <x v="0"/>
    <s v="USD"/>
    <n v="1356392857"/>
    <n v="1352504857"/>
    <b v="0"/>
    <n v="34"/>
    <b v="1"/>
    <s v="music/classical music"/>
    <n v="106"/>
    <n v="23.117647058823529"/>
    <x v="4"/>
    <x v="35"/>
  </r>
  <r>
    <x v="0"/>
    <x v="1"/>
    <s v="GBP"/>
    <n v="1400176386"/>
    <n v="1397584386"/>
    <b v="0"/>
    <n v="36"/>
    <b v="1"/>
    <s v="music/classical music"/>
    <n v="118"/>
    <n v="29.611111111111111"/>
    <x v="4"/>
    <x v="35"/>
  </r>
  <r>
    <x v="0"/>
    <x v="2"/>
    <s v="AUD"/>
    <n v="1430488740"/>
    <n v="1427747906"/>
    <b v="0"/>
    <n v="18"/>
    <b v="1"/>
    <s v="music/classical music"/>
    <n v="109"/>
    <n v="75.611111111111114"/>
    <x v="4"/>
    <x v="35"/>
  </r>
  <r>
    <x v="0"/>
    <x v="0"/>
    <s v="USD"/>
    <n v="1321385820"/>
    <n v="1318539484"/>
    <b v="0"/>
    <n v="25"/>
    <b v="1"/>
    <s v="music/classical music"/>
    <n v="111"/>
    <n v="35.6"/>
    <x v="4"/>
    <x v="35"/>
  </r>
  <r>
    <x v="0"/>
    <x v="1"/>
    <s v="GBP"/>
    <n v="1425682174"/>
    <n v="1423090174"/>
    <b v="0"/>
    <n v="21"/>
    <b v="1"/>
    <s v="music/classical music"/>
    <n v="100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1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"/>
    <n v="60"/>
    <x v="7"/>
    <x v="19"/>
  </r>
  <r>
    <x v="1"/>
    <x v="1"/>
    <s v="GBP"/>
    <n v="1472745594"/>
    <n v="1470153594"/>
    <b v="0"/>
    <n v="1"/>
    <b v="0"/>
    <s v="food/food trucks"/>
    <n v="1"/>
    <n v="50"/>
    <x v="7"/>
    <x v="19"/>
  </r>
  <r>
    <x v="1"/>
    <x v="0"/>
    <s v="USD"/>
    <n v="1442457112"/>
    <n v="1439865112"/>
    <b v="0"/>
    <n v="2"/>
    <b v="0"/>
    <s v="food/food trucks"/>
    <n v="2"/>
    <n v="72.5"/>
    <x v="7"/>
    <x v="19"/>
  </r>
  <r>
    <x v="1"/>
    <x v="0"/>
    <s v="USD"/>
    <n v="1486590035"/>
    <n v="1483998035"/>
    <b v="0"/>
    <n v="2"/>
    <b v="0"/>
    <s v="food/food trucks"/>
    <n v="1"/>
    <n v="29.5"/>
    <x v="7"/>
    <x v="19"/>
  </r>
  <r>
    <x v="1"/>
    <x v="2"/>
    <s v="AUD"/>
    <n v="1463645521"/>
    <n v="1458461521"/>
    <b v="0"/>
    <n v="4"/>
    <b v="0"/>
    <s v="food/food trucks"/>
    <n v="0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"/>
    <n v="23.083333333333332"/>
    <x v="7"/>
    <x v="19"/>
  </r>
  <r>
    <x v="1"/>
    <x v="0"/>
    <s v="USD"/>
    <n v="1431745200"/>
    <n v="1429170603"/>
    <b v="0"/>
    <n v="2"/>
    <b v="0"/>
    <s v="food/food trucks"/>
    <n v="1"/>
    <n v="25.5"/>
    <x v="7"/>
    <x v="19"/>
  </r>
  <r>
    <x v="2"/>
    <x v="0"/>
    <s v="USD"/>
    <n v="1447689898"/>
    <n v="1445094298"/>
    <b v="0"/>
    <n v="11"/>
    <b v="0"/>
    <s v="food/food trucks"/>
    <n v="11"/>
    <n v="48.1818181818181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1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"/>
    <n v="50"/>
    <x v="7"/>
    <x v="19"/>
  </r>
  <r>
    <x v="2"/>
    <x v="1"/>
    <s v="GBP"/>
    <n v="1451030136"/>
    <n v="1448438136"/>
    <b v="0"/>
    <n v="1"/>
    <b v="0"/>
    <s v="food/food trucks"/>
    <n v="0"/>
    <n v="5"/>
    <x v="7"/>
    <x v="19"/>
  </r>
  <r>
    <x v="2"/>
    <x v="0"/>
    <s v="USD"/>
    <n v="1451491953"/>
    <n v="1448899953"/>
    <b v="0"/>
    <n v="6"/>
    <b v="0"/>
    <s v="food/food trucks"/>
    <n v="2"/>
    <n v="202.83333333333334"/>
    <x v="7"/>
    <x v="19"/>
  </r>
  <r>
    <x v="2"/>
    <x v="0"/>
    <s v="USD"/>
    <n v="1427807640"/>
    <n v="1423325626"/>
    <b v="0"/>
    <n v="8"/>
    <b v="0"/>
    <s v="food/food trucks"/>
    <n v="4"/>
    <n v="29.125"/>
    <x v="7"/>
    <x v="19"/>
  </r>
  <r>
    <x v="2"/>
    <x v="8"/>
    <s v="DKK"/>
    <n v="1458733927"/>
    <n v="1456145527"/>
    <b v="0"/>
    <n v="1"/>
    <b v="0"/>
    <s v="food/food trucks"/>
    <n v="0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2"/>
    <n v="13"/>
    <x v="7"/>
    <x v="19"/>
  </r>
  <r>
    <x v="2"/>
    <x v="0"/>
    <s v="USD"/>
    <n v="1412536421"/>
    <n v="1409944421"/>
    <b v="0"/>
    <n v="1"/>
    <b v="0"/>
    <s v="food/food trucks"/>
    <n v="0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12"/>
    <n v="96.05263157894737"/>
    <x v="7"/>
    <x v="19"/>
  </r>
  <r>
    <x v="2"/>
    <x v="5"/>
    <s v="CAD"/>
    <n v="1407427009"/>
    <n v="1404835009"/>
    <b v="0"/>
    <n v="27"/>
    <b v="0"/>
    <s v="food/food trucks"/>
    <n v="24"/>
    <n v="305.77777777777777"/>
    <x v="7"/>
    <x v="19"/>
  </r>
  <r>
    <x v="2"/>
    <x v="1"/>
    <s v="GBP"/>
    <n v="1466323917"/>
    <n v="1463731917"/>
    <b v="0"/>
    <n v="7"/>
    <b v="0"/>
    <s v="food/food trucks"/>
    <n v="6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1"/>
    <n v="18"/>
    <x v="7"/>
    <x v="19"/>
  </r>
  <r>
    <x v="2"/>
    <x v="0"/>
    <s v="USD"/>
    <n v="1458938200"/>
    <n v="1453757800"/>
    <b v="0"/>
    <n v="30"/>
    <b v="0"/>
    <s v="food/food trucks"/>
    <n v="7"/>
    <n v="115.53333333333333"/>
    <x v="7"/>
    <x v="19"/>
  </r>
  <r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x v="0"/>
    <x v="1"/>
    <s v="GBP"/>
    <n v="1431608122"/>
    <n v="1429016122"/>
    <b v="0"/>
    <n v="100"/>
    <b v="1"/>
    <s v="technology/space exploration"/>
    <n v="128"/>
    <n v="63.87"/>
    <x v="2"/>
    <x v="36"/>
  </r>
  <r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x v="0"/>
    <x v="0"/>
    <s v="USD"/>
    <n v="1475163921"/>
    <n v="1472571921"/>
    <b v="0"/>
    <n v="25"/>
    <b v="1"/>
    <s v="technology/space exploration"/>
    <n v="106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"/>
    <n v="37.46"/>
    <x v="2"/>
    <x v="36"/>
  </r>
  <r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x v="1"/>
    <x v="5"/>
    <s v="CAD"/>
    <n v="1439533019"/>
    <n v="1436941019"/>
    <b v="0"/>
    <n v="3"/>
    <b v="0"/>
    <s v="technology/space exploration"/>
    <n v="1"/>
    <n v="12"/>
    <x v="2"/>
    <x v="36"/>
  </r>
  <r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x v="1"/>
    <x v="0"/>
    <s v="USD"/>
    <n v="1429622726"/>
    <n v="1424442326"/>
    <b v="0"/>
    <n v="6"/>
    <b v="0"/>
    <s v="technology/space exploration"/>
    <n v="0"/>
    <n v="8.5"/>
    <x v="2"/>
    <x v="36"/>
  </r>
  <r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x v="1"/>
    <x v="0"/>
    <s v="USD"/>
    <n v="1469913194"/>
    <n v="1467321194"/>
    <b v="0"/>
    <n v="4"/>
    <b v="0"/>
    <s v="technology/space exploration"/>
    <n v="0"/>
    <n v="22.75"/>
    <x v="2"/>
    <x v="36"/>
  </r>
  <r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1"/>
    <x v="0"/>
    <s v="USD"/>
    <n v="1448388418"/>
    <n v="1443200818"/>
    <b v="0"/>
    <n v="5"/>
    <b v="0"/>
    <s v="technology/space exploration"/>
    <n v="0"/>
    <n v="3.8"/>
    <x v="2"/>
    <x v="36"/>
  </r>
  <r>
    <x v="0"/>
    <x v="0"/>
    <s v="USD"/>
    <n v="1382742010"/>
    <n v="1380150010"/>
    <b v="0"/>
    <n v="60"/>
    <b v="1"/>
    <s v="technology/makerspaces"/>
    <n v="103"/>
    <n v="85.75"/>
    <x v="2"/>
    <x v="37"/>
  </r>
  <r>
    <x v="0"/>
    <x v="0"/>
    <s v="USD"/>
    <n v="1440179713"/>
    <n v="1437587713"/>
    <b v="0"/>
    <n v="80"/>
    <b v="1"/>
    <s v="technology/makerspaces"/>
    <n v="107"/>
    <n v="267"/>
    <x v="2"/>
    <x v="37"/>
  </r>
  <r>
    <x v="0"/>
    <x v="5"/>
    <s v="CAD"/>
    <n v="1441378800"/>
    <n v="1438873007"/>
    <b v="0"/>
    <n v="56"/>
    <b v="1"/>
    <s v="technology/makerspaces"/>
    <n v="105"/>
    <n v="373.55803571428572"/>
    <x v="2"/>
    <x v="37"/>
  </r>
  <r>
    <x v="0"/>
    <x v="0"/>
    <s v="USD"/>
    <n v="1449644340"/>
    <n v="1446683797"/>
    <b v="0"/>
    <n v="104"/>
    <b v="1"/>
    <s v="technology/makerspaces"/>
    <n v="103"/>
    <n v="174.03846153846155"/>
    <x v="2"/>
    <x v="37"/>
  </r>
  <r>
    <x v="0"/>
    <x v="0"/>
    <s v="USD"/>
    <n v="1430774974"/>
    <n v="1426886974"/>
    <b v="0"/>
    <n v="46"/>
    <b v="1"/>
    <s v="technology/makerspaces"/>
    <n v="123"/>
    <n v="93.695652173913047"/>
    <x v="2"/>
    <x v="37"/>
  </r>
  <r>
    <x v="0"/>
    <x v="0"/>
    <s v="USD"/>
    <n v="1443214800"/>
    <n v="1440008439"/>
    <b v="0"/>
    <n v="206"/>
    <b v="1"/>
    <s v="technology/makerspaces"/>
    <n v="159"/>
    <n v="77.327718446601949"/>
    <x v="2"/>
    <x v="37"/>
  </r>
  <r>
    <x v="0"/>
    <x v="0"/>
    <s v="USD"/>
    <n v="1455142416"/>
    <n v="1452550416"/>
    <b v="0"/>
    <n v="18"/>
    <b v="1"/>
    <s v="technology/makerspaces"/>
    <n v="111"/>
    <n v="92.222222222222229"/>
    <x v="2"/>
    <x v="37"/>
  </r>
  <r>
    <x v="0"/>
    <x v="5"/>
    <s v="CAD"/>
    <n v="1447079520"/>
    <n v="1443449265"/>
    <b v="0"/>
    <n v="28"/>
    <b v="1"/>
    <s v="technology/makerspaces"/>
    <n v="171"/>
    <n v="60.964285714285715"/>
    <x v="2"/>
    <x v="37"/>
  </r>
  <r>
    <x v="0"/>
    <x v="0"/>
    <s v="USD"/>
    <n v="1452387096"/>
    <n v="1447203096"/>
    <b v="0"/>
    <n v="11"/>
    <b v="1"/>
    <s v="technology/makerspaces"/>
    <n v="125"/>
    <n v="91"/>
    <x v="2"/>
    <x v="37"/>
  </r>
  <r>
    <x v="2"/>
    <x v="2"/>
    <s v="AUD"/>
    <n v="1406593780"/>
    <n v="1404174580"/>
    <b v="1"/>
    <n v="60"/>
    <b v="0"/>
    <s v="technology/makerspaces"/>
    <n v="6"/>
    <n v="41.583333333333336"/>
    <x v="2"/>
    <x v="37"/>
  </r>
  <r>
    <x v="2"/>
    <x v="0"/>
    <s v="USD"/>
    <n v="1419017880"/>
    <n v="1416419916"/>
    <b v="1"/>
    <n v="84"/>
    <b v="0"/>
    <s v="technology/makerspaces"/>
    <n v="11"/>
    <n v="33.761904761904759"/>
    <x v="2"/>
    <x v="37"/>
  </r>
  <r>
    <x v="2"/>
    <x v="0"/>
    <s v="USD"/>
    <n v="1451282400"/>
    <n v="1449436390"/>
    <b v="1"/>
    <n v="47"/>
    <b v="0"/>
    <s v="technology/makerspaces"/>
    <n v="33"/>
    <n v="70.61702127659575"/>
    <x v="2"/>
    <x v="37"/>
  </r>
  <r>
    <x v="2"/>
    <x v="0"/>
    <s v="USD"/>
    <n v="1414622700"/>
    <n v="1412081999"/>
    <b v="1"/>
    <n v="66"/>
    <b v="0"/>
    <s v="technology/makerspaces"/>
    <n v="28"/>
    <n v="167.15151515151516"/>
    <x v="2"/>
    <x v="37"/>
  </r>
  <r>
    <x v="2"/>
    <x v="0"/>
    <s v="USD"/>
    <n v="1467694740"/>
    <n v="1465398670"/>
    <b v="1"/>
    <n v="171"/>
    <b v="0"/>
    <s v="technology/makerspaces"/>
    <n v="63"/>
    <n v="128.61988304093566"/>
    <x v="2"/>
    <x v="37"/>
  </r>
  <r>
    <x v="2"/>
    <x v="0"/>
    <s v="USD"/>
    <n v="1415655289"/>
    <n v="1413059689"/>
    <b v="1"/>
    <n v="29"/>
    <b v="0"/>
    <s v="technology/makerspaces"/>
    <n v="8"/>
    <n v="65.41379310344827"/>
    <x v="2"/>
    <x v="37"/>
  </r>
  <r>
    <x v="2"/>
    <x v="5"/>
    <s v="CAD"/>
    <n v="1463929174"/>
    <n v="1461337174"/>
    <b v="0"/>
    <n v="9"/>
    <b v="0"/>
    <s v="technology/makerspaces"/>
    <n v="50"/>
    <n v="117.55555555555556"/>
    <x v="2"/>
    <x v="37"/>
  </r>
  <r>
    <x v="2"/>
    <x v="0"/>
    <s v="USD"/>
    <n v="1404348143"/>
    <n v="1401756143"/>
    <b v="0"/>
    <n v="27"/>
    <b v="0"/>
    <s v="technology/makerspaces"/>
    <n v="18"/>
    <n v="126.48148148148148"/>
    <x v="2"/>
    <x v="37"/>
  </r>
  <r>
    <x v="2"/>
    <x v="3"/>
    <s v="EUR"/>
    <n v="1443121765"/>
    <n v="1440529765"/>
    <b v="0"/>
    <n v="2"/>
    <b v="0"/>
    <s v="technology/makerspaces"/>
    <n v="0"/>
    <n v="550"/>
    <x v="2"/>
    <x v="37"/>
  </r>
  <r>
    <x v="2"/>
    <x v="0"/>
    <s v="USD"/>
    <n v="1425081694"/>
    <n v="1422489694"/>
    <b v="0"/>
    <n v="3"/>
    <b v="0"/>
    <s v="technology/makerspaces"/>
    <n v="0"/>
    <n v="44"/>
    <x v="2"/>
    <x v="37"/>
  </r>
  <r>
    <x v="2"/>
    <x v="3"/>
    <s v="EUR"/>
    <n v="1459915491"/>
    <n v="1457327091"/>
    <b v="0"/>
    <n v="4"/>
    <b v="0"/>
    <s v="technology/makerspaces"/>
    <n v="1"/>
    <n v="69"/>
    <x v="2"/>
    <x v="37"/>
  </r>
  <r>
    <x v="2"/>
    <x v="0"/>
    <s v="USD"/>
    <n v="1405027750"/>
    <n v="1402867750"/>
    <b v="0"/>
    <n v="2"/>
    <b v="0"/>
    <s v="food/food trucks"/>
    <n v="1"/>
    <n v="27.5"/>
    <x v="7"/>
    <x v="19"/>
  </r>
  <r>
    <x v="2"/>
    <x v="0"/>
    <s v="USD"/>
    <n v="1416635940"/>
    <n v="1413838540"/>
    <b v="0"/>
    <n v="20"/>
    <b v="0"/>
    <s v="food/food trucks"/>
    <n v="28"/>
    <n v="84.9"/>
    <x v="7"/>
    <x v="19"/>
  </r>
  <r>
    <x v="2"/>
    <x v="0"/>
    <s v="USD"/>
    <n v="1425233240"/>
    <n v="1422641240"/>
    <b v="0"/>
    <n v="3"/>
    <b v="0"/>
    <s v="food/food trucks"/>
    <n v="0"/>
    <n v="12"/>
    <x v="7"/>
    <x v="19"/>
  </r>
  <r>
    <x v="2"/>
    <x v="0"/>
    <s v="USD"/>
    <n v="1407621425"/>
    <n v="1404165425"/>
    <b v="0"/>
    <n v="4"/>
    <b v="0"/>
    <s v="food/food trucks"/>
    <n v="1"/>
    <n v="200"/>
    <x v="7"/>
    <x v="19"/>
  </r>
  <r>
    <x v="2"/>
    <x v="0"/>
    <s v="USD"/>
    <n v="1430149330"/>
    <n v="1424968930"/>
    <b v="0"/>
    <n v="1"/>
    <b v="0"/>
    <s v="food/food trucks"/>
    <n v="0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"/>
    <n v="5.2857142857142856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11"/>
    <n v="72.762711864406782"/>
    <x v="7"/>
    <x v="19"/>
  </r>
  <r>
    <x v="2"/>
    <x v="5"/>
    <s v="CAD"/>
    <n v="1431278557"/>
    <n v="1427390557"/>
    <b v="0"/>
    <n v="2"/>
    <b v="0"/>
    <s v="food/food trucks"/>
    <n v="0"/>
    <n v="17.5"/>
    <x v="7"/>
    <x v="19"/>
  </r>
  <r>
    <x v="2"/>
    <x v="0"/>
    <s v="USD"/>
    <n v="1427266860"/>
    <n v="1424678460"/>
    <b v="0"/>
    <n v="1"/>
    <b v="0"/>
    <s v="food/food trucks"/>
    <n v="1"/>
    <n v="25"/>
    <x v="7"/>
    <x v="19"/>
  </r>
  <r>
    <x v="2"/>
    <x v="0"/>
    <s v="USD"/>
    <n v="1407899966"/>
    <n v="1405307966"/>
    <b v="0"/>
    <n v="3"/>
    <b v="0"/>
    <s v="food/food trucks"/>
    <n v="1"/>
    <n v="13.333333333333334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"/>
    <n v="23.666666666666668"/>
    <x v="7"/>
    <x v="19"/>
  </r>
  <r>
    <x v="2"/>
    <x v="0"/>
    <s v="USD"/>
    <n v="1419538560"/>
    <n v="1416600960"/>
    <b v="0"/>
    <n v="38"/>
    <b v="0"/>
    <s v="food/food trucks"/>
    <n v="6"/>
    <n v="89.21052631578948"/>
    <x v="7"/>
    <x v="19"/>
  </r>
  <r>
    <x v="2"/>
    <x v="0"/>
    <s v="USD"/>
    <n v="1438552800"/>
    <n v="1435876423"/>
    <b v="0"/>
    <n v="52"/>
    <b v="0"/>
    <s v="food/food trucks"/>
    <n v="26"/>
    <n v="116.55769230769231"/>
    <x v="7"/>
    <x v="19"/>
  </r>
  <r>
    <x v="2"/>
    <x v="0"/>
    <s v="USD"/>
    <n v="1403904808"/>
    <n v="1401312808"/>
    <b v="0"/>
    <n v="2"/>
    <b v="0"/>
    <s v="food/food trucks"/>
    <n v="0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1"/>
    <n v="17.5"/>
    <x v="7"/>
    <x v="19"/>
  </r>
  <r>
    <x v="3"/>
    <x v="17"/>
    <s v="EUR"/>
    <n v="1491586534"/>
    <n v="1488911734"/>
    <b v="0"/>
    <n v="46"/>
    <b v="0"/>
    <s v="theater/spaces"/>
    <n v="46"/>
    <n v="34.130434782608695"/>
    <x v="1"/>
    <x v="38"/>
  </r>
  <r>
    <x v="3"/>
    <x v="0"/>
    <s v="USD"/>
    <n v="1491416077"/>
    <n v="1488827677"/>
    <b v="1"/>
    <n v="26"/>
    <b v="0"/>
    <s v="theater/spaces"/>
    <n v="34"/>
    <n v="132.34615384615384"/>
    <x v="1"/>
    <x v="38"/>
  </r>
  <r>
    <x v="3"/>
    <x v="14"/>
    <s v="MXN"/>
    <n v="1490196830"/>
    <n v="1485016430"/>
    <b v="0"/>
    <n v="45"/>
    <b v="0"/>
    <s v="theater/spaces"/>
    <n v="104"/>
    <n v="922.22222222222217"/>
    <x v="1"/>
    <x v="38"/>
  </r>
  <r>
    <x v="3"/>
    <x v="0"/>
    <s v="USD"/>
    <n v="1491421314"/>
    <n v="1487709714"/>
    <b v="0"/>
    <n v="7"/>
    <b v="0"/>
    <s v="theater/spaces"/>
    <n v="6"/>
    <n v="163.57142857142858"/>
    <x v="1"/>
    <x v="38"/>
  </r>
  <r>
    <x v="3"/>
    <x v="0"/>
    <s v="USD"/>
    <n v="1490389158"/>
    <n v="1486504758"/>
    <b v="0"/>
    <n v="8"/>
    <b v="0"/>
    <s v="theater/spaces"/>
    <n v="11"/>
    <n v="217.375"/>
    <x v="1"/>
    <x v="38"/>
  </r>
  <r>
    <x v="0"/>
    <x v="0"/>
    <s v="USD"/>
    <n v="1413442740"/>
    <n v="1410937483"/>
    <b v="1"/>
    <n v="263"/>
    <b v="1"/>
    <s v="theater/spaces"/>
    <n v="112"/>
    <n v="149.44486692015209"/>
    <x v="1"/>
    <x v="38"/>
  </r>
  <r>
    <x v="0"/>
    <x v="0"/>
    <s v="USD"/>
    <n v="1369637940"/>
    <n v="1367088443"/>
    <b v="1"/>
    <n v="394"/>
    <b v="1"/>
    <s v="theater/spaces"/>
    <n v="351"/>
    <n v="71.237487309644663"/>
    <x v="1"/>
    <x v="38"/>
  </r>
  <r>
    <x v="0"/>
    <x v="1"/>
    <s v="GBP"/>
    <n v="1469119526"/>
    <n v="1463935526"/>
    <b v="1"/>
    <n v="1049"/>
    <b v="1"/>
    <s v="theater/spaces"/>
    <n v="233"/>
    <n v="44.464318398474738"/>
    <x v="1"/>
    <x v="38"/>
  </r>
  <r>
    <x v="0"/>
    <x v="0"/>
    <s v="USD"/>
    <n v="1475553540"/>
    <n v="1472528141"/>
    <b v="1"/>
    <n v="308"/>
    <b v="1"/>
    <s v="theater/spaces"/>
    <n v="102"/>
    <n v="164.94480519480518"/>
    <x v="1"/>
    <x v="38"/>
  </r>
  <r>
    <x v="0"/>
    <x v="0"/>
    <s v="USD"/>
    <n v="1407549600"/>
    <n v="1404797428"/>
    <b v="1"/>
    <n v="1088"/>
    <b v="1"/>
    <s v="theater/spaces"/>
    <n v="154"/>
    <n v="84.871516544117654"/>
    <x v="1"/>
    <x v="38"/>
  </r>
  <r>
    <x v="0"/>
    <x v="1"/>
    <s v="GBP"/>
    <n v="1403301660"/>
    <n v="1400694790"/>
    <b v="1"/>
    <n v="73"/>
    <b v="1"/>
    <s v="theater/spaces"/>
    <n v="101"/>
    <n v="53.945205479452056"/>
    <x v="1"/>
    <x v="38"/>
  </r>
  <r>
    <x v="0"/>
    <x v="0"/>
    <s v="USD"/>
    <n v="1373738400"/>
    <n v="1370568560"/>
    <b v="1"/>
    <n v="143"/>
    <b v="1"/>
    <s v="theater/spaces"/>
    <n v="131"/>
    <n v="50.531468531468533"/>
    <x v="1"/>
    <x v="38"/>
  </r>
  <r>
    <x v="0"/>
    <x v="0"/>
    <s v="USD"/>
    <n v="1450971684"/>
    <n v="1447515684"/>
    <b v="1"/>
    <n v="1420"/>
    <b v="1"/>
    <s v="theater/spaces"/>
    <n v="102"/>
    <n v="108.00140845070422"/>
    <x v="1"/>
    <x v="38"/>
  </r>
  <r>
    <x v="0"/>
    <x v="0"/>
    <s v="USD"/>
    <n v="1476486000"/>
    <n v="1474040596"/>
    <b v="1"/>
    <n v="305"/>
    <b v="1"/>
    <s v="theater/spaces"/>
    <n v="116"/>
    <n v="95.373770491803285"/>
    <x v="1"/>
    <x v="38"/>
  </r>
  <r>
    <x v="0"/>
    <x v="0"/>
    <s v="USD"/>
    <n v="1456047228"/>
    <n v="1453109628"/>
    <b v="1"/>
    <n v="551"/>
    <b v="1"/>
    <s v="theater/spaces"/>
    <n v="265"/>
    <n v="57.631016333938291"/>
    <x v="1"/>
    <x v="38"/>
  </r>
  <r>
    <x v="0"/>
    <x v="12"/>
    <s v="EUR"/>
    <n v="1444291193"/>
    <n v="1441699193"/>
    <b v="1"/>
    <n v="187"/>
    <b v="1"/>
    <s v="theater/spaces"/>
    <n v="120"/>
    <n v="64.160481283422456"/>
    <x v="1"/>
    <x v="38"/>
  </r>
  <r>
    <x v="0"/>
    <x v="0"/>
    <s v="USD"/>
    <n v="1417906649"/>
    <n v="1414015049"/>
    <b v="1"/>
    <n v="325"/>
    <b v="1"/>
    <s v="theater/spaces"/>
    <n v="120"/>
    <n v="92.387692307692305"/>
    <x v="1"/>
    <x v="38"/>
  </r>
  <r>
    <x v="0"/>
    <x v="0"/>
    <s v="USD"/>
    <n v="1462316400"/>
    <n v="1459865945"/>
    <b v="1"/>
    <n v="148"/>
    <b v="1"/>
    <s v="theater/spaces"/>
    <n v="104"/>
    <n v="125.97972972972973"/>
    <x v="1"/>
    <x v="38"/>
  </r>
  <r>
    <x v="0"/>
    <x v="0"/>
    <s v="USD"/>
    <n v="1460936694"/>
    <n v="1455756294"/>
    <b v="0"/>
    <n v="69"/>
    <b v="1"/>
    <s v="theater/spaces"/>
    <n v="109"/>
    <n v="94.637681159420296"/>
    <x v="1"/>
    <x v="38"/>
  </r>
  <r>
    <x v="0"/>
    <x v="0"/>
    <s v="USD"/>
    <n v="1478866253"/>
    <n v="1476270653"/>
    <b v="0"/>
    <n v="173"/>
    <b v="1"/>
    <s v="theater/spaces"/>
    <n v="118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3"/>
    <n v="68.254054054054052"/>
    <x v="2"/>
    <x v="30"/>
  </r>
  <r>
    <x v="0"/>
    <x v="0"/>
    <s v="USD"/>
    <n v="1420060088"/>
    <n v="1414872488"/>
    <b v="0"/>
    <n v="176"/>
    <b v="1"/>
    <s v="technology/hardware"/>
    <n v="140"/>
    <n v="95.48863636363636"/>
    <x v="2"/>
    <x v="30"/>
  </r>
  <r>
    <x v="0"/>
    <x v="1"/>
    <s v="GBP"/>
    <n v="1439625059"/>
    <n v="1436860259"/>
    <b v="0"/>
    <n v="1019"/>
    <b v="1"/>
    <s v="technology/hardware"/>
    <n v="297"/>
    <n v="7.1902649656526005"/>
    <x v="2"/>
    <x v="30"/>
  </r>
  <r>
    <x v="0"/>
    <x v="5"/>
    <s v="CAD"/>
    <n v="1488390735"/>
    <n v="1484070735"/>
    <b v="0"/>
    <n v="113"/>
    <b v="1"/>
    <s v="technology/hardware"/>
    <n v="145"/>
    <n v="511.65486725663715"/>
    <x v="2"/>
    <x v="30"/>
  </r>
  <r>
    <x v="0"/>
    <x v="0"/>
    <s v="USD"/>
    <n v="1461333311"/>
    <n v="1458741311"/>
    <b v="0"/>
    <n v="404"/>
    <b v="1"/>
    <s v="technology/hardware"/>
    <n v="106"/>
    <n v="261.74504950495049"/>
    <x v="2"/>
    <x v="30"/>
  </r>
  <r>
    <x v="0"/>
    <x v="0"/>
    <s v="USD"/>
    <n v="1438964063"/>
    <n v="1436804063"/>
    <b v="0"/>
    <n v="707"/>
    <b v="1"/>
    <s v="technology/hardware"/>
    <n v="493"/>
    <n v="69.760961810466767"/>
    <x v="2"/>
    <x v="30"/>
  </r>
  <r>
    <x v="0"/>
    <x v="0"/>
    <s v="USD"/>
    <n v="1451485434"/>
    <n v="1448461434"/>
    <b v="0"/>
    <n v="392"/>
    <b v="1"/>
    <s v="technology/hardware"/>
    <n v="202"/>
    <n v="77.229591836734699"/>
    <x v="2"/>
    <x v="30"/>
  </r>
  <r>
    <x v="0"/>
    <x v="0"/>
    <s v="USD"/>
    <n v="1430459197"/>
    <n v="1427867197"/>
    <b v="0"/>
    <n v="23"/>
    <b v="1"/>
    <s v="technology/hardware"/>
    <n v="104"/>
    <n v="340.56521739130437"/>
    <x v="2"/>
    <x v="30"/>
  </r>
  <r>
    <x v="0"/>
    <x v="0"/>
    <s v="USD"/>
    <n v="1366635575"/>
    <n v="1363611575"/>
    <b v="0"/>
    <n v="682"/>
    <b v="1"/>
    <s v="technology/hardware"/>
    <n v="170"/>
    <n v="67.417903225806455"/>
    <x v="2"/>
    <x v="30"/>
  </r>
  <r>
    <x v="0"/>
    <x v="0"/>
    <s v="USD"/>
    <n v="1413604800"/>
    <n v="1408624622"/>
    <b v="0"/>
    <n v="37"/>
    <b v="1"/>
    <s v="technology/hardware"/>
    <n v="104"/>
    <n v="845.70270270270271"/>
    <x v="2"/>
    <x v="30"/>
  </r>
  <r>
    <x v="0"/>
    <x v="0"/>
    <s v="USD"/>
    <n v="1369699200"/>
    <n v="1366917828"/>
    <b v="0"/>
    <n v="146"/>
    <b v="1"/>
    <s v="technology/hardware"/>
    <n v="118"/>
    <n v="97.191780821917803"/>
    <x v="2"/>
    <x v="30"/>
  </r>
  <r>
    <x v="0"/>
    <x v="0"/>
    <s v="USD"/>
    <n v="1428643974"/>
    <n v="1423463574"/>
    <b v="0"/>
    <n v="119"/>
    <b v="1"/>
    <s v="technology/hardware"/>
    <n v="10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"/>
    <n v="21.640147492625371"/>
    <x v="2"/>
    <x v="30"/>
  </r>
  <r>
    <x v="0"/>
    <x v="5"/>
    <s v="CAD"/>
    <n v="1398268773"/>
    <n v="1395676773"/>
    <b v="0"/>
    <n v="58"/>
    <b v="1"/>
    <s v="technology/hardware"/>
    <n v="123"/>
    <n v="169.51724137931035"/>
    <x v="2"/>
    <x v="30"/>
  </r>
  <r>
    <x v="0"/>
    <x v="0"/>
    <s v="USD"/>
    <n v="1389812400"/>
    <n v="1386108087"/>
    <b v="0"/>
    <n v="456"/>
    <b v="1"/>
    <s v="technology/hardware"/>
    <n v="246"/>
    <n v="161.88210526315791"/>
    <x v="2"/>
    <x v="30"/>
  </r>
  <r>
    <x v="0"/>
    <x v="0"/>
    <s v="USD"/>
    <n v="1478402804"/>
    <n v="1473218804"/>
    <b v="0"/>
    <n v="15"/>
    <b v="1"/>
    <s v="technology/hardware"/>
    <n v="148"/>
    <n v="493.13333333333333"/>
    <x v="2"/>
    <x v="30"/>
  </r>
  <r>
    <x v="0"/>
    <x v="1"/>
    <s v="GBP"/>
    <n v="1399324717"/>
    <n v="1395436717"/>
    <b v="0"/>
    <n v="191"/>
    <b v="1"/>
    <s v="technology/hardware"/>
    <n v="384"/>
    <n v="22.120418848167539"/>
    <x v="2"/>
    <x v="30"/>
  </r>
  <r>
    <x v="0"/>
    <x v="0"/>
    <s v="USD"/>
    <n v="1426117552"/>
    <n v="1423529152"/>
    <b v="0"/>
    <n v="17"/>
    <b v="1"/>
    <s v="technology/hardware"/>
    <n v="103"/>
    <n v="18.235294117647058"/>
    <x v="2"/>
    <x v="30"/>
  </r>
  <r>
    <x v="2"/>
    <x v="0"/>
    <s v="USD"/>
    <n v="1413770820"/>
    <n v="1412005602"/>
    <b v="0"/>
    <n v="4"/>
    <b v="0"/>
    <s v="publishing/children's books"/>
    <n v="0"/>
    <n v="8.75"/>
    <x v="3"/>
    <x v="39"/>
  </r>
  <r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"/>
    <n v="13.25"/>
    <x v="3"/>
    <x v="39"/>
  </r>
  <r>
    <x v="2"/>
    <x v="0"/>
    <s v="USD"/>
    <n v="1428171037"/>
    <n v="1425582637"/>
    <b v="0"/>
    <n v="2"/>
    <b v="0"/>
    <s v="publishing/children's books"/>
    <n v="1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x v="2"/>
    <x v="0"/>
    <s v="USD"/>
    <n v="1470498332"/>
    <n v="1469202332"/>
    <b v="0"/>
    <n v="2"/>
    <b v="0"/>
    <s v="publishing/children's books"/>
    <n v="1"/>
    <n v="5"/>
    <x v="3"/>
    <x v="39"/>
  </r>
  <r>
    <x v="2"/>
    <x v="2"/>
    <s v="AUD"/>
    <n v="1476095783"/>
    <n v="1474886183"/>
    <b v="0"/>
    <n v="6"/>
    <b v="0"/>
    <s v="publishing/children's books"/>
    <n v="12"/>
    <n v="39"/>
    <x v="3"/>
    <x v="39"/>
  </r>
  <r>
    <x v="2"/>
    <x v="2"/>
    <s v="AUD"/>
    <n v="1468658866"/>
    <n v="1464943666"/>
    <b v="0"/>
    <n v="2"/>
    <b v="0"/>
    <s v="publishing/children's books"/>
    <n v="11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1"/>
    <n v="9"/>
    <x v="3"/>
    <x v="39"/>
  </r>
  <r>
    <x v="2"/>
    <x v="0"/>
    <s v="USD"/>
    <n v="1332114795"/>
    <n v="1326934395"/>
    <b v="0"/>
    <n v="1"/>
    <b v="0"/>
    <s v="publishing/children's books"/>
    <n v="1"/>
    <n v="25"/>
    <x v="3"/>
    <x v="39"/>
  </r>
  <r>
    <x v="2"/>
    <x v="0"/>
    <s v="USD"/>
    <n v="1369403684"/>
    <n v="1365515684"/>
    <b v="0"/>
    <n v="3"/>
    <b v="0"/>
    <s v="publishing/children's books"/>
    <n v="0"/>
    <n v="30"/>
    <x v="3"/>
    <x v="39"/>
  </r>
  <r>
    <x v="2"/>
    <x v="0"/>
    <s v="USD"/>
    <n v="1338404400"/>
    <n v="1335855631"/>
    <b v="0"/>
    <n v="4"/>
    <b v="0"/>
    <s v="publishing/children's books"/>
    <n v="1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1"/>
    <n v="11.333333333333334"/>
    <x v="3"/>
    <x v="39"/>
  </r>
  <r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x v="2"/>
    <x v="1"/>
    <s v="GBP"/>
    <n v="1401997790"/>
    <n v="1397677790"/>
    <b v="0"/>
    <n v="2"/>
    <b v="0"/>
    <s v="publishing/children's books"/>
    <n v="0"/>
    <n v="1"/>
    <x v="3"/>
    <x v="39"/>
  </r>
  <r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"/>
    <n v="1"/>
    <x v="3"/>
    <x v="39"/>
  </r>
  <r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x v="2"/>
    <x v="0"/>
    <s v="USD"/>
    <n v="1437149004"/>
    <n v="1434557004"/>
    <b v="0"/>
    <n v="1"/>
    <b v="0"/>
    <s v="publishing/children's books"/>
    <n v="0"/>
    <n v="10"/>
    <x v="3"/>
    <x v="39"/>
  </r>
  <r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x v="2"/>
    <x v="0"/>
    <s v="USD"/>
    <n v="1448204621"/>
    <n v="1445609021"/>
    <b v="0"/>
    <n v="1"/>
    <b v="0"/>
    <s v="publishing/children's books"/>
    <n v="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5"/>
    <n v="36.859154929577464"/>
    <x v="1"/>
    <x v="6"/>
  </r>
  <r>
    <x v="0"/>
    <x v="1"/>
    <s v="GBP"/>
    <n v="1404913180"/>
    <n v="1403703580"/>
    <b v="0"/>
    <n v="74"/>
    <b v="1"/>
    <s v="theater/plays"/>
    <n v="118"/>
    <n v="39.810810810810814"/>
    <x v="1"/>
    <x v="6"/>
  </r>
  <r>
    <x v="0"/>
    <x v="0"/>
    <s v="USD"/>
    <n v="1405658752"/>
    <n v="1403066752"/>
    <b v="0"/>
    <n v="38"/>
    <b v="1"/>
    <s v="theater/plays"/>
    <n v="120"/>
    <n v="31.5"/>
    <x v="1"/>
    <x v="6"/>
  </r>
  <r>
    <x v="0"/>
    <x v="0"/>
    <s v="USD"/>
    <n v="1469811043"/>
    <n v="1467219043"/>
    <b v="0"/>
    <n v="20"/>
    <b v="1"/>
    <s v="theater/plays"/>
    <n v="103"/>
    <n v="102.5"/>
    <x v="1"/>
    <x v="6"/>
  </r>
  <r>
    <x v="0"/>
    <x v="0"/>
    <s v="USD"/>
    <n v="1426132800"/>
    <n v="1424477934"/>
    <b v="0"/>
    <n v="24"/>
    <b v="1"/>
    <s v="theater/plays"/>
    <n v="101"/>
    <n v="126.45833333333333"/>
    <x v="1"/>
    <x v="6"/>
  </r>
  <r>
    <x v="0"/>
    <x v="0"/>
    <s v="USD"/>
    <n v="1423693903"/>
    <n v="1421101903"/>
    <b v="0"/>
    <n v="66"/>
    <b v="1"/>
    <s v="theater/plays"/>
    <n v="105"/>
    <n v="47.878787878787875"/>
    <x v="1"/>
    <x v="6"/>
  </r>
  <r>
    <x v="0"/>
    <x v="0"/>
    <s v="USD"/>
    <n v="1473393600"/>
    <n v="1470778559"/>
    <b v="0"/>
    <n v="28"/>
    <b v="1"/>
    <s v="theater/plays"/>
    <n v="103"/>
    <n v="73.214285714285708"/>
    <x v="1"/>
    <x v="6"/>
  </r>
  <r>
    <x v="0"/>
    <x v="0"/>
    <s v="USD"/>
    <n v="1439357559"/>
    <n v="1435469559"/>
    <b v="0"/>
    <n v="24"/>
    <b v="1"/>
    <s v="theater/plays"/>
    <n v="108"/>
    <n v="89.666666666666671"/>
    <x v="1"/>
    <x v="6"/>
  </r>
  <r>
    <x v="0"/>
    <x v="2"/>
    <s v="AUD"/>
    <n v="1437473005"/>
    <n v="1434881005"/>
    <b v="0"/>
    <n v="73"/>
    <b v="1"/>
    <s v="theater/plays"/>
    <n v="111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"/>
    <n v="36.5"/>
    <x v="1"/>
    <x v="6"/>
  </r>
  <r>
    <x v="0"/>
    <x v="1"/>
    <s v="GBP"/>
    <n v="1404564028"/>
    <n v="1401972028"/>
    <b v="0"/>
    <n v="21"/>
    <b v="1"/>
    <s v="theater/plays"/>
    <n v="116"/>
    <n v="44"/>
    <x v="1"/>
    <x v="6"/>
  </r>
  <r>
    <x v="0"/>
    <x v="1"/>
    <s v="GBP"/>
    <n v="1404858840"/>
    <n v="1402266840"/>
    <b v="0"/>
    <n v="94"/>
    <b v="1"/>
    <s v="theater/plays"/>
    <n v="103"/>
    <n v="87.357553191489373"/>
    <x v="1"/>
    <x v="6"/>
  </r>
  <r>
    <x v="0"/>
    <x v="1"/>
    <s v="GBP"/>
    <n v="1438358400"/>
    <n v="1437063121"/>
    <b v="0"/>
    <n v="139"/>
    <b v="1"/>
    <s v="theater/plays"/>
    <n v="101"/>
    <n v="36.474820143884891"/>
    <x v="1"/>
    <x v="6"/>
  </r>
  <r>
    <x v="0"/>
    <x v="1"/>
    <s v="GBP"/>
    <n v="1466179200"/>
    <n v="1463466070"/>
    <b v="0"/>
    <n v="130"/>
    <b v="1"/>
    <s v="theater/plays"/>
    <n v="117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"/>
    <n v="51.230769230769234"/>
    <x v="1"/>
    <x v="6"/>
  </r>
  <r>
    <x v="0"/>
    <x v="1"/>
    <s v="GBP"/>
    <n v="1438875107"/>
    <n v="1436283107"/>
    <b v="0"/>
    <n v="90"/>
    <b v="1"/>
    <s v="theater/plays"/>
    <n v="102"/>
    <n v="33.944444444444443"/>
    <x v="1"/>
    <x v="6"/>
  </r>
  <r>
    <x v="0"/>
    <x v="0"/>
    <s v="USD"/>
    <n v="1437004800"/>
    <n v="1433295276"/>
    <b v="0"/>
    <n v="141"/>
    <b v="1"/>
    <s v="theater/plays"/>
    <n v="128"/>
    <n v="90.744680851063833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4444444444443"/>
    <x v="1"/>
    <x v="6"/>
  </r>
  <r>
    <x v="0"/>
    <x v="1"/>
    <s v="GBP"/>
    <n v="1438772400"/>
    <n v="1435645490"/>
    <b v="0"/>
    <n v="76"/>
    <b v="1"/>
    <s v="theater/plays"/>
    <n v="112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"/>
    <n v="65.376811594202906"/>
    <x v="1"/>
    <x v="6"/>
  </r>
  <r>
    <x v="0"/>
    <x v="0"/>
    <s v="USD"/>
    <n v="1459348740"/>
    <n v="1458647725"/>
    <b v="0"/>
    <n v="21"/>
    <b v="1"/>
    <s v="theater/plays"/>
    <n v="102"/>
    <n v="121.9047619047619"/>
    <x v="1"/>
    <x v="6"/>
  </r>
  <r>
    <x v="0"/>
    <x v="0"/>
    <s v="USD"/>
    <n v="1401595140"/>
    <n v="1398828064"/>
    <b v="0"/>
    <n v="57"/>
    <b v="1"/>
    <s v="theater/plays"/>
    <n v="108"/>
    <n v="47.456140350877192"/>
    <x v="1"/>
    <x v="6"/>
  </r>
  <r>
    <x v="0"/>
    <x v="1"/>
    <s v="GBP"/>
    <n v="1424692503"/>
    <n v="1422100503"/>
    <b v="0"/>
    <n v="108"/>
    <b v="1"/>
    <s v="theater/plays"/>
    <n v="100"/>
    <n v="92.842592592592595"/>
    <x v="1"/>
    <x v="6"/>
  </r>
  <r>
    <x v="0"/>
    <x v="5"/>
    <s v="CAD"/>
    <n v="1428292800"/>
    <n v="1424368298"/>
    <b v="0"/>
    <n v="83"/>
    <b v="1"/>
    <s v="theater/plays"/>
    <n v="113"/>
    <n v="68.253012048192772"/>
    <x v="1"/>
    <x v="6"/>
  </r>
  <r>
    <x v="0"/>
    <x v="0"/>
    <s v="USD"/>
    <n v="1481737761"/>
    <n v="1479577761"/>
    <b v="0"/>
    <n v="96"/>
    <b v="1"/>
    <s v="theater/plays"/>
    <n v="128"/>
    <n v="37.209583333333335"/>
    <x v="1"/>
    <x v="6"/>
  </r>
  <r>
    <x v="0"/>
    <x v="1"/>
    <s v="GBP"/>
    <n v="1431164115"/>
    <n v="1428572115"/>
    <b v="0"/>
    <n v="64"/>
    <b v="1"/>
    <s v="theater/plays"/>
    <n v="108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2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"/>
    <n v="103.95098039215686"/>
    <x v="1"/>
    <x v="6"/>
  </r>
  <r>
    <x v="0"/>
    <x v="1"/>
    <s v="GBP"/>
    <n v="1434285409"/>
    <n v="1431693409"/>
    <b v="0"/>
    <n v="104"/>
    <b v="1"/>
    <s v="theater/plays"/>
    <n v="105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7"/>
    <n v="50.666666666666664"/>
    <x v="1"/>
    <x v="6"/>
  </r>
  <r>
    <x v="0"/>
    <x v="1"/>
    <s v="GBP"/>
    <n v="1449255686"/>
    <n v="1446663686"/>
    <b v="0"/>
    <n v="51"/>
    <b v="1"/>
    <s v="theater/plays"/>
    <n v="103"/>
    <n v="60.784313725490193"/>
    <x v="1"/>
    <x v="6"/>
  </r>
  <r>
    <x v="0"/>
    <x v="0"/>
    <s v="USD"/>
    <n v="1436511600"/>
    <n v="1434415812"/>
    <b v="0"/>
    <n v="19"/>
    <b v="1"/>
    <s v="theater/plays"/>
    <n v="108"/>
    <n v="113.42105263157895"/>
    <x v="1"/>
    <x v="6"/>
  </r>
  <r>
    <x v="0"/>
    <x v="0"/>
    <s v="USD"/>
    <n v="1464971400"/>
    <n v="1462379066"/>
    <b v="0"/>
    <n v="23"/>
    <b v="1"/>
    <s v="theater/plays"/>
    <n v="120"/>
    <n v="104.56521739130434"/>
    <x v="1"/>
    <x v="6"/>
  </r>
  <r>
    <x v="0"/>
    <x v="1"/>
    <s v="GBP"/>
    <n v="1443826800"/>
    <n v="1441606869"/>
    <b v="0"/>
    <n v="97"/>
    <b v="1"/>
    <s v="theater/plays"/>
    <n v="100"/>
    <n v="98.30927835051547"/>
    <x v="1"/>
    <x v="6"/>
  </r>
  <r>
    <x v="0"/>
    <x v="1"/>
    <s v="GBP"/>
    <n v="1464863118"/>
    <n v="1462443918"/>
    <b v="0"/>
    <n v="76"/>
    <b v="1"/>
    <s v="theater/plays"/>
    <n v="107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1"/>
    <n v="63.846153846153847"/>
    <x v="1"/>
    <x v="6"/>
  </r>
  <r>
    <x v="0"/>
    <x v="1"/>
    <s v="GBP"/>
    <n v="1416780000"/>
    <n v="1414342894"/>
    <b v="0"/>
    <n v="95"/>
    <b v="1"/>
    <s v="theater/plays"/>
    <n v="115"/>
    <n v="30.189368421052631"/>
    <x v="1"/>
    <x v="6"/>
  </r>
  <r>
    <x v="0"/>
    <x v="0"/>
    <s v="USD"/>
    <n v="1444528800"/>
    <n v="1442804633"/>
    <b v="0"/>
    <n v="35"/>
    <b v="1"/>
    <s v="theater/plays"/>
    <n v="108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"/>
    <n v="20.118172043010752"/>
    <x v="1"/>
    <x v="6"/>
  </r>
  <r>
    <x v="0"/>
    <x v="0"/>
    <s v="USD"/>
    <n v="1487393940"/>
    <n v="1484115418"/>
    <b v="0"/>
    <n v="11"/>
    <b v="1"/>
    <s v="theater/plays"/>
    <n v="108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"/>
    <n v="44.537037037037038"/>
    <x v="1"/>
    <x v="6"/>
  </r>
  <r>
    <x v="0"/>
    <x v="0"/>
    <s v="USD"/>
    <n v="1408942740"/>
    <n v="1406958354"/>
    <b v="0"/>
    <n v="31"/>
    <b v="1"/>
    <s v="theater/plays"/>
    <n v="111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"/>
    <n v="30"/>
    <x v="1"/>
    <x v="6"/>
  </r>
  <r>
    <x v="2"/>
    <x v="0"/>
    <s v="USD"/>
    <n v="1433723033"/>
    <n v="1428539033"/>
    <b v="0"/>
    <n v="39"/>
    <b v="0"/>
    <s v="theater/plays"/>
    <n v="32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4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2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5"/>
    <n v="24.333333333333332"/>
    <x v="1"/>
    <x v="6"/>
  </r>
  <r>
    <x v="2"/>
    <x v="14"/>
    <s v="MXN"/>
    <n v="1487613600"/>
    <n v="1482444295"/>
    <b v="0"/>
    <n v="15"/>
    <b v="0"/>
    <s v="theater/plays"/>
    <n v="20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2"/>
    <n v="35"/>
    <x v="1"/>
    <x v="6"/>
  </r>
  <r>
    <x v="2"/>
    <x v="0"/>
    <s v="USD"/>
    <n v="1466363576"/>
    <n v="1461179576"/>
    <b v="0"/>
    <n v="9"/>
    <b v="0"/>
    <s v="theater/plays"/>
    <n v="7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"/>
    <n v="18.333333333333332"/>
    <x v="1"/>
    <x v="6"/>
  </r>
  <r>
    <x v="2"/>
    <x v="0"/>
    <s v="USD"/>
    <n v="1410279123"/>
    <n v="1405095123"/>
    <b v="0"/>
    <n v="1"/>
    <b v="0"/>
    <s v="theater/plays"/>
    <n v="0"/>
    <n v="20"/>
    <x v="1"/>
    <x v="6"/>
  </r>
  <r>
    <x v="2"/>
    <x v="1"/>
    <s v="GBP"/>
    <n v="1437139080"/>
    <n v="1434552207"/>
    <b v="0"/>
    <n v="3"/>
    <b v="0"/>
    <s v="theater/plays"/>
    <n v="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1"/>
    <n v="22.5"/>
    <x v="1"/>
    <x v="6"/>
  </r>
  <r>
    <x v="2"/>
    <x v="0"/>
    <s v="USD"/>
    <n v="1467604800"/>
    <n v="1465533672"/>
    <b v="0"/>
    <n v="10"/>
    <b v="0"/>
    <s v="theater/plays"/>
    <n v="20"/>
    <n v="50.4"/>
    <x v="1"/>
    <x v="6"/>
  </r>
  <r>
    <x v="2"/>
    <x v="0"/>
    <s v="USD"/>
    <n v="1475697054"/>
    <n v="1473105054"/>
    <b v="0"/>
    <n v="60"/>
    <b v="0"/>
    <s v="theater/plays"/>
    <n v="42"/>
    <n v="105.02933333333334"/>
    <x v="1"/>
    <x v="6"/>
  </r>
  <r>
    <x v="2"/>
    <x v="0"/>
    <s v="USD"/>
    <n v="1468937681"/>
    <n v="1466345681"/>
    <b v="0"/>
    <n v="5"/>
    <b v="0"/>
    <s v="theater/plays"/>
    <n v="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5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"/>
    <n v="119.125"/>
    <x v="1"/>
    <x v="6"/>
  </r>
  <r>
    <x v="2"/>
    <x v="0"/>
    <s v="USD"/>
    <n v="1484684186"/>
    <n v="1482092186"/>
    <b v="0"/>
    <n v="3"/>
    <b v="0"/>
    <s v="theater/plays"/>
    <n v="5"/>
    <n v="90.333333333333329"/>
    <x v="1"/>
    <x v="6"/>
  </r>
  <r>
    <x v="2"/>
    <x v="0"/>
    <s v="USD"/>
    <n v="1462417493"/>
    <n v="1459825493"/>
    <b v="0"/>
    <n v="3"/>
    <b v="0"/>
    <s v="theater/plays"/>
    <n v="0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1"/>
    <n v="108.33333333333333"/>
    <x v="1"/>
    <x v="6"/>
  </r>
  <r>
    <x v="2"/>
    <x v="1"/>
    <s v="GBP"/>
    <n v="1435934795"/>
    <n v="1430750795"/>
    <b v="0"/>
    <n v="4"/>
    <b v="0"/>
    <s v="theater/plays"/>
    <n v="2"/>
    <n v="15.75"/>
    <x v="1"/>
    <x v="6"/>
  </r>
  <r>
    <x v="2"/>
    <x v="0"/>
    <s v="USD"/>
    <n v="1453310661"/>
    <n v="1450718661"/>
    <b v="0"/>
    <n v="1"/>
    <b v="0"/>
    <s v="theater/plays"/>
    <n v="0"/>
    <n v="29"/>
    <x v="1"/>
    <x v="6"/>
  </r>
  <r>
    <x v="2"/>
    <x v="0"/>
    <s v="USD"/>
    <n v="1440090300"/>
    <n v="1436305452"/>
    <b v="0"/>
    <n v="29"/>
    <b v="0"/>
    <s v="theater/plays"/>
    <n v="23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4"/>
    <n v="63"/>
    <x v="1"/>
    <x v="6"/>
  </r>
  <r>
    <x v="2"/>
    <x v="0"/>
    <s v="USD"/>
    <n v="1454734740"/>
    <n v="1451684437"/>
    <b v="0"/>
    <n v="5"/>
    <b v="0"/>
    <s v="theater/plays"/>
    <n v="19"/>
    <n v="381.6"/>
    <x v="1"/>
    <x v="6"/>
  </r>
  <r>
    <x v="2"/>
    <x v="0"/>
    <s v="USD"/>
    <n v="1417800435"/>
    <n v="1415208435"/>
    <b v="0"/>
    <n v="4"/>
    <b v="0"/>
    <s v="theater/plays"/>
    <n v="0"/>
    <n v="46.25"/>
    <x v="1"/>
    <x v="6"/>
  </r>
  <r>
    <x v="2"/>
    <x v="0"/>
    <s v="USD"/>
    <n v="1426294201"/>
    <n v="1423705801"/>
    <b v="0"/>
    <n v="5"/>
    <b v="0"/>
    <s v="theater/plays"/>
    <n v="33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"/>
    <n v="81.571428571428569"/>
    <x v="1"/>
    <x v="6"/>
  </r>
  <r>
    <x v="2"/>
    <x v="0"/>
    <s v="USD"/>
    <n v="1407553200"/>
    <n v="1405100992"/>
    <b v="0"/>
    <n v="3"/>
    <b v="0"/>
    <s v="theater/plays"/>
    <n v="1"/>
    <n v="7"/>
    <x v="1"/>
    <x v="6"/>
  </r>
  <r>
    <x v="2"/>
    <x v="0"/>
    <s v="USD"/>
    <n v="1460751128"/>
    <n v="1455570728"/>
    <b v="0"/>
    <n v="10"/>
    <b v="0"/>
    <s v="theater/plays"/>
    <n v="3"/>
    <n v="27.3"/>
    <x v="1"/>
    <x v="6"/>
  </r>
  <r>
    <x v="2"/>
    <x v="0"/>
    <s v="USD"/>
    <n v="1409000400"/>
    <n v="1408381704"/>
    <b v="0"/>
    <n v="17"/>
    <b v="0"/>
    <s v="theater/plays"/>
    <n v="9"/>
    <n v="29.411764705882351"/>
    <x v="1"/>
    <x v="6"/>
  </r>
  <r>
    <x v="2"/>
    <x v="0"/>
    <s v="USD"/>
    <n v="1420768800"/>
    <n v="1415644395"/>
    <b v="0"/>
    <n v="2"/>
    <b v="0"/>
    <s v="theater/plays"/>
    <n v="1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5"/>
    <n v="5.75"/>
    <x v="1"/>
    <x v="6"/>
  </r>
  <r>
    <x v="2"/>
    <x v="0"/>
    <s v="USD"/>
    <n v="1481522400"/>
    <n v="1480283321"/>
    <b v="0"/>
    <n v="12"/>
    <b v="0"/>
    <s v="theater/plays"/>
    <n v="21"/>
    <n v="52.083333333333336"/>
    <x v="1"/>
    <x v="6"/>
  </r>
  <r>
    <x v="2"/>
    <x v="0"/>
    <s v="USD"/>
    <n v="1444577345"/>
    <n v="1441985458"/>
    <b v="0"/>
    <n v="3"/>
    <b v="0"/>
    <s v="theater/plays"/>
    <n v="5"/>
    <n v="183.33333333333334"/>
    <x v="1"/>
    <x v="6"/>
  </r>
  <r>
    <x v="2"/>
    <x v="0"/>
    <s v="USD"/>
    <n v="1446307053"/>
    <n v="1443715053"/>
    <b v="0"/>
    <n v="12"/>
    <b v="0"/>
    <s v="theater/plays"/>
    <n v="4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2"/>
    <n v="486.42857142857144"/>
    <x v="1"/>
    <x v="6"/>
  </r>
  <r>
    <x v="2"/>
    <x v="0"/>
    <s v="USD"/>
    <n v="1423345339"/>
    <n v="1418161339"/>
    <b v="0"/>
    <n v="2"/>
    <b v="0"/>
    <s v="theater/plays"/>
    <n v="1"/>
    <n v="3"/>
    <x v="1"/>
    <x v="6"/>
  </r>
  <r>
    <x v="2"/>
    <x v="0"/>
    <s v="USD"/>
    <n v="1440412396"/>
    <n v="1437820396"/>
    <b v="0"/>
    <n v="1"/>
    <b v="0"/>
    <s v="theater/plays"/>
    <n v="0"/>
    <n v="25"/>
    <x v="1"/>
    <x v="6"/>
  </r>
  <r>
    <x v="2"/>
    <x v="0"/>
    <s v="USD"/>
    <n v="1441771218"/>
    <n v="1436587218"/>
    <b v="0"/>
    <n v="4"/>
    <b v="0"/>
    <s v="theater/plays"/>
    <n v="1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8"/>
    <n v="36.588235294117645"/>
    <x v="1"/>
    <x v="6"/>
  </r>
  <r>
    <x v="2"/>
    <x v="0"/>
    <s v="USD"/>
    <n v="1438390800"/>
    <n v="1436888066"/>
    <b v="0"/>
    <n v="7"/>
    <b v="0"/>
    <s v="theater/plays"/>
    <n v="9"/>
    <n v="80.714285714285708"/>
    <x v="1"/>
    <x v="6"/>
  </r>
  <r>
    <x v="2"/>
    <x v="0"/>
    <s v="USD"/>
    <n v="1463259837"/>
    <n v="1458075837"/>
    <b v="0"/>
    <n v="2"/>
    <b v="0"/>
    <s v="theater/plays"/>
    <n v="0"/>
    <n v="1"/>
    <x v="1"/>
    <x v="6"/>
  </r>
  <r>
    <x v="2"/>
    <x v="0"/>
    <s v="USD"/>
    <n v="1465407219"/>
    <n v="1462815219"/>
    <b v="0"/>
    <n v="5"/>
    <b v="0"/>
    <s v="theater/plays"/>
    <n v="3"/>
    <n v="52.8"/>
    <x v="1"/>
    <x v="6"/>
  </r>
  <r>
    <x v="2"/>
    <x v="0"/>
    <s v="USD"/>
    <n v="1416944760"/>
    <n v="1413527001"/>
    <b v="0"/>
    <n v="1"/>
    <b v="0"/>
    <s v="theater/plays"/>
    <n v="0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37"/>
    <n v="46.928571428571431"/>
    <x v="1"/>
    <x v="6"/>
  </r>
  <r>
    <x v="2"/>
    <x v="0"/>
    <s v="USD"/>
    <n v="1452827374"/>
    <n v="1450235374"/>
    <b v="0"/>
    <n v="26"/>
    <b v="0"/>
    <s v="theater/plays"/>
    <n v="14"/>
    <n v="78.07692307692308"/>
    <x v="1"/>
    <x v="6"/>
  </r>
  <r>
    <x v="2"/>
    <x v="0"/>
    <s v="USD"/>
    <n v="1410041339"/>
    <n v="1404857339"/>
    <b v="0"/>
    <n v="2"/>
    <b v="0"/>
    <s v="theater/plays"/>
    <n v="0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61"/>
    <n v="203.66666666666666"/>
    <x v="1"/>
    <x v="6"/>
  </r>
  <r>
    <x v="2"/>
    <x v="1"/>
    <s v="GBP"/>
    <n v="1400498789"/>
    <n v="1398511589"/>
    <b v="0"/>
    <n v="7"/>
    <b v="0"/>
    <s v="theater/plays"/>
    <n v="8"/>
    <n v="20.714285714285715"/>
    <x v="1"/>
    <x v="6"/>
  </r>
  <r>
    <x v="2"/>
    <x v="0"/>
    <s v="USD"/>
    <n v="1442381847"/>
    <n v="1440826647"/>
    <b v="0"/>
    <n v="9"/>
    <b v="0"/>
    <s v="theater/plays"/>
    <n v="22"/>
    <n v="48.555555555555557"/>
    <x v="1"/>
    <x v="6"/>
  </r>
  <r>
    <x v="2"/>
    <x v="0"/>
    <s v="USD"/>
    <n v="1446131207"/>
    <n v="1443712007"/>
    <b v="0"/>
    <n v="20"/>
    <b v="0"/>
    <s v="theater/plays"/>
    <n v="27"/>
    <n v="68.099999999999994"/>
    <x v="1"/>
    <x v="6"/>
  </r>
  <r>
    <x v="2"/>
    <x v="0"/>
    <s v="USD"/>
    <n v="1407250329"/>
    <n v="1404658329"/>
    <b v="0"/>
    <n v="6"/>
    <b v="0"/>
    <s v="theater/plays"/>
    <n v="9"/>
    <n v="8.5"/>
    <x v="1"/>
    <x v="6"/>
  </r>
  <r>
    <x v="2"/>
    <x v="5"/>
    <s v="CAD"/>
    <n v="1427306470"/>
    <n v="1424718070"/>
    <b v="0"/>
    <n v="13"/>
    <b v="0"/>
    <s v="theater/plays"/>
    <n v="27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"/>
    <n v="175.51020408163265"/>
    <x v="1"/>
    <x v="40"/>
  </r>
  <r>
    <x v="0"/>
    <x v="0"/>
    <s v="USD"/>
    <n v="1410444068"/>
    <n v="1407852068"/>
    <b v="0"/>
    <n v="199"/>
    <b v="1"/>
    <s v="theater/musical"/>
    <n v="102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1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"/>
    <n v="255.17343750000001"/>
    <x v="1"/>
    <x v="40"/>
  </r>
  <r>
    <x v="0"/>
    <x v="1"/>
    <s v="GBP"/>
    <n v="1431007264"/>
    <n v="1428415264"/>
    <b v="0"/>
    <n v="62"/>
    <b v="1"/>
    <s v="theater/musical"/>
    <n v="101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"/>
    <n v="85.736842105263165"/>
    <x v="1"/>
    <x v="40"/>
  </r>
  <r>
    <x v="0"/>
    <x v="0"/>
    <s v="USD"/>
    <n v="1465081053"/>
    <n v="1462489053"/>
    <b v="0"/>
    <n v="54"/>
    <b v="1"/>
    <s v="theater/musical"/>
    <n v="103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1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"/>
    <n v="36.363636363636367"/>
    <x v="1"/>
    <x v="40"/>
  </r>
  <r>
    <x v="0"/>
    <x v="0"/>
    <s v="USD"/>
    <n v="1422636814"/>
    <n v="1420044814"/>
    <b v="0"/>
    <n v="32"/>
    <b v="1"/>
    <s v="theater/musical"/>
    <n v="101"/>
    <n v="126.71875"/>
    <x v="1"/>
    <x v="40"/>
  </r>
  <r>
    <x v="0"/>
    <x v="0"/>
    <s v="USD"/>
    <n v="1409187600"/>
    <n v="1406316312"/>
    <b v="0"/>
    <n v="25"/>
    <b v="1"/>
    <s v="theater/musical"/>
    <n v="103"/>
    <n v="329.2"/>
    <x v="1"/>
    <x v="40"/>
  </r>
  <r>
    <x v="0"/>
    <x v="0"/>
    <s v="USD"/>
    <n v="1421606018"/>
    <n v="1418150018"/>
    <b v="0"/>
    <n v="33"/>
    <b v="1"/>
    <s v="theater/musical"/>
    <n v="107"/>
    <n v="81.242424242424249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20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"/>
    <n v="1"/>
    <x v="1"/>
    <x v="38"/>
  </r>
  <r>
    <x v="2"/>
    <x v="0"/>
    <s v="USD"/>
    <n v="1480007460"/>
    <n v="1475760567"/>
    <b v="0"/>
    <n v="13"/>
    <b v="0"/>
    <s v="theater/spaces"/>
    <n v="4"/>
    <n v="82.461538461538467"/>
    <x v="1"/>
    <x v="38"/>
  </r>
  <r>
    <x v="2"/>
    <x v="0"/>
    <s v="USD"/>
    <n v="1433259293"/>
    <n v="1428075293"/>
    <b v="0"/>
    <n v="9"/>
    <b v="0"/>
    <s v="theater/spaces"/>
    <n v="0"/>
    <n v="2.6666666666666665"/>
    <x v="1"/>
    <x v="38"/>
  </r>
  <r>
    <x v="2"/>
    <x v="0"/>
    <s v="USD"/>
    <n v="1447965917"/>
    <n v="1445370317"/>
    <b v="0"/>
    <n v="2"/>
    <b v="0"/>
    <s v="theater/spaces"/>
    <n v="3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"/>
    <n v="18.896551724137932"/>
    <x v="1"/>
    <x v="38"/>
  </r>
  <r>
    <x v="1"/>
    <x v="0"/>
    <s v="USD"/>
    <n v="1476676800"/>
    <n v="1473957239"/>
    <b v="0"/>
    <n v="8"/>
    <b v="0"/>
    <s v="theater/spaces"/>
    <n v="8"/>
    <n v="200.625"/>
    <x v="1"/>
    <x v="38"/>
  </r>
  <r>
    <x v="1"/>
    <x v="0"/>
    <s v="USD"/>
    <n v="1444330821"/>
    <n v="1441738821"/>
    <b v="0"/>
    <n v="3"/>
    <b v="0"/>
    <s v="theater/spaces"/>
    <n v="0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60"/>
    <n v="65"/>
    <x v="1"/>
    <x v="38"/>
  </r>
  <r>
    <x v="1"/>
    <x v="0"/>
    <s v="USD"/>
    <n v="1462402850"/>
    <n v="1459810850"/>
    <b v="0"/>
    <n v="20"/>
    <b v="0"/>
    <s v="theater/spaces"/>
    <n v="17"/>
    <n v="66.099999999999994"/>
    <x v="1"/>
    <x v="38"/>
  </r>
  <r>
    <x v="1"/>
    <x v="0"/>
    <s v="USD"/>
    <n v="1427498172"/>
    <n v="1422317772"/>
    <b v="0"/>
    <n v="3"/>
    <b v="0"/>
    <s v="theater/spaces"/>
    <n v="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10"/>
    <n v="50.75"/>
    <x v="1"/>
    <x v="6"/>
  </r>
  <r>
    <x v="0"/>
    <x v="0"/>
    <s v="USD"/>
    <n v="1425193140"/>
    <n v="1422769906"/>
    <b v="0"/>
    <n v="20"/>
    <b v="1"/>
    <s v="theater/plays"/>
    <n v="122"/>
    <n v="60.9"/>
    <x v="1"/>
    <x v="6"/>
  </r>
  <r>
    <x v="0"/>
    <x v="0"/>
    <s v="USD"/>
    <n v="1435835824"/>
    <n v="1433243824"/>
    <b v="0"/>
    <n v="98"/>
    <b v="1"/>
    <s v="theater/plays"/>
    <n v="107"/>
    <n v="109.03061224489795"/>
    <x v="1"/>
    <x v="6"/>
  </r>
  <r>
    <x v="0"/>
    <x v="0"/>
    <s v="USD"/>
    <n v="1407360720"/>
    <n v="1404769819"/>
    <b v="0"/>
    <n v="196"/>
    <b v="1"/>
    <s v="theater/plays"/>
    <n v="101"/>
    <n v="25.692295918367346"/>
    <x v="1"/>
    <x v="6"/>
  </r>
  <r>
    <x v="0"/>
    <x v="0"/>
    <s v="USD"/>
    <n v="1436290233"/>
    <n v="1433698233"/>
    <b v="0"/>
    <n v="39"/>
    <b v="1"/>
    <s v="theater/plays"/>
    <n v="109"/>
    <n v="41.92307692307692"/>
    <x v="1"/>
    <x v="6"/>
  </r>
  <r>
    <x v="0"/>
    <x v="0"/>
    <s v="USD"/>
    <n v="1442425412"/>
    <n v="1439833412"/>
    <b v="0"/>
    <n v="128"/>
    <b v="1"/>
    <s v="theater/plays"/>
    <n v="114"/>
    <n v="88.7734375"/>
    <x v="1"/>
    <x v="6"/>
  </r>
  <r>
    <x v="0"/>
    <x v="0"/>
    <s v="USD"/>
    <n v="1425872692"/>
    <n v="1423284292"/>
    <b v="0"/>
    <n v="71"/>
    <b v="1"/>
    <s v="theater/plays"/>
    <n v="114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3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"/>
    <n v="74.534883720930239"/>
    <x v="1"/>
    <x v="6"/>
  </r>
  <r>
    <x v="0"/>
    <x v="0"/>
    <s v="USD"/>
    <n v="1480899600"/>
    <n v="1479609520"/>
    <b v="0"/>
    <n v="17"/>
    <b v="1"/>
    <s v="theater/plays"/>
    <n v="105"/>
    <n v="123.94117647058823"/>
    <x v="1"/>
    <x v="6"/>
  </r>
  <r>
    <x v="0"/>
    <x v="0"/>
    <s v="USD"/>
    <n v="1451620800"/>
    <n v="1449171508"/>
    <b v="0"/>
    <n v="33"/>
    <b v="1"/>
    <s v="theater/plays"/>
    <n v="175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"/>
    <n v="70.884955752212392"/>
    <x v="1"/>
    <x v="6"/>
  </r>
  <r>
    <x v="0"/>
    <x v="1"/>
    <s v="GBP"/>
    <n v="1457870400"/>
    <n v="1456421530"/>
    <b v="0"/>
    <n v="14"/>
    <b v="1"/>
    <s v="theater/plays"/>
    <n v="171"/>
    <n v="8.5714285714285712"/>
    <x v="1"/>
    <x v="6"/>
  </r>
  <r>
    <x v="0"/>
    <x v="0"/>
    <s v="USD"/>
    <n v="1427076840"/>
    <n v="1421960934"/>
    <b v="0"/>
    <n v="30"/>
    <b v="1"/>
    <s v="theater/plays"/>
    <n v="114"/>
    <n v="113.56666666666666"/>
    <x v="1"/>
    <x v="6"/>
  </r>
  <r>
    <x v="0"/>
    <x v="0"/>
    <s v="USD"/>
    <n v="1413784740"/>
    <n v="1412954547"/>
    <b v="0"/>
    <n v="16"/>
    <b v="1"/>
    <s v="theater/plays"/>
    <n v="129"/>
    <n v="60.6875"/>
    <x v="1"/>
    <x v="6"/>
  </r>
  <r>
    <x v="0"/>
    <x v="0"/>
    <s v="USD"/>
    <n v="1420524000"/>
    <n v="1419104823"/>
    <b v="0"/>
    <n v="46"/>
    <b v="1"/>
    <s v="theater/plays"/>
    <n v="101"/>
    <n v="110.21739130434783"/>
    <x v="1"/>
    <x v="6"/>
  </r>
  <r>
    <x v="0"/>
    <x v="0"/>
    <s v="USD"/>
    <n v="1440381600"/>
    <n v="1438639130"/>
    <b v="0"/>
    <n v="24"/>
    <b v="1"/>
    <s v="theater/plays"/>
    <n v="109"/>
    <n v="136.45833333333334"/>
    <x v="1"/>
    <x v="6"/>
  </r>
  <r>
    <x v="0"/>
    <x v="17"/>
    <s v="EUR"/>
    <n v="1443014756"/>
    <n v="1439126756"/>
    <b v="1"/>
    <n v="97"/>
    <b v="1"/>
    <s v="theater/spaces"/>
    <n v="129"/>
    <n v="53.164948453608247"/>
    <x v="1"/>
    <x v="38"/>
  </r>
  <r>
    <x v="0"/>
    <x v="1"/>
    <s v="GBP"/>
    <n v="1455208143"/>
    <n v="1452616143"/>
    <b v="1"/>
    <n v="59"/>
    <b v="1"/>
    <s v="theater/spaces"/>
    <n v="102"/>
    <n v="86.491525423728817"/>
    <x v="1"/>
    <x v="38"/>
  </r>
  <r>
    <x v="0"/>
    <x v="0"/>
    <s v="USD"/>
    <n v="1415722236"/>
    <n v="1410534636"/>
    <b v="1"/>
    <n v="1095"/>
    <b v="1"/>
    <s v="theater/spaces"/>
    <n v="147"/>
    <n v="155.23827397260274"/>
    <x v="1"/>
    <x v="38"/>
  </r>
  <r>
    <x v="0"/>
    <x v="0"/>
    <s v="USD"/>
    <n v="1472020881"/>
    <n v="1469428881"/>
    <b v="1"/>
    <n v="218"/>
    <b v="1"/>
    <s v="theater/spaces"/>
    <n v="100"/>
    <n v="115.08256880733946"/>
    <x v="1"/>
    <x v="38"/>
  </r>
  <r>
    <x v="0"/>
    <x v="4"/>
    <s v="NZD"/>
    <n v="1477886400"/>
    <n v="1476228128"/>
    <b v="0"/>
    <n v="111"/>
    <b v="1"/>
    <s v="theater/spaces"/>
    <n v="122"/>
    <n v="109.5945945945946"/>
    <x v="1"/>
    <x v="38"/>
  </r>
  <r>
    <x v="0"/>
    <x v="1"/>
    <s v="GBP"/>
    <n v="1462100406"/>
    <n v="1456920006"/>
    <b v="0"/>
    <n v="56"/>
    <b v="1"/>
    <s v="theater/spaces"/>
    <n v="106"/>
    <n v="45.214285714285715"/>
    <x v="1"/>
    <x v="38"/>
  </r>
  <r>
    <x v="0"/>
    <x v="0"/>
    <s v="USD"/>
    <n v="1476316800"/>
    <n v="1473837751"/>
    <b v="0"/>
    <n v="265"/>
    <b v="1"/>
    <s v="theater/spaces"/>
    <n v="110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7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"/>
    <n v="94.408602150537632"/>
    <x v="1"/>
    <x v="38"/>
  </r>
  <r>
    <x v="0"/>
    <x v="0"/>
    <s v="USD"/>
    <n v="1476037510"/>
    <n v="1473445510"/>
    <b v="0"/>
    <n v="64"/>
    <b v="1"/>
    <s v="theater/spaces"/>
    <n v="105"/>
    <n v="48.984375"/>
    <x v="1"/>
    <x v="38"/>
  </r>
  <r>
    <x v="0"/>
    <x v="0"/>
    <s v="USD"/>
    <n v="1455998867"/>
    <n v="1453406867"/>
    <b v="0"/>
    <n v="22"/>
    <b v="1"/>
    <s v="theater/spaces"/>
    <n v="100"/>
    <n v="45.590909090909093"/>
    <x v="1"/>
    <x v="38"/>
  </r>
  <r>
    <x v="0"/>
    <x v="1"/>
    <s v="GBP"/>
    <n v="1412335772"/>
    <n v="1409743772"/>
    <b v="0"/>
    <n v="59"/>
    <b v="1"/>
    <s v="theater/spaces"/>
    <n v="458"/>
    <n v="23.275254237288134"/>
    <x v="1"/>
    <x v="38"/>
  </r>
  <r>
    <x v="0"/>
    <x v="0"/>
    <s v="USD"/>
    <n v="1484841471"/>
    <n v="1482249471"/>
    <b v="0"/>
    <n v="249"/>
    <b v="1"/>
    <s v="theater/spaces"/>
    <n v="105"/>
    <n v="63.2289156626506"/>
    <x v="1"/>
    <x v="38"/>
  </r>
  <r>
    <x v="0"/>
    <x v="0"/>
    <s v="USD"/>
    <n v="1432677240"/>
    <n v="1427493240"/>
    <b v="0"/>
    <n v="392"/>
    <b v="1"/>
    <s v="theater/spaces"/>
    <n v="172"/>
    <n v="153.5204081632653"/>
    <x v="1"/>
    <x v="38"/>
  </r>
  <r>
    <x v="0"/>
    <x v="0"/>
    <s v="USD"/>
    <n v="1488171540"/>
    <n v="1486661793"/>
    <b v="0"/>
    <n v="115"/>
    <b v="1"/>
    <s v="theater/spaces"/>
    <n v="104"/>
    <n v="90.2"/>
    <x v="1"/>
    <x v="38"/>
  </r>
  <r>
    <x v="0"/>
    <x v="0"/>
    <s v="USD"/>
    <n v="1402892700"/>
    <n v="1400474329"/>
    <b v="0"/>
    <n v="433"/>
    <b v="1"/>
    <s v="theater/spaces"/>
    <n v="103"/>
    <n v="118.97113163972287"/>
    <x v="1"/>
    <x v="38"/>
  </r>
  <r>
    <x v="0"/>
    <x v="0"/>
    <s v="USD"/>
    <n v="1488333600"/>
    <n v="1487094360"/>
    <b v="0"/>
    <n v="20"/>
    <b v="1"/>
    <s v="theater/spaces"/>
    <n v="11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9"/>
    <n v="131.37719999999999"/>
    <x v="1"/>
    <x v="38"/>
  </r>
  <r>
    <x v="0"/>
    <x v="0"/>
    <s v="USD"/>
    <n v="1356552252"/>
    <n v="1353960252"/>
    <b v="0"/>
    <n v="104"/>
    <b v="1"/>
    <s v="theater/spaces"/>
    <n v="109"/>
    <n v="73.032980769230775"/>
    <x v="1"/>
    <x v="38"/>
  </r>
  <r>
    <x v="0"/>
    <x v="0"/>
    <s v="USD"/>
    <n v="1456811940"/>
    <n v="1454098976"/>
    <b v="0"/>
    <n v="17"/>
    <b v="1"/>
    <s v="theater/spaces"/>
    <n v="101"/>
    <n v="178.52941176470588"/>
    <x v="1"/>
    <x v="38"/>
  </r>
  <r>
    <x v="0"/>
    <x v="0"/>
    <s v="USD"/>
    <n v="1416089324"/>
    <n v="1413493724"/>
    <b v="0"/>
    <n v="277"/>
    <b v="1"/>
    <s v="theater/spaces"/>
    <n v="113"/>
    <n v="162.90974729241879"/>
    <x v="1"/>
    <x v="38"/>
  </r>
  <r>
    <x v="0"/>
    <x v="0"/>
    <s v="USD"/>
    <n v="1412611905"/>
    <n v="1410019905"/>
    <b v="0"/>
    <n v="118"/>
    <b v="1"/>
    <s v="theater/spaces"/>
    <n v="120"/>
    <n v="108.24237288135593"/>
    <x v="1"/>
    <x v="38"/>
  </r>
  <r>
    <x v="0"/>
    <x v="5"/>
    <s v="CAD"/>
    <n v="1418580591"/>
    <n v="1415988591"/>
    <b v="0"/>
    <n v="97"/>
    <b v="1"/>
    <s v="theater/spaces"/>
    <n v="108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"/>
    <n v="116.73076923076923"/>
    <x v="1"/>
    <x v="38"/>
  </r>
  <r>
    <x v="0"/>
    <x v="0"/>
    <s v="USD"/>
    <n v="1417012840"/>
    <n v="1414417240"/>
    <b v="0"/>
    <n v="128"/>
    <b v="1"/>
    <s v="theater/spaces"/>
    <n v="120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4"/>
    <n v="14.84"/>
    <x v="1"/>
    <x v="38"/>
  </r>
  <r>
    <x v="0"/>
    <x v="0"/>
    <s v="USD"/>
    <n v="1423587130"/>
    <n v="1421772730"/>
    <b v="0"/>
    <n v="55"/>
    <b v="1"/>
    <s v="theater/spaces"/>
    <n v="117"/>
    <n v="85.181818181818187"/>
    <x v="1"/>
    <x v="38"/>
  </r>
  <r>
    <x v="0"/>
    <x v="0"/>
    <s v="USD"/>
    <n v="1434917049"/>
    <n v="1432325049"/>
    <b v="0"/>
    <n v="107"/>
    <b v="1"/>
    <s v="theater/spaces"/>
    <n v="157"/>
    <n v="146.69158878504672"/>
    <x v="1"/>
    <x v="38"/>
  </r>
  <r>
    <x v="0"/>
    <x v="0"/>
    <s v="USD"/>
    <n v="1415163600"/>
    <n v="1412737080"/>
    <b v="0"/>
    <n v="557"/>
    <b v="1"/>
    <s v="theater/spaces"/>
    <n v="113"/>
    <n v="50.764811490125673"/>
    <x v="1"/>
    <x v="38"/>
  </r>
  <r>
    <x v="0"/>
    <x v="0"/>
    <s v="USD"/>
    <n v="1402459200"/>
    <n v="1401125238"/>
    <b v="0"/>
    <n v="40"/>
    <b v="1"/>
    <s v="theater/spaces"/>
    <n v="103"/>
    <n v="87.7"/>
    <x v="1"/>
    <x v="38"/>
  </r>
  <r>
    <x v="0"/>
    <x v="0"/>
    <s v="USD"/>
    <n v="1405688952"/>
    <n v="1400504952"/>
    <b v="0"/>
    <n v="36"/>
    <b v="1"/>
    <s v="theater/spaces"/>
    <n v="103"/>
    <n v="242.27777777777777"/>
    <x v="1"/>
    <x v="38"/>
  </r>
  <r>
    <x v="0"/>
    <x v="0"/>
    <s v="USD"/>
    <n v="1408566243"/>
    <n v="1405974243"/>
    <b v="0"/>
    <n v="159"/>
    <b v="1"/>
    <s v="theater/spaces"/>
    <n v="106"/>
    <n v="146.44654088050314"/>
    <x v="1"/>
    <x v="38"/>
  </r>
  <r>
    <x v="0"/>
    <x v="6"/>
    <s v="EUR"/>
    <n v="1437429600"/>
    <n v="1433747376"/>
    <b v="0"/>
    <n v="41"/>
    <b v="1"/>
    <s v="theater/spaces"/>
    <n v="101"/>
    <n v="103.17073170731707"/>
    <x v="1"/>
    <x v="38"/>
  </r>
  <r>
    <x v="0"/>
    <x v="0"/>
    <s v="USD"/>
    <n v="1401159600"/>
    <n v="1398801620"/>
    <b v="0"/>
    <n v="226"/>
    <b v="1"/>
    <s v="theater/spaces"/>
    <n v="121"/>
    <n v="80.464601769911511"/>
    <x v="1"/>
    <x v="38"/>
  </r>
  <r>
    <x v="0"/>
    <x v="0"/>
    <s v="USD"/>
    <n v="1439583533"/>
    <n v="1434399533"/>
    <b v="0"/>
    <n v="30"/>
    <b v="1"/>
    <s v="theater/spaces"/>
    <n v="101"/>
    <n v="234.66666666666666"/>
    <x v="1"/>
    <x v="38"/>
  </r>
  <r>
    <x v="0"/>
    <x v="0"/>
    <s v="USD"/>
    <n v="1479794340"/>
    <n v="1476715869"/>
    <b v="0"/>
    <n v="103"/>
    <b v="1"/>
    <s v="theater/spaces"/>
    <n v="116"/>
    <n v="50.689320388349515"/>
    <x v="1"/>
    <x v="38"/>
  </r>
  <r>
    <x v="0"/>
    <x v="0"/>
    <s v="USD"/>
    <n v="1472338409"/>
    <n v="1468450409"/>
    <b v="0"/>
    <n v="62"/>
    <b v="1"/>
    <s v="theater/spaces"/>
    <n v="101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"/>
    <n v="67.697802197802204"/>
    <x v="1"/>
    <x v="38"/>
  </r>
  <r>
    <x v="0"/>
    <x v="1"/>
    <s v="GBP"/>
    <n v="1401465600"/>
    <n v="1399032813"/>
    <b v="0"/>
    <n v="145"/>
    <b v="1"/>
    <s v="theater/spaces"/>
    <n v="302"/>
    <n v="52.103448275862071"/>
    <x v="1"/>
    <x v="38"/>
  </r>
  <r>
    <x v="0"/>
    <x v="1"/>
    <s v="GBP"/>
    <n v="1488538892"/>
    <n v="1487329292"/>
    <b v="0"/>
    <n v="25"/>
    <b v="1"/>
    <s v="theater/spaces"/>
    <n v="143"/>
    <n v="51.6"/>
    <x v="1"/>
    <x v="38"/>
  </r>
  <r>
    <x v="0"/>
    <x v="0"/>
    <s v="USD"/>
    <n v="1426866851"/>
    <n v="1424278451"/>
    <b v="0"/>
    <n v="320"/>
    <b v="1"/>
    <s v="theater/spaces"/>
    <n v="131"/>
    <n v="164.3"/>
    <x v="1"/>
    <x v="38"/>
  </r>
  <r>
    <x v="0"/>
    <x v="0"/>
    <s v="USD"/>
    <n v="1471242025"/>
    <n v="1468650025"/>
    <b v="0"/>
    <n v="99"/>
    <b v="1"/>
    <s v="theater/spaces"/>
    <n v="168"/>
    <n v="84.858585858585855"/>
    <x v="1"/>
    <x v="38"/>
  </r>
  <r>
    <x v="0"/>
    <x v="0"/>
    <s v="USD"/>
    <n v="1416285300"/>
    <n v="1413824447"/>
    <b v="0"/>
    <n v="348"/>
    <b v="1"/>
    <s v="theater/spaces"/>
    <n v="110"/>
    <n v="94.548850574712645"/>
    <x v="1"/>
    <x v="38"/>
  </r>
  <r>
    <x v="0"/>
    <x v="0"/>
    <s v="USD"/>
    <n v="1442426171"/>
    <n v="1439834171"/>
    <b v="0"/>
    <n v="41"/>
    <b v="1"/>
    <s v="theater/spaces"/>
    <n v="107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"/>
    <n v="50.88"/>
    <x v="1"/>
    <x v="38"/>
  </r>
  <r>
    <x v="0"/>
    <x v="0"/>
    <s v="USD"/>
    <n v="1471487925"/>
    <n v="1468895925"/>
    <b v="0"/>
    <n v="23"/>
    <b v="1"/>
    <s v="theater/spaces"/>
    <n v="147"/>
    <n v="191.13043478260869"/>
    <x v="1"/>
    <x v="38"/>
  </r>
  <r>
    <x v="0"/>
    <x v="0"/>
    <s v="USD"/>
    <n v="1477972740"/>
    <n v="1475326255"/>
    <b v="0"/>
    <n v="1260"/>
    <b v="1"/>
    <s v="theater/spaces"/>
    <n v="113"/>
    <n v="89.314285714285717"/>
    <x v="1"/>
    <x v="38"/>
  </r>
  <r>
    <x v="0"/>
    <x v="0"/>
    <s v="USD"/>
    <n v="1367674009"/>
    <n v="1365082009"/>
    <b v="0"/>
    <n v="307"/>
    <b v="1"/>
    <s v="theater/spaces"/>
    <n v="109"/>
    <n v="88.588631921824103"/>
    <x v="1"/>
    <x v="38"/>
  </r>
  <r>
    <x v="0"/>
    <x v="0"/>
    <s v="USD"/>
    <n v="1376654340"/>
    <n v="1373568644"/>
    <b v="0"/>
    <n v="329"/>
    <b v="1"/>
    <s v="theater/spaces"/>
    <n v="127"/>
    <n v="96.300911854103347"/>
    <x v="1"/>
    <x v="38"/>
  </r>
  <r>
    <x v="0"/>
    <x v="0"/>
    <s v="USD"/>
    <n v="1285995540"/>
    <n v="1279574773"/>
    <b v="0"/>
    <n v="32"/>
    <b v="1"/>
    <s v="theater/spaces"/>
    <n v="213"/>
    <n v="33.3125"/>
    <x v="1"/>
    <x v="38"/>
  </r>
  <r>
    <x v="0"/>
    <x v="0"/>
    <s v="USD"/>
    <n v="1457071397"/>
    <n v="1451887397"/>
    <b v="0"/>
    <n v="27"/>
    <b v="1"/>
    <s v="theater/spaces"/>
    <n v="101"/>
    <n v="37.222222222222221"/>
    <x v="1"/>
    <x v="38"/>
  </r>
  <r>
    <x v="0"/>
    <x v="0"/>
    <s v="USD"/>
    <n v="1388303940"/>
    <n v="1386011038"/>
    <b v="0"/>
    <n v="236"/>
    <b v="1"/>
    <s v="theater/spaces"/>
    <n v="109"/>
    <n v="92.130423728813554"/>
    <x v="1"/>
    <x v="38"/>
  </r>
  <r>
    <x v="0"/>
    <x v="0"/>
    <s v="USD"/>
    <n v="1435359600"/>
    <n v="1434999621"/>
    <b v="0"/>
    <n v="42"/>
    <b v="1"/>
    <s v="theater/spaces"/>
    <n v="108"/>
    <n v="76.785714285714292"/>
    <x v="1"/>
    <x v="38"/>
  </r>
  <r>
    <x v="0"/>
    <x v="0"/>
    <s v="USD"/>
    <n v="1453323048"/>
    <n v="1450731048"/>
    <b v="0"/>
    <n v="95"/>
    <b v="1"/>
    <s v="theater/spaces"/>
    <n v="110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"/>
    <n v="128.9140625"/>
    <x v="1"/>
    <x v="38"/>
  </r>
  <r>
    <x v="0"/>
    <x v="0"/>
    <s v="USD"/>
    <n v="1454433998"/>
    <n v="1453137998"/>
    <b v="0"/>
    <n v="156"/>
    <b v="1"/>
    <s v="theater/spaces"/>
    <n v="109"/>
    <n v="84.108974358974365"/>
    <x v="1"/>
    <x v="38"/>
  </r>
  <r>
    <x v="0"/>
    <x v="0"/>
    <s v="USD"/>
    <n v="1408679055"/>
    <n v="1406087055"/>
    <b v="0"/>
    <n v="64"/>
    <b v="1"/>
    <s v="theater/spaces"/>
    <n v="133"/>
    <n v="82.941562500000003"/>
    <x v="1"/>
    <x v="38"/>
  </r>
  <r>
    <x v="0"/>
    <x v="0"/>
    <s v="USD"/>
    <n v="1410324720"/>
    <n v="1407784586"/>
    <b v="0"/>
    <n v="58"/>
    <b v="1"/>
    <s v="theater/spaces"/>
    <n v="191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"/>
    <n v="177.02127659574469"/>
    <x v="1"/>
    <x v="38"/>
  </r>
  <r>
    <x v="0"/>
    <x v="0"/>
    <s v="USD"/>
    <n v="1434241255"/>
    <n v="1431649255"/>
    <b v="0"/>
    <n v="54"/>
    <b v="1"/>
    <s v="theater/spaces"/>
    <n v="10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4"/>
    <n v="23.62857142857143"/>
    <x v="1"/>
    <x v="38"/>
  </r>
  <r>
    <x v="2"/>
    <x v="0"/>
    <s v="USD"/>
    <n v="1432828740"/>
    <n v="1430237094"/>
    <b v="0"/>
    <n v="2"/>
    <b v="0"/>
    <s v="theater/spaces"/>
    <n v="0"/>
    <n v="37.5"/>
    <x v="1"/>
    <x v="38"/>
  </r>
  <r>
    <x v="2"/>
    <x v="0"/>
    <s v="USD"/>
    <n v="1412222340"/>
    <n v="1407781013"/>
    <b v="0"/>
    <n v="3"/>
    <b v="0"/>
    <s v="theater/spaces"/>
    <n v="0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0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0"/>
    <n v="1"/>
    <x v="1"/>
    <x v="38"/>
  </r>
  <r>
    <x v="2"/>
    <x v="0"/>
    <s v="USD"/>
    <n v="1407536846"/>
    <n v="1404944846"/>
    <b v="0"/>
    <n v="11"/>
    <b v="0"/>
    <s v="theater/spaces"/>
    <n v="3"/>
    <n v="41"/>
    <x v="1"/>
    <x v="38"/>
  </r>
  <r>
    <x v="2"/>
    <x v="0"/>
    <s v="USD"/>
    <n v="1443422134"/>
    <n v="1440830134"/>
    <b v="0"/>
    <n v="6"/>
    <b v="0"/>
    <s v="theater/spaces"/>
    <n v="0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7"/>
    <n v="99.761194029850742"/>
    <x v="1"/>
    <x v="38"/>
  </r>
  <r>
    <x v="2"/>
    <x v="0"/>
    <s v="USD"/>
    <n v="1477174138"/>
    <n v="1474150138"/>
    <b v="0"/>
    <n v="23"/>
    <b v="0"/>
    <s v="theater/spaces"/>
    <n v="20"/>
    <n v="25.521739130434781"/>
    <x v="1"/>
    <x v="38"/>
  </r>
  <r>
    <x v="2"/>
    <x v="0"/>
    <s v="USD"/>
    <n v="1448175540"/>
    <n v="1445483246"/>
    <b v="0"/>
    <n v="72"/>
    <b v="0"/>
    <s v="theater/spaces"/>
    <n v="11"/>
    <n v="117.65277777777777"/>
    <x v="1"/>
    <x v="38"/>
  </r>
  <r>
    <x v="2"/>
    <x v="0"/>
    <s v="USD"/>
    <n v="1406683172"/>
    <n v="1404523172"/>
    <b v="0"/>
    <n v="2"/>
    <b v="0"/>
    <s v="theater/spaces"/>
    <n v="0"/>
    <n v="5"/>
    <x v="1"/>
    <x v="38"/>
  </r>
  <r>
    <x v="2"/>
    <x v="2"/>
    <s v="AUD"/>
    <n v="1468128537"/>
    <n v="1465536537"/>
    <b v="0"/>
    <n v="15"/>
    <b v="0"/>
    <s v="theater/spaces"/>
    <n v="12"/>
    <n v="2796.6666666666665"/>
    <x v="1"/>
    <x v="38"/>
  </r>
  <r>
    <x v="2"/>
    <x v="4"/>
    <s v="NZD"/>
    <n v="1441837879"/>
    <n v="1439245879"/>
    <b v="0"/>
    <n v="1"/>
    <b v="0"/>
    <s v="theater/spaces"/>
    <n v="3"/>
    <n v="200"/>
    <x v="1"/>
    <x v="38"/>
  </r>
  <r>
    <x v="2"/>
    <x v="0"/>
    <s v="USD"/>
    <n v="1445013352"/>
    <n v="1442421352"/>
    <b v="0"/>
    <n v="2"/>
    <b v="0"/>
    <s v="theater/spaces"/>
    <n v="0"/>
    <n v="87.5"/>
    <x v="1"/>
    <x v="38"/>
  </r>
  <r>
    <x v="2"/>
    <x v="0"/>
    <s v="USD"/>
    <n v="1418587234"/>
    <n v="1415995234"/>
    <b v="0"/>
    <n v="7"/>
    <b v="0"/>
    <s v="theater/spaces"/>
    <n v="14"/>
    <n v="20.142857142857142"/>
    <x v="1"/>
    <x v="38"/>
  </r>
  <r>
    <x v="2"/>
    <x v="1"/>
    <s v="GBP"/>
    <n v="1481132169"/>
    <n v="1479317769"/>
    <b v="0"/>
    <n v="16"/>
    <b v="0"/>
    <s v="theater/spaces"/>
    <n v="3"/>
    <n v="20.875"/>
    <x v="1"/>
    <x v="38"/>
  </r>
  <r>
    <x v="2"/>
    <x v="0"/>
    <s v="USD"/>
    <n v="1429595940"/>
    <n v="1428082481"/>
    <b v="0"/>
    <n v="117"/>
    <b v="0"/>
    <s v="theater/spaces"/>
    <n v="60"/>
    <n v="61.307692307692307"/>
    <x v="1"/>
    <x v="38"/>
  </r>
  <r>
    <x v="2"/>
    <x v="0"/>
    <s v="USD"/>
    <n v="1477791960"/>
    <n v="1476549262"/>
    <b v="0"/>
    <n v="2"/>
    <b v="0"/>
    <s v="theater/spaces"/>
    <n v="0"/>
    <n v="1"/>
    <x v="1"/>
    <x v="38"/>
  </r>
  <r>
    <x v="2"/>
    <x v="0"/>
    <s v="USD"/>
    <n v="1434309540"/>
    <n v="1429287900"/>
    <b v="0"/>
    <n v="7"/>
    <b v="0"/>
    <s v="theater/spaces"/>
    <n v="0"/>
    <n v="92.142857142857139"/>
    <x v="1"/>
    <x v="38"/>
  </r>
  <r>
    <x v="2"/>
    <x v="6"/>
    <s v="EUR"/>
    <n v="1457617359"/>
    <n v="1455025359"/>
    <b v="0"/>
    <n v="3"/>
    <b v="0"/>
    <s v="theater/spaces"/>
    <n v="0"/>
    <n v="7.333333333333333"/>
    <x v="1"/>
    <x v="38"/>
  </r>
  <r>
    <x v="2"/>
    <x v="0"/>
    <s v="USD"/>
    <n v="1471573640"/>
    <n v="1467253640"/>
    <b v="0"/>
    <n v="20"/>
    <b v="0"/>
    <s v="theater/spaces"/>
    <n v="9"/>
    <n v="64.8"/>
    <x v="1"/>
    <x v="38"/>
  </r>
  <r>
    <x v="2"/>
    <x v="0"/>
    <s v="USD"/>
    <n v="1444405123"/>
    <n v="1439221123"/>
    <b v="0"/>
    <n v="50"/>
    <b v="0"/>
    <s v="theater/spaces"/>
    <n v="15"/>
    <n v="30.12"/>
    <x v="1"/>
    <x v="38"/>
  </r>
  <r>
    <x v="2"/>
    <x v="5"/>
    <s v="CAD"/>
    <n v="1488495478"/>
    <n v="1485903478"/>
    <b v="0"/>
    <n v="2"/>
    <b v="0"/>
    <s v="theater/spaces"/>
    <n v="0"/>
    <n v="52.5"/>
    <x v="1"/>
    <x v="38"/>
  </r>
  <r>
    <x v="2"/>
    <x v="0"/>
    <s v="USD"/>
    <n v="1424920795"/>
    <n v="1422328795"/>
    <b v="0"/>
    <n v="3"/>
    <b v="0"/>
    <s v="theater/spaces"/>
    <n v="0"/>
    <n v="23.666666666666668"/>
    <x v="1"/>
    <x v="38"/>
  </r>
  <r>
    <x v="2"/>
    <x v="0"/>
    <s v="USD"/>
    <n v="1427040435"/>
    <n v="1424452035"/>
    <b v="0"/>
    <n v="27"/>
    <b v="0"/>
    <s v="theater/spaces"/>
    <n v="1"/>
    <n v="415.77777777777777"/>
    <x v="1"/>
    <x v="38"/>
  </r>
  <r>
    <x v="2"/>
    <x v="0"/>
    <s v="USD"/>
    <n v="1419644444"/>
    <n v="1414456844"/>
    <b v="0"/>
    <n v="7"/>
    <b v="0"/>
    <s v="theater/spaces"/>
    <n v="0"/>
    <n v="53.714285714285715"/>
    <x v="1"/>
    <x v="38"/>
  </r>
  <r>
    <x v="2"/>
    <x v="0"/>
    <s v="USD"/>
    <n v="1442722891"/>
    <n v="1440130891"/>
    <b v="0"/>
    <n v="5"/>
    <b v="0"/>
    <s v="theater/spaces"/>
    <n v="0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"/>
    <n v="18.666666666666668"/>
    <x v="1"/>
    <x v="38"/>
  </r>
  <r>
    <x v="2"/>
    <x v="0"/>
    <s v="USD"/>
    <n v="1430851680"/>
    <n v="1428340931"/>
    <b v="0"/>
    <n v="6"/>
    <b v="0"/>
    <s v="theater/spaces"/>
    <n v="12"/>
    <n v="78.333333333333329"/>
    <x v="1"/>
    <x v="38"/>
  </r>
  <r>
    <x v="2"/>
    <x v="0"/>
    <s v="USD"/>
    <n v="1443561159"/>
    <n v="1440969159"/>
    <b v="0"/>
    <n v="9"/>
    <b v="0"/>
    <s v="theater/spaces"/>
    <n v="2"/>
    <n v="67.777777777777771"/>
    <x v="1"/>
    <x v="38"/>
  </r>
  <r>
    <x v="2"/>
    <x v="13"/>
    <s v="EUR"/>
    <n v="1439827559"/>
    <n v="1434643559"/>
    <b v="0"/>
    <n v="3"/>
    <b v="0"/>
    <s v="theater/spaces"/>
    <n v="0"/>
    <n v="16.666666666666668"/>
    <x v="1"/>
    <x v="38"/>
  </r>
  <r>
    <x v="2"/>
    <x v="0"/>
    <s v="USD"/>
    <n v="1482294990"/>
    <n v="1477107390"/>
    <b v="0"/>
    <n v="2"/>
    <b v="0"/>
    <s v="theater/spaces"/>
    <n v="1"/>
    <n v="62.5"/>
    <x v="1"/>
    <x v="38"/>
  </r>
  <r>
    <x v="2"/>
    <x v="0"/>
    <s v="USD"/>
    <n v="1420724460"/>
    <n v="1418046247"/>
    <b v="0"/>
    <n v="3"/>
    <b v="0"/>
    <s v="theater/spaces"/>
    <n v="0"/>
    <n v="42"/>
    <x v="1"/>
    <x v="38"/>
  </r>
  <r>
    <x v="2"/>
    <x v="0"/>
    <s v="USD"/>
    <n v="1468029540"/>
    <n v="1465304483"/>
    <b v="0"/>
    <n v="45"/>
    <b v="0"/>
    <s v="theater/spaces"/>
    <n v="23"/>
    <n v="130.0888888888889"/>
    <x v="1"/>
    <x v="38"/>
  </r>
  <r>
    <x v="2"/>
    <x v="0"/>
    <s v="USD"/>
    <n v="1430505545"/>
    <n v="1425325145"/>
    <b v="0"/>
    <n v="9"/>
    <b v="0"/>
    <s v="theater/spaces"/>
    <n v="5"/>
    <n v="1270.2222222222222"/>
    <x v="1"/>
    <x v="38"/>
  </r>
  <r>
    <x v="2"/>
    <x v="0"/>
    <s v="USD"/>
    <n v="1471214743"/>
    <n v="1468622743"/>
    <b v="0"/>
    <n v="9"/>
    <b v="0"/>
    <s v="theater/spaces"/>
    <n v="16"/>
    <n v="88.444444444444443"/>
    <x v="1"/>
    <x v="38"/>
  </r>
  <r>
    <x v="2"/>
    <x v="0"/>
    <s v="USD"/>
    <n v="1444946400"/>
    <n v="1441723912"/>
    <b v="0"/>
    <n v="21"/>
    <b v="0"/>
    <s v="theater/spaces"/>
    <n v="1"/>
    <n v="56.342380952380957"/>
    <x v="1"/>
    <x v="38"/>
  </r>
  <r>
    <x v="2"/>
    <x v="5"/>
    <s v="CAD"/>
    <n v="1401595140"/>
    <n v="1398980941"/>
    <b v="0"/>
    <n v="17"/>
    <b v="0"/>
    <s v="theater/spaces"/>
    <n v="23"/>
    <n v="53.529411764705884"/>
    <x v="1"/>
    <x v="38"/>
  </r>
  <r>
    <x v="2"/>
    <x v="0"/>
    <s v="USD"/>
    <n v="1442775956"/>
    <n v="1437591956"/>
    <b v="0"/>
    <n v="1"/>
    <b v="0"/>
    <s v="theater/spaces"/>
    <n v="0"/>
    <n v="25"/>
    <x v="1"/>
    <x v="38"/>
  </r>
  <r>
    <x v="2"/>
    <x v="0"/>
    <s v="USD"/>
    <n v="1470011780"/>
    <n v="1464827780"/>
    <b v="0"/>
    <n v="1"/>
    <b v="0"/>
    <s v="theater/spaces"/>
    <n v="0"/>
    <n v="50"/>
    <x v="1"/>
    <x v="38"/>
  </r>
  <r>
    <x v="2"/>
    <x v="0"/>
    <s v="USD"/>
    <n v="1432151326"/>
    <n v="1429559326"/>
    <b v="0"/>
    <n v="14"/>
    <b v="0"/>
    <s v="theater/spaces"/>
    <n v="4"/>
    <n v="56.785714285714285"/>
    <x v="1"/>
    <x v="38"/>
  </r>
  <r>
    <x v="2"/>
    <x v="1"/>
    <s v="GBP"/>
    <n v="1475848800"/>
    <n v="1474027501"/>
    <b v="0"/>
    <n v="42"/>
    <b v="0"/>
    <s v="theater/spaces"/>
    <n v="17"/>
    <n v="40.833333333333336"/>
    <x v="1"/>
    <x v="38"/>
  </r>
  <r>
    <x v="2"/>
    <x v="0"/>
    <s v="USD"/>
    <n v="1454890620"/>
    <n v="1450724449"/>
    <b v="0"/>
    <n v="27"/>
    <b v="0"/>
    <s v="theater/spaces"/>
    <n v="4"/>
    <n v="65.111111111111114"/>
    <x v="1"/>
    <x v="38"/>
  </r>
  <r>
    <x v="2"/>
    <x v="0"/>
    <s v="USD"/>
    <n v="1455251591"/>
    <n v="1452659591"/>
    <b v="0"/>
    <n v="5"/>
    <b v="0"/>
    <s v="theater/spaces"/>
    <n v="14"/>
    <n v="55.6"/>
    <x v="1"/>
    <x v="38"/>
  </r>
  <r>
    <x v="2"/>
    <x v="0"/>
    <s v="USD"/>
    <n v="1413816975"/>
    <n v="1411224975"/>
    <b v="0"/>
    <n v="13"/>
    <b v="0"/>
    <s v="theater/spaces"/>
    <n v="1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"/>
    <n v="69.533333333333331"/>
    <x v="1"/>
    <x v="38"/>
  </r>
  <r>
    <x v="2"/>
    <x v="0"/>
    <s v="USD"/>
    <n v="1434080706"/>
    <n v="1428896706"/>
    <b v="0"/>
    <n v="2"/>
    <b v="0"/>
    <s v="theater/spaces"/>
    <n v="0"/>
    <n v="5.5"/>
    <x v="1"/>
    <x v="38"/>
  </r>
  <r>
    <x v="2"/>
    <x v="2"/>
    <s v="AUD"/>
    <n v="1422928800"/>
    <n v="1420235311"/>
    <b v="0"/>
    <n v="5"/>
    <b v="0"/>
    <s v="theater/spaces"/>
    <n v="30"/>
    <n v="237"/>
    <x v="1"/>
    <x v="38"/>
  </r>
  <r>
    <x v="2"/>
    <x v="0"/>
    <s v="USD"/>
    <n v="1413694800"/>
    <n v="1408986916"/>
    <b v="0"/>
    <n v="31"/>
    <b v="0"/>
    <s v="theater/spaces"/>
    <n v="42"/>
    <n v="79.870967741935488"/>
    <x v="1"/>
    <x v="38"/>
  </r>
  <r>
    <x v="2"/>
    <x v="1"/>
    <s v="GBP"/>
    <n v="1442440800"/>
    <n v="1440497876"/>
    <b v="0"/>
    <n v="4"/>
    <b v="0"/>
    <s v="theater/spaces"/>
    <n v="4"/>
    <n v="10.25"/>
    <x v="1"/>
    <x v="38"/>
  </r>
  <r>
    <x v="2"/>
    <x v="0"/>
    <s v="USD"/>
    <n v="1431372751"/>
    <n v="1430767951"/>
    <b v="0"/>
    <n v="29"/>
    <b v="0"/>
    <s v="theater/spaces"/>
    <n v="20"/>
    <n v="272.58620689655174"/>
    <x v="1"/>
    <x v="38"/>
  </r>
  <r>
    <x v="2"/>
    <x v="0"/>
    <s v="USD"/>
    <n v="1430234394"/>
    <n v="1425053994"/>
    <b v="0"/>
    <n v="2"/>
    <b v="0"/>
    <s v="theater/spaces"/>
    <n v="0"/>
    <n v="13"/>
    <x v="1"/>
    <x v="38"/>
  </r>
  <r>
    <x v="2"/>
    <x v="0"/>
    <s v="USD"/>
    <n v="1409194810"/>
    <n v="1406170810"/>
    <b v="0"/>
    <n v="114"/>
    <b v="0"/>
    <s v="theater/spaces"/>
    <n v="25"/>
    <n v="58.184210526315788"/>
    <x v="1"/>
    <x v="38"/>
  </r>
  <r>
    <x v="2"/>
    <x v="0"/>
    <s v="USD"/>
    <n v="1487465119"/>
    <n v="1484009119"/>
    <b v="0"/>
    <n v="1"/>
    <b v="0"/>
    <s v="theater/spaces"/>
    <n v="0"/>
    <n v="10"/>
    <x v="1"/>
    <x v="38"/>
  </r>
  <r>
    <x v="2"/>
    <x v="0"/>
    <s v="USD"/>
    <n v="1412432220"/>
    <n v="1409753820"/>
    <b v="0"/>
    <n v="76"/>
    <b v="0"/>
    <s v="theater/spaces"/>
    <n v="27"/>
    <n v="70.10526315789474"/>
    <x v="1"/>
    <x v="38"/>
  </r>
  <r>
    <x v="2"/>
    <x v="0"/>
    <s v="USD"/>
    <n v="1477968934"/>
    <n v="1472784934"/>
    <b v="0"/>
    <n v="9"/>
    <b v="0"/>
    <s v="theater/spaces"/>
    <n v="5"/>
    <n v="57.888888888888886"/>
    <x v="1"/>
    <x v="38"/>
  </r>
  <r>
    <x v="2"/>
    <x v="0"/>
    <s v="USD"/>
    <n v="1429291982"/>
    <n v="1426699982"/>
    <b v="0"/>
    <n v="37"/>
    <b v="0"/>
    <s v="theater/spaces"/>
    <n v="4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"/>
    <n v="43"/>
    <x v="1"/>
    <x v="38"/>
  </r>
  <r>
    <x v="2"/>
    <x v="1"/>
    <s v="GBP"/>
    <n v="1464354720"/>
    <n v="1463648360"/>
    <b v="0"/>
    <n v="1"/>
    <b v="0"/>
    <s v="theater/spaces"/>
    <n v="0"/>
    <n v="1"/>
    <x v="1"/>
    <x v="38"/>
  </r>
  <r>
    <x v="2"/>
    <x v="11"/>
    <s v="SEK"/>
    <n v="1467473723"/>
    <n v="1465832123"/>
    <b v="0"/>
    <n v="2"/>
    <b v="0"/>
    <s v="theater/spaces"/>
    <n v="0"/>
    <n v="775"/>
    <x v="1"/>
    <x v="38"/>
  </r>
  <r>
    <x v="2"/>
    <x v="0"/>
    <s v="USD"/>
    <n v="1427414732"/>
    <n v="1424826332"/>
    <b v="0"/>
    <n v="1"/>
    <b v="0"/>
    <s v="theater/spaces"/>
    <n v="0"/>
    <n v="5"/>
    <x v="1"/>
    <x v="38"/>
  </r>
  <r>
    <x v="2"/>
    <x v="9"/>
    <s v="EUR"/>
    <n v="1462484196"/>
    <n v="1457303796"/>
    <b v="0"/>
    <n v="10"/>
    <b v="0"/>
    <s v="theater/spaces"/>
    <n v="0"/>
    <n v="12.8"/>
    <x v="1"/>
    <x v="38"/>
  </r>
  <r>
    <x v="1"/>
    <x v="5"/>
    <s v="CAD"/>
    <n v="1411748335"/>
    <n v="1406564335"/>
    <b v="0"/>
    <n v="1"/>
    <b v="0"/>
    <s v="theater/spaces"/>
    <n v="1"/>
    <n v="10"/>
    <x v="1"/>
    <x v="38"/>
  </r>
  <r>
    <x v="1"/>
    <x v="0"/>
    <s v="USD"/>
    <n v="1478733732"/>
    <n v="1478298132"/>
    <b v="0"/>
    <n v="2"/>
    <b v="0"/>
    <s v="theater/spaces"/>
    <n v="58"/>
    <n v="58"/>
    <x v="1"/>
    <x v="38"/>
  </r>
  <r>
    <x v="1"/>
    <x v="0"/>
    <s v="USD"/>
    <n v="1468108198"/>
    <n v="1465516198"/>
    <b v="0"/>
    <n v="348"/>
    <b v="0"/>
    <s v="theater/spaces"/>
    <n v="68"/>
    <n v="244.80459770114942"/>
    <x v="1"/>
    <x v="38"/>
  </r>
  <r>
    <x v="1"/>
    <x v="0"/>
    <s v="USD"/>
    <n v="1422902601"/>
    <n v="1417718601"/>
    <b v="0"/>
    <n v="4"/>
    <b v="0"/>
    <s v="theater/spaces"/>
    <n v="0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9"/>
    <n v="139.23931623931625"/>
    <x v="1"/>
    <x v="6"/>
  </r>
  <r>
    <x v="3"/>
    <x v="0"/>
    <s v="USD"/>
    <n v="1492542819"/>
    <n v="1489090419"/>
    <b v="0"/>
    <n v="1"/>
    <b v="0"/>
    <s v="theater/plays"/>
    <n v="1"/>
    <n v="10"/>
    <x v="1"/>
    <x v="6"/>
  </r>
  <r>
    <x v="3"/>
    <x v="0"/>
    <s v="USD"/>
    <n v="1492145940"/>
    <n v="1489504916"/>
    <b v="0"/>
    <n v="4"/>
    <b v="0"/>
    <s v="theater/plays"/>
    <n v="4"/>
    <n v="93.75"/>
    <x v="1"/>
    <x v="6"/>
  </r>
  <r>
    <x v="3"/>
    <x v="0"/>
    <s v="USD"/>
    <n v="1491656045"/>
    <n v="1489067645"/>
    <b v="0"/>
    <n v="12"/>
    <b v="0"/>
    <s v="theater/plays"/>
    <n v="16"/>
    <n v="53.75"/>
    <x v="1"/>
    <x v="6"/>
  </r>
  <r>
    <x v="3"/>
    <x v="0"/>
    <s v="USD"/>
    <n v="1492759460"/>
    <n v="1487579060"/>
    <b v="0"/>
    <n v="1"/>
    <b v="0"/>
    <s v="theater/plays"/>
    <n v="0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3"/>
    <n v="18.75"/>
    <x v="1"/>
    <x v="6"/>
  </r>
  <r>
    <x v="3"/>
    <x v="0"/>
    <s v="USD"/>
    <n v="1491277121"/>
    <n v="1489376321"/>
    <b v="0"/>
    <n v="7"/>
    <b v="0"/>
    <s v="theater/plays"/>
    <n v="21"/>
    <n v="23.142857142857142"/>
    <x v="1"/>
    <x v="6"/>
  </r>
  <r>
    <x v="3"/>
    <x v="1"/>
    <s v="GBP"/>
    <n v="1491001140"/>
    <n v="1487847954"/>
    <b v="0"/>
    <n v="22"/>
    <b v="0"/>
    <s v="theater/plays"/>
    <n v="128"/>
    <n v="29.045454545454547"/>
    <x v="1"/>
    <x v="6"/>
  </r>
  <r>
    <x v="3"/>
    <x v="0"/>
    <s v="USD"/>
    <n v="1493838720"/>
    <n v="1489439669"/>
    <b v="0"/>
    <n v="1"/>
    <b v="0"/>
    <s v="theater/plays"/>
    <n v="3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"/>
    <n v="450"/>
    <x v="1"/>
    <x v="6"/>
  </r>
  <r>
    <x v="3"/>
    <x v="6"/>
    <s v="EUR"/>
    <n v="1491581703"/>
    <n v="1488993303"/>
    <b v="0"/>
    <n v="4"/>
    <b v="0"/>
    <s v="theater/plays"/>
    <n v="1"/>
    <n v="24"/>
    <x v="1"/>
    <x v="6"/>
  </r>
  <r>
    <x v="3"/>
    <x v="9"/>
    <s v="EUR"/>
    <n v="1492372800"/>
    <n v="1488823488"/>
    <b v="0"/>
    <n v="8"/>
    <b v="0"/>
    <s v="theater/plays"/>
    <n v="52"/>
    <n v="32.25"/>
    <x v="1"/>
    <x v="6"/>
  </r>
  <r>
    <x v="3"/>
    <x v="1"/>
    <s v="GBP"/>
    <n v="1489922339"/>
    <n v="1487333939"/>
    <b v="0"/>
    <n v="3"/>
    <b v="0"/>
    <s v="theater/plays"/>
    <n v="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1"/>
    <n v="437.5"/>
    <x v="1"/>
    <x v="6"/>
  </r>
  <r>
    <x v="0"/>
    <x v="0"/>
    <s v="USD"/>
    <n v="1415319355"/>
    <n v="1411859755"/>
    <b v="1"/>
    <n v="213"/>
    <b v="1"/>
    <s v="theater/plays"/>
    <n v="118"/>
    <n v="110.35211267605634"/>
    <x v="1"/>
    <x v="6"/>
  </r>
  <r>
    <x v="0"/>
    <x v="0"/>
    <s v="USD"/>
    <n v="1412136000"/>
    <n v="1410278284"/>
    <b v="1"/>
    <n v="57"/>
    <b v="1"/>
    <s v="theater/plays"/>
    <n v="131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"/>
    <n v="103.35294117647059"/>
    <x v="1"/>
    <x v="6"/>
  </r>
  <r>
    <x v="0"/>
    <x v="1"/>
    <s v="GBP"/>
    <n v="1383425367"/>
    <n v="1380833367"/>
    <b v="1"/>
    <n v="67"/>
    <b v="1"/>
    <s v="theater/plays"/>
    <n v="106"/>
    <n v="34.791044776119406"/>
    <x v="1"/>
    <x v="6"/>
  </r>
  <r>
    <x v="0"/>
    <x v="0"/>
    <s v="USD"/>
    <n v="1304225940"/>
    <n v="1301542937"/>
    <b v="1"/>
    <n v="241"/>
    <b v="1"/>
    <s v="theater/plays"/>
    <n v="336"/>
    <n v="41.773858921161825"/>
    <x v="1"/>
    <x v="6"/>
  </r>
  <r>
    <x v="0"/>
    <x v="0"/>
    <s v="USD"/>
    <n v="1333310458"/>
    <n v="1330722058"/>
    <b v="1"/>
    <n v="123"/>
    <b v="1"/>
    <s v="theater/plays"/>
    <n v="113"/>
    <n v="64.268292682926827"/>
    <x v="1"/>
    <x v="6"/>
  </r>
  <r>
    <x v="0"/>
    <x v="1"/>
    <s v="GBP"/>
    <n v="1356004725"/>
    <n v="1353412725"/>
    <b v="1"/>
    <n v="302"/>
    <b v="1"/>
    <s v="theater/plays"/>
    <n v="189"/>
    <n v="31.209370860927152"/>
    <x v="1"/>
    <x v="6"/>
  </r>
  <r>
    <x v="0"/>
    <x v="0"/>
    <s v="USD"/>
    <n v="1338591144"/>
    <n v="1335567144"/>
    <b v="1"/>
    <n v="89"/>
    <b v="1"/>
    <s v="theater/plays"/>
    <n v="102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4"/>
    <n v="82.608695652173907"/>
    <x v="1"/>
    <x v="6"/>
  </r>
  <r>
    <x v="0"/>
    <x v="0"/>
    <s v="USD"/>
    <n v="1326927600"/>
    <n v="1323221761"/>
    <b v="1"/>
    <n v="52"/>
    <b v="1"/>
    <s v="theater/plays"/>
    <n v="133"/>
    <n v="38.504230769230773"/>
    <x v="1"/>
    <x v="6"/>
  </r>
  <r>
    <x v="0"/>
    <x v="0"/>
    <s v="USD"/>
    <n v="1407905940"/>
    <n v="1405923687"/>
    <b v="1"/>
    <n v="57"/>
    <b v="1"/>
    <s v="theater/plays"/>
    <n v="102"/>
    <n v="80.15789473684211"/>
    <x v="1"/>
    <x v="6"/>
  </r>
  <r>
    <x v="0"/>
    <x v="1"/>
    <s v="GBP"/>
    <n v="1413377522"/>
    <n v="1410785522"/>
    <b v="1"/>
    <n v="74"/>
    <b v="1"/>
    <s v="theater/plays"/>
    <n v="105"/>
    <n v="28.405405405405407"/>
    <x v="1"/>
    <x v="6"/>
  </r>
  <r>
    <x v="0"/>
    <x v="0"/>
    <s v="USD"/>
    <n v="1404698400"/>
    <n v="1402331262"/>
    <b v="1"/>
    <n v="63"/>
    <b v="1"/>
    <s v="theater/plays"/>
    <n v="127"/>
    <n v="80.730158730158735"/>
    <x v="1"/>
    <x v="6"/>
  </r>
  <r>
    <x v="0"/>
    <x v="0"/>
    <s v="USD"/>
    <n v="1402855525"/>
    <n v="1400263525"/>
    <b v="1"/>
    <n v="72"/>
    <b v="1"/>
    <s v="theater/plays"/>
    <n v="111"/>
    <n v="200.69444444444446"/>
    <x v="1"/>
    <x v="6"/>
  </r>
  <r>
    <x v="0"/>
    <x v="0"/>
    <s v="USD"/>
    <n v="1402341615"/>
    <n v="1399490415"/>
    <b v="1"/>
    <n v="71"/>
    <b v="1"/>
    <s v="theater/plays"/>
    <n v="107"/>
    <n v="37.591549295774648"/>
    <x v="1"/>
    <x v="6"/>
  </r>
  <r>
    <x v="0"/>
    <x v="0"/>
    <s v="USD"/>
    <n v="1304395140"/>
    <n v="1302493760"/>
    <b v="1"/>
    <n v="21"/>
    <b v="1"/>
    <s v="theater/plays"/>
    <n v="163"/>
    <n v="58.095238095238095"/>
    <x v="1"/>
    <x v="6"/>
  </r>
  <r>
    <x v="0"/>
    <x v="0"/>
    <s v="USD"/>
    <n v="1416988740"/>
    <n v="1414514153"/>
    <b v="1"/>
    <n v="930"/>
    <b v="1"/>
    <s v="theater/plays"/>
    <n v="160"/>
    <n v="60.300892473118282"/>
    <x v="1"/>
    <x v="6"/>
  </r>
  <r>
    <x v="0"/>
    <x v="0"/>
    <s v="USD"/>
    <n v="1406952781"/>
    <n v="1405743181"/>
    <b v="1"/>
    <n v="55"/>
    <b v="1"/>
    <s v="theater/plays"/>
    <n v="116"/>
    <n v="63.363636363636367"/>
    <x v="1"/>
    <x v="6"/>
  </r>
  <r>
    <x v="0"/>
    <x v="0"/>
    <s v="USD"/>
    <n v="1402696800"/>
    <n v="1399948353"/>
    <b v="1"/>
    <n v="61"/>
    <b v="1"/>
    <s v="theater/plays"/>
    <n v="124"/>
    <n v="50.901639344262293"/>
    <x v="1"/>
    <x v="6"/>
  </r>
  <r>
    <x v="0"/>
    <x v="0"/>
    <s v="USD"/>
    <n v="1386910740"/>
    <n v="1384364561"/>
    <b v="1"/>
    <n v="82"/>
    <b v="1"/>
    <s v="theater/plays"/>
    <n v="103"/>
    <n v="100.5"/>
    <x v="1"/>
    <x v="6"/>
  </r>
  <r>
    <x v="0"/>
    <x v="0"/>
    <s v="USD"/>
    <n v="1404273600"/>
    <n v="1401414944"/>
    <b v="1"/>
    <n v="71"/>
    <b v="1"/>
    <s v="theater/plays"/>
    <n v="112"/>
    <n v="31.619718309859156"/>
    <x v="1"/>
    <x v="6"/>
  </r>
  <r>
    <x v="0"/>
    <x v="1"/>
    <s v="GBP"/>
    <n v="1462545358"/>
    <n v="1459953358"/>
    <b v="1"/>
    <n v="117"/>
    <b v="1"/>
    <s v="theater/plays"/>
    <n v="109"/>
    <n v="65.102564102564102"/>
    <x v="1"/>
    <x v="6"/>
  </r>
  <r>
    <x v="0"/>
    <x v="0"/>
    <s v="USD"/>
    <n v="1329240668"/>
    <n v="1326648668"/>
    <b v="1"/>
    <n v="29"/>
    <b v="1"/>
    <s v="theater/plays"/>
    <n v="115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"/>
    <n v="131.91304347826087"/>
    <x v="1"/>
    <x v="6"/>
  </r>
  <r>
    <x v="0"/>
    <x v="0"/>
    <s v="USD"/>
    <n v="1297977427"/>
    <n v="1292793427"/>
    <b v="1"/>
    <n v="60"/>
    <b v="1"/>
    <s v="theater/plays"/>
    <n v="110"/>
    <n v="91.3"/>
    <x v="1"/>
    <x v="6"/>
  </r>
  <r>
    <x v="0"/>
    <x v="0"/>
    <s v="USD"/>
    <n v="1376838000"/>
    <n v="1374531631"/>
    <b v="1"/>
    <n v="55"/>
    <b v="1"/>
    <s v="theater/plays"/>
    <n v="115"/>
    <n v="39.672727272727272"/>
    <x v="1"/>
    <x v="6"/>
  </r>
  <r>
    <x v="0"/>
    <x v="0"/>
    <s v="USD"/>
    <n v="1403366409"/>
    <n v="1400774409"/>
    <b v="1"/>
    <n v="51"/>
    <b v="1"/>
    <s v="theater/plays"/>
    <n v="117"/>
    <n v="57.549019607843135"/>
    <x v="1"/>
    <x v="6"/>
  </r>
  <r>
    <x v="0"/>
    <x v="1"/>
    <s v="GBP"/>
    <n v="1405521075"/>
    <n v="1402929075"/>
    <b v="1"/>
    <n v="78"/>
    <b v="1"/>
    <s v="theater/plays"/>
    <n v="172"/>
    <n v="33.025641025641029"/>
    <x v="1"/>
    <x v="6"/>
  </r>
  <r>
    <x v="0"/>
    <x v="0"/>
    <s v="USD"/>
    <n v="1367859071"/>
    <n v="1365699071"/>
    <b v="1"/>
    <n v="62"/>
    <b v="1"/>
    <s v="theater/plays"/>
    <n v="114"/>
    <n v="77.335806451612896"/>
    <x v="1"/>
    <x v="6"/>
  </r>
  <r>
    <x v="0"/>
    <x v="1"/>
    <s v="GBP"/>
    <n v="1403258049"/>
    <n v="1400666049"/>
    <b v="1"/>
    <n v="45"/>
    <b v="1"/>
    <s v="theater/plays"/>
    <n v="120"/>
    <n v="31.933333333333334"/>
    <x v="1"/>
    <x v="6"/>
  </r>
  <r>
    <x v="0"/>
    <x v="1"/>
    <s v="GBP"/>
    <n v="1402848000"/>
    <n v="1400570787"/>
    <b v="1"/>
    <n v="15"/>
    <b v="1"/>
    <s v="theater/plays"/>
    <n v="109"/>
    <n v="36.333333333333336"/>
    <x v="1"/>
    <x v="6"/>
  </r>
  <r>
    <x v="0"/>
    <x v="0"/>
    <s v="USD"/>
    <n v="1328029200"/>
    <n v="1323211621"/>
    <b v="1"/>
    <n v="151"/>
    <b v="1"/>
    <s v="theater/plays"/>
    <n v="101"/>
    <n v="46.768211920529801"/>
    <x v="1"/>
    <x v="6"/>
  </r>
  <r>
    <x v="0"/>
    <x v="0"/>
    <s v="USD"/>
    <n v="1377284669"/>
    <n v="1375729469"/>
    <b v="1"/>
    <n v="68"/>
    <b v="1"/>
    <s v="theater/plays"/>
    <n v="109"/>
    <n v="40.073529411764703"/>
    <x v="1"/>
    <x v="6"/>
  </r>
  <r>
    <x v="0"/>
    <x v="0"/>
    <s v="USD"/>
    <n v="1404258631"/>
    <n v="1401666631"/>
    <b v="1"/>
    <n v="46"/>
    <b v="1"/>
    <s v="theater/plays"/>
    <n v="107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"/>
    <n v="46.714285714285715"/>
    <x v="1"/>
    <x v="6"/>
  </r>
  <r>
    <x v="0"/>
    <x v="0"/>
    <s v="USD"/>
    <n v="1407167973"/>
    <n v="1405439973"/>
    <b v="1"/>
    <n v="244"/>
    <b v="1"/>
    <s v="theater/plays"/>
    <n v="116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"/>
    <n v="37.75"/>
    <x v="1"/>
    <x v="40"/>
  </r>
  <r>
    <x v="2"/>
    <x v="1"/>
    <s v="GBP"/>
    <n v="1425160800"/>
    <n v="1421274859"/>
    <b v="0"/>
    <n v="8"/>
    <b v="0"/>
    <s v="theater/musical"/>
    <n v="1"/>
    <n v="12.75"/>
    <x v="1"/>
    <x v="40"/>
  </r>
  <r>
    <x v="2"/>
    <x v="1"/>
    <s v="GBP"/>
    <n v="1424474056"/>
    <n v="1420586056"/>
    <b v="0"/>
    <n v="24"/>
    <b v="0"/>
    <s v="theater/musical"/>
    <n v="12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"/>
    <n v="53.07692307692308"/>
    <x v="1"/>
    <x v="40"/>
  </r>
  <r>
    <x v="2"/>
    <x v="0"/>
    <s v="USD"/>
    <n v="1438437600"/>
    <n v="1433254875"/>
    <b v="0"/>
    <n v="6"/>
    <b v="0"/>
    <s v="theater/musical"/>
    <n v="0"/>
    <n v="300"/>
    <x v="1"/>
    <x v="40"/>
  </r>
  <r>
    <x v="2"/>
    <x v="10"/>
    <s v="NOK"/>
    <n v="1423050618"/>
    <n v="1420458618"/>
    <b v="0"/>
    <n v="4"/>
    <b v="0"/>
    <s v="theater/musical"/>
    <n v="11"/>
    <n v="286.25"/>
    <x v="1"/>
    <x v="40"/>
  </r>
  <r>
    <x v="2"/>
    <x v="8"/>
    <s v="DKK"/>
    <n v="1424081477"/>
    <n v="1420798277"/>
    <b v="0"/>
    <n v="3"/>
    <b v="0"/>
    <s v="theater/musical"/>
    <n v="0"/>
    <n v="36.666666666666664"/>
    <x v="1"/>
    <x v="40"/>
  </r>
  <r>
    <x v="2"/>
    <x v="0"/>
    <s v="USD"/>
    <n v="1410037200"/>
    <n v="1407435418"/>
    <b v="0"/>
    <n v="53"/>
    <b v="0"/>
    <s v="theater/musical"/>
    <n v="52"/>
    <n v="49.20754716981132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1"/>
    <n v="12.5"/>
    <x v="1"/>
    <x v="40"/>
  </r>
  <r>
    <x v="2"/>
    <x v="0"/>
    <s v="USD"/>
    <n v="1450072740"/>
    <n v="1445027346"/>
    <b v="0"/>
    <n v="25"/>
    <b v="0"/>
    <s v="theater/musical"/>
    <n v="55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"/>
    <n v="70.833333333333329"/>
    <x v="1"/>
    <x v="40"/>
  </r>
  <r>
    <x v="0"/>
    <x v="0"/>
    <s v="USD"/>
    <n v="1406557877"/>
    <n v="1404743477"/>
    <b v="1"/>
    <n v="82"/>
    <b v="1"/>
    <s v="theater/plays"/>
    <n v="104"/>
    <n v="63.109756097560975"/>
    <x v="1"/>
    <x v="6"/>
  </r>
  <r>
    <x v="0"/>
    <x v="0"/>
    <s v="USD"/>
    <n v="1403305200"/>
    <n v="1400512658"/>
    <b v="1"/>
    <n v="226"/>
    <b v="1"/>
    <s v="theater/plays"/>
    <n v="119"/>
    <n v="50.157964601769912"/>
    <x v="1"/>
    <x v="6"/>
  </r>
  <r>
    <x v="0"/>
    <x v="0"/>
    <s v="USD"/>
    <n v="1338523140"/>
    <n v="1334442519"/>
    <b v="1"/>
    <n v="60"/>
    <b v="1"/>
    <s v="theater/plays"/>
    <n v="126"/>
    <n v="62.883333333333333"/>
    <x v="1"/>
    <x v="6"/>
  </r>
  <r>
    <x v="0"/>
    <x v="0"/>
    <s v="USD"/>
    <n v="1408068000"/>
    <n v="1405346680"/>
    <b v="1"/>
    <n v="322"/>
    <b v="1"/>
    <s v="theater/plays"/>
    <n v="120"/>
    <n v="85.531055900621112"/>
    <x v="1"/>
    <x v="6"/>
  </r>
  <r>
    <x v="0"/>
    <x v="0"/>
    <s v="USD"/>
    <n v="1407524751"/>
    <n v="1404932751"/>
    <b v="1"/>
    <n v="94"/>
    <b v="1"/>
    <s v="theater/plays"/>
    <n v="126"/>
    <n v="53.723404255319146"/>
    <x v="1"/>
    <x v="6"/>
  </r>
  <r>
    <x v="0"/>
    <x v="1"/>
    <s v="GBP"/>
    <n v="1437934759"/>
    <n v="1434478759"/>
    <b v="1"/>
    <n v="47"/>
    <b v="1"/>
    <s v="theater/plays"/>
    <n v="100"/>
    <n v="127.80851063829788"/>
    <x v="1"/>
    <x v="6"/>
  </r>
  <r>
    <x v="0"/>
    <x v="1"/>
    <s v="GBP"/>
    <n v="1452038100"/>
    <n v="1448823673"/>
    <b v="1"/>
    <n v="115"/>
    <b v="1"/>
    <s v="theater/plays"/>
    <n v="102"/>
    <n v="106.57391304347826"/>
    <x v="1"/>
    <x v="6"/>
  </r>
  <r>
    <x v="0"/>
    <x v="0"/>
    <s v="USD"/>
    <n v="1441857540"/>
    <n v="1438617471"/>
    <b v="1"/>
    <n v="134"/>
    <b v="1"/>
    <s v="theater/plays"/>
    <n v="100"/>
    <n v="262.11194029850748"/>
    <x v="1"/>
    <x v="6"/>
  </r>
  <r>
    <x v="0"/>
    <x v="1"/>
    <s v="GBP"/>
    <n v="1436625000"/>
    <n v="1433934371"/>
    <b v="1"/>
    <n v="35"/>
    <b v="1"/>
    <s v="theater/plays"/>
    <n v="100"/>
    <n v="57.171428571428571"/>
    <x v="1"/>
    <x v="6"/>
  </r>
  <r>
    <x v="0"/>
    <x v="0"/>
    <s v="USD"/>
    <n v="1478264784"/>
    <n v="1475672784"/>
    <b v="1"/>
    <n v="104"/>
    <b v="1"/>
    <s v="theater/plays"/>
    <n v="116"/>
    <n v="50.20192307692308"/>
    <x v="1"/>
    <x v="6"/>
  </r>
  <r>
    <x v="0"/>
    <x v="1"/>
    <s v="GBP"/>
    <n v="1419984000"/>
    <n v="1417132986"/>
    <b v="1"/>
    <n v="184"/>
    <b v="1"/>
    <s v="theater/plays"/>
    <n v="102"/>
    <n v="66.586956521739125"/>
    <x v="1"/>
    <x v="6"/>
  </r>
  <r>
    <x v="0"/>
    <x v="0"/>
    <s v="USD"/>
    <n v="1427063747"/>
    <n v="1424043347"/>
    <b v="1"/>
    <n v="119"/>
    <b v="1"/>
    <s v="theater/plays"/>
    <n v="100"/>
    <n v="168.25210084033614"/>
    <x v="1"/>
    <x v="6"/>
  </r>
  <r>
    <x v="0"/>
    <x v="0"/>
    <s v="USD"/>
    <n v="1489352400"/>
    <n v="1486411204"/>
    <b v="1"/>
    <n v="59"/>
    <b v="1"/>
    <s v="theater/plays"/>
    <n v="101"/>
    <n v="256.37288135593218"/>
    <x v="1"/>
    <x v="6"/>
  </r>
  <r>
    <x v="0"/>
    <x v="1"/>
    <s v="GBP"/>
    <n v="1436114603"/>
    <n v="1433090603"/>
    <b v="1"/>
    <n v="113"/>
    <b v="1"/>
    <s v="theater/plays"/>
    <n v="103"/>
    <n v="36.610619469026545"/>
    <x v="1"/>
    <x v="6"/>
  </r>
  <r>
    <x v="0"/>
    <x v="0"/>
    <s v="USD"/>
    <n v="1445722140"/>
    <n v="1443016697"/>
    <b v="1"/>
    <n v="84"/>
    <b v="1"/>
    <s v="theater/plays"/>
    <n v="125"/>
    <n v="37.142857142857146"/>
    <x v="1"/>
    <x v="6"/>
  </r>
  <r>
    <x v="0"/>
    <x v="0"/>
    <s v="USD"/>
    <n v="1440100976"/>
    <n v="1437508976"/>
    <b v="1"/>
    <n v="74"/>
    <b v="1"/>
    <s v="theater/plays"/>
    <n v="110"/>
    <n v="45.878378378378379"/>
    <x v="1"/>
    <x v="6"/>
  </r>
  <r>
    <x v="0"/>
    <x v="0"/>
    <s v="USD"/>
    <n v="1484024400"/>
    <n v="1479932713"/>
    <b v="1"/>
    <n v="216"/>
    <b v="1"/>
    <s v="theater/plays"/>
    <n v="102"/>
    <n v="141.71296296296296"/>
    <x v="1"/>
    <x v="6"/>
  </r>
  <r>
    <x v="0"/>
    <x v="0"/>
    <s v="USD"/>
    <n v="1464987600"/>
    <n v="1463145938"/>
    <b v="1"/>
    <n v="39"/>
    <b v="1"/>
    <s v="theater/plays"/>
    <n v="102"/>
    <n v="52.487179487179489"/>
    <x v="1"/>
    <x v="6"/>
  </r>
  <r>
    <x v="0"/>
    <x v="1"/>
    <s v="GBP"/>
    <n v="1446213612"/>
    <n v="1443621612"/>
    <b v="1"/>
    <n v="21"/>
    <b v="1"/>
    <s v="theater/plays"/>
    <n v="104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"/>
    <n v="193.62162162162161"/>
    <x v="1"/>
    <x v="6"/>
  </r>
  <r>
    <x v="0"/>
    <x v="0"/>
    <s v="USD"/>
    <n v="1416470398"/>
    <n v="1413874798"/>
    <b v="1"/>
    <n v="202"/>
    <b v="1"/>
    <s v="theater/plays"/>
    <n v="108"/>
    <n v="106.79702970297029"/>
    <x v="1"/>
    <x v="6"/>
  </r>
  <r>
    <x v="0"/>
    <x v="0"/>
    <s v="USD"/>
    <n v="1412135940"/>
    <n v="1410840126"/>
    <b v="1"/>
    <n v="37"/>
    <b v="1"/>
    <s v="theater/plays"/>
    <n v="110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"/>
    <n v="50.46153846153846"/>
    <x v="1"/>
    <x v="6"/>
  </r>
  <r>
    <x v="0"/>
    <x v="0"/>
    <s v="USD"/>
    <n v="1488482355"/>
    <n v="1485890355"/>
    <b v="0"/>
    <n v="61"/>
    <b v="1"/>
    <s v="theater/plays"/>
    <n v="119"/>
    <n v="97.377049180327873"/>
    <x v="1"/>
    <x v="6"/>
  </r>
  <r>
    <x v="0"/>
    <x v="1"/>
    <s v="GBP"/>
    <n v="1485991860"/>
    <n v="1483124208"/>
    <b v="0"/>
    <n v="115"/>
    <b v="1"/>
    <s v="theater/plays"/>
    <n v="100"/>
    <n v="34.91921739130435"/>
    <x v="1"/>
    <x v="6"/>
  </r>
  <r>
    <x v="0"/>
    <x v="0"/>
    <s v="USD"/>
    <n v="1467361251"/>
    <n v="1464769251"/>
    <b v="1"/>
    <n v="181"/>
    <b v="1"/>
    <s v="theater/plays"/>
    <n v="103"/>
    <n v="85.530386740331494"/>
    <x v="1"/>
    <x v="6"/>
  </r>
  <r>
    <x v="0"/>
    <x v="0"/>
    <s v="USD"/>
    <n v="1482962433"/>
    <n v="1480370433"/>
    <b v="0"/>
    <n v="110"/>
    <b v="1"/>
    <s v="theater/plays"/>
    <n v="101"/>
    <n v="182.90909090909091"/>
    <x v="1"/>
    <x v="6"/>
  </r>
  <r>
    <x v="0"/>
    <x v="0"/>
    <s v="USD"/>
    <n v="1443499140"/>
    <n v="1441452184"/>
    <b v="1"/>
    <n v="269"/>
    <b v="1"/>
    <s v="theater/plays"/>
    <n v="101"/>
    <n v="131.13620817843866"/>
    <x v="1"/>
    <x v="6"/>
  </r>
  <r>
    <x v="0"/>
    <x v="1"/>
    <s v="GBP"/>
    <n v="1435752898"/>
    <n v="1433160898"/>
    <b v="1"/>
    <n v="79"/>
    <b v="1"/>
    <s v="theater/plays"/>
    <n v="112"/>
    <n v="39.810126582278478"/>
    <x v="1"/>
    <x v="6"/>
  </r>
  <r>
    <x v="0"/>
    <x v="1"/>
    <s v="GBP"/>
    <n v="1445817540"/>
    <n v="1443665293"/>
    <b v="1"/>
    <n v="104"/>
    <b v="1"/>
    <s v="theater/plays"/>
    <n v="106"/>
    <n v="59.701730769230764"/>
    <x v="1"/>
    <x v="6"/>
  </r>
  <r>
    <x v="0"/>
    <x v="1"/>
    <s v="GBP"/>
    <n v="1487286000"/>
    <n v="1484843948"/>
    <b v="0"/>
    <n v="34"/>
    <b v="1"/>
    <s v="theater/plays"/>
    <n v="101"/>
    <n v="88.735294117647058"/>
    <x v="1"/>
    <x v="6"/>
  </r>
  <r>
    <x v="0"/>
    <x v="0"/>
    <s v="USD"/>
    <n v="1413269940"/>
    <n v="1410421670"/>
    <b v="1"/>
    <n v="167"/>
    <b v="1"/>
    <s v="theater/plays"/>
    <n v="115"/>
    <n v="58.688622754491021"/>
    <x v="1"/>
    <x v="6"/>
  </r>
  <r>
    <x v="0"/>
    <x v="0"/>
    <s v="USD"/>
    <n v="1411150092"/>
    <n v="1408558092"/>
    <b v="1"/>
    <n v="183"/>
    <b v="1"/>
    <s v="theater/plays"/>
    <n v="127"/>
    <n v="69.56513661202186"/>
    <x v="1"/>
    <x v="6"/>
  </r>
  <r>
    <x v="0"/>
    <x v="0"/>
    <s v="USD"/>
    <n v="1444348800"/>
    <n v="1442283562"/>
    <b v="1"/>
    <n v="71"/>
    <b v="1"/>
    <s v="theater/plays"/>
    <n v="103"/>
    <n v="115.87323943661971"/>
    <x v="1"/>
    <x v="6"/>
  </r>
  <r>
    <x v="0"/>
    <x v="1"/>
    <s v="GBP"/>
    <n v="1480613982"/>
    <n v="1478018382"/>
    <b v="0"/>
    <n v="69"/>
    <b v="1"/>
    <s v="theater/plays"/>
    <n v="103"/>
    <n v="23.869565217391305"/>
    <x v="1"/>
    <x v="6"/>
  </r>
  <r>
    <x v="0"/>
    <x v="0"/>
    <s v="USD"/>
    <n v="1434074400"/>
    <n v="1431354258"/>
    <b v="0"/>
    <n v="270"/>
    <b v="1"/>
    <s v="theater/plays"/>
    <n v="104"/>
    <n v="81.125925925925927"/>
    <x v="1"/>
    <x v="6"/>
  </r>
  <r>
    <x v="0"/>
    <x v="0"/>
    <s v="USD"/>
    <n v="1442030340"/>
    <n v="1439551200"/>
    <b v="1"/>
    <n v="193"/>
    <b v="1"/>
    <s v="theater/plays"/>
    <n v="111"/>
    <n v="57.626943005181346"/>
    <x v="1"/>
    <x v="6"/>
  </r>
  <r>
    <x v="0"/>
    <x v="1"/>
    <s v="GBP"/>
    <n v="1436696712"/>
    <n v="1434104712"/>
    <b v="1"/>
    <n v="57"/>
    <b v="1"/>
    <s v="theater/plays"/>
    <n v="106"/>
    <n v="46.429824561403507"/>
    <x v="1"/>
    <x v="6"/>
  </r>
  <r>
    <x v="0"/>
    <x v="0"/>
    <s v="USD"/>
    <n v="1428178757"/>
    <n v="1425590357"/>
    <b v="1"/>
    <n v="200"/>
    <b v="1"/>
    <s v="theater/plays"/>
    <n v="101"/>
    <n v="60.475000000000001"/>
    <x v="1"/>
    <x v="6"/>
  </r>
  <r>
    <x v="0"/>
    <x v="0"/>
    <s v="USD"/>
    <n v="1434822914"/>
    <n v="1432230914"/>
    <b v="1"/>
    <n v="88"/>
    <b v="1"/>
    <s v="theater/plays"/>
    <n v="105"/>
    <n v="65.579545454545453"/>
    <x v="1"/>
    <x v="6"/>
  </r>
  <r>
    <x v="0"/>
    <x v="0"/>
    <s v="USD"/>
    <n v="1415213324"/>
    <n v="1412617724"/>
    <b v="1"/>
    <n v="213"/>
    <b v="1"/>
    <s v="theater/plays"/>
    <n v="102"/>
    <n v="119.1924882629108"/>
    <x v="1"/>
    <x v="6"/>
  </r>
  <r>
    <x v="0"/>
    <x v="0"/>
    <s v="USD"/>
    <n v="1434907966"/>
    <n v="1432315966"/>
    <b v="1"/>
    <n v="20"/>
    <b v="1"/>
    <s v="theater/plays"/>
    <n v="111"/>
    <n v="83.05"/>
    <x v="1"/>
    <x v="6"/>
  </r>
  <r>
    <x v="0"/>
    <x v="1"/>
    <s v="GBP"/>
    <n v="1473247240"/>
    <n v="1470655240"/>
    <b v="1"/>
    <n v="50"/>
    <b v="1"/>
    <s v="theater/plays"/>
    <n v="128"/>
    <n v="57.52"/>
    <x v="1"/>
    <x v="6"/>
  </r>
  <r>
    <x v="0"/>
    <x v="0"/>
    <s v="USD"/>
    <n v="1473306300"/>
    <n v="1471701028"/>
    <b v="1"/>
    <n v="115"/>
    <b v="1"/>
    <s v="theater/plays"/>
    <n v="102"/>
    <n v="177.08695652173913"/>
    <x v="1"/>
    <x v="6"/>
  </r>
  <r>
    <x v="0"/>
    <x v="1"/>
    <s v="GBP"/>
    <n v="1427331809"/>
    <n v="1424743409"/>
    <b v="1"/>
    <n v="186"/>
    <b v="1"/>
    <s v="theater/plays"/>
    <n v="10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"/>
    <n v="72.76136363636364"/>
    <x v="1"/>
    <x v="6"/>
  </r>
  <r>
    <x v="0"/>
    <x v="1"/>
    <s v="GBP"/>
    <n v="1487769952"/>
    <n v="1485177952"/>
    <b v="0"/>
    <n v="41"/>
    <b v="1"/>
    <s v="theater/plays"/>
    <n v="106"/>
    <n v="51.853414634146333"/>
    <x v="1"/>
    <x v="6"/>
  </r>
  <r>
    <x v="0"/>
    <x v="0"/>
    <s v="USD"/>
    <n v="1420751861"/>
    <n v="1418159861"/>
    <b v="1"/>
    <n v="75"/>
    <b v="1"/>
    <s v="theater/plays"/>
    <n v="105"/>
    <n v="98.2"/>
    <x v="1"/>
    <x v="6"/>
  </r>
  <r>
    <x v="0"/>
    <x v="0"/>
    <s v="USD"/>
    <n v="1475294340"/>
    <n v="1472753745"/>
    <b v="1"/>
    <n v="97"/>
    <b v="1"/>
    <s v="theater/plays"/>
    <n v="106"/>
    <n v="251.7381443298969"/>
    <x v="1"/>
    <x v="6"/>
  </r>
  <r>
    <x v="0"/>
    <x v="0"/>
    <s v="USD"/>
    <n v="1448903318"/>
    <n v="1445875718"/>
    <b v="1"/>
    <n v="73"/>
    <b v="1"/>
    <s v="theater/plays"/>
    <n v="109"/>
    <n v="74.821917808219183"/>
    <x v="1"/>
    <x v="6"/>
  </r>
  <r>
    <x v="0"/>
    <x v="0"/>
    <s v="USD"/>
    <n v="1437067476"/>
    <n v="1434475476"/>
    <b v="1"/>
    <n v="49"/>
    <b v="1"/>
    <s v="theater/plays"/>
    <n v="100"/>
    <n v="67.65306122448979"/>
    <x v="1"/>
    <x v="6"/>
  </r>
  <r>
    <x v="0"/>
    <x v="0"/>
    <s v="USD"/>
    <n v="1419220800"/>
    <n v="1416555262"/>
    <b v="1"/>
    <n v="134"/>
    <b v="1"/>
    <s v="theater/plays"/>
    <n v="103"/>
    <n v="93.81343283582089"/>
    <x v="1"/>
    <x v="6"/>
  </r>
  <r>
    <x v="0"/>
    <x v="0"/>
    <s v="USD"/>
    <n v="1446238800"/>
    <n v="1444220588"/>
    <b v="1"/>
    <n v="68"/>
    <b v="1"/>
    <s v="theater/plays"/>
    <n v="112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"/>
    <n v="48.325153374233132"/>
    <x v="1"/>
    <x v="6"/>
  </r>
  <r>
    <x v="0"/>
    <x v="0"/>
    <s v="USD"/>
    <n v="1437156660"/>
    <n v="1434564660"/>
    <b v="1"/>
    <n v="288"/>
    <b v="1"/>
    <s v="theater/plays"/>
    <n v="102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2"/>
    <n v="116"/>
    <x v="1"/>
    <x v="6"/>
  </r>
  <r>
    <x v="0"/>
    <x v="1"/>
    <s v="GBP"/>
    <n v="1436705265"/>
    <n v="1434113265"/>
    <b v="1"/>
    <n v="30"/>
    <b v="1"/>
    <s v="theater/plays"/>
    <n v="102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"/>
    <n v="106.50344827586207"/>
    <x v="1"/>
    <x v="6"/>
  </r>
  <r>
    <x v="0"/>
    <x v="0"/>
    <s v="USD"/>
    <n v="1473879600"/>
    <n v="1472498042"/>
    <b v="1"/>
    <n v="21"/>
    <b v="1"/>
    <s v="theater/plays"/>
    <n v="107"/>
    <n v="204.57142857142858"/>
    <x v="1"/>
    <x v="6"/>
  </r>
  <r>
    <x v="0"/>
    <x v="0"/>
    <s v="USD"/>
    <n v="1458075600"/>
    <n v="1454259272"/>
    <b v="1"/>
    <n v="286"/>
    <b v="1"/>
    <s v="theater/plays"/>
    <n v="101"/>
    <n v="54.912587412587413"/>
    <x v="1"/>
    <x v="6"/>
  </r>
  <r>
    <x v="0"/>
    <x v="0"/>
    <s v="USD"/>
    <n v="1423456200"/>
    <n v="1421183271"/>
    <b v="1"/>
    <n v="12"/>
    <b v="1"/>
    <s v="theater/plays"/>
    <n v="100"/>
    <n v="150.41666666666666"/>
    <x v="1"/>
    <x v="6"/>
  </r>
  <r>
    <x v="0"/>
    <x v="5"/>
    <s v="CAD"/>
    <n v="1459483140"/>
    <n v="1456526879"/>
    <b v="1"/>
    <n v="100"/>
    <b v="1"/>
    <s v="theater/plays"/>
    <n v="117"/>
    <n v="52.58"/>
    <x v="1"/>
    <x v="6"/>
  </r>
  <r>
    <x v="0"/>
    <x v="1"/>
    <s v="GBP"/>
    <n v="1416331406"/>
    <n v="1413735806"/>
    <b v="1"/>
    <n v="100"/>
    <b v="1"/>
    <s v="theater/plays"/>
    <n v="109"/>
    <n v="54.3"/>
    <x v="1"/>
    <x v="6"/>
  </r>
  <r>
    <x v="0"/>
    <x v="1"/>
    <s v="GBP"/>
    <n v="1433017303"/>
    <n v="1430425303"/>
    <b v="1"/>
    <n v="34"/>
    <b v="1"/>
    <s v="theater/plays"/>
    <n v="103"/>
    <n v="76.029411764705884"/>
    <x v="1"/>
    <x v="6"/>
  </r>
  <r>
    <x v="0"/>
    <x v="0"/>
    <s v="USD"/>
    <n v="1459474059"/>
    <n v="1456885659"/>
    <b v="0"/>
    <n v="63"/>
    <b v="1"/>
    <s v="theater/plays"/>
    <n v="114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2"/>
    <n v="129.36170212765958"/>
    <x v="1"/>
    <x v="6"/>
  </r>
  <r>
    <x v="0"/>
    <x v="0"/>
    <s v="USD"/>
    <n v="1461904788"/>
    <n v="1458103188"/>
    <b v="0"/>
    <n v="237"/>
    <b v="1"/>
    <s v="theater/plays"/>
    <n v="103"/>
    <n v="134.26371308016877"/>
    <x v="1"/>
    <x v="6"/>
  </r>
  <r>
    <x v="0"/>
    <x v="1"/>
    <s v="GBP"/>
    <n v="1455138000"/>
    <n v="1452448298"/>
    <b v="0"/>
    <n v="47"/>
    <b v="1"/>
    <s v="theater/plays"/>
    <n v="105"/>
    <n v="17.829787234042552"/>
    <x v="1"/>
    <x v="6"/>
  </r>
  <r>
    <x v="0"/>
    <x v="0"/>
    <s v="USD"/>
    <n v="1454047140"/>
    <n v="1452546853"/>
    <b v="0"/>
    <n v="15"/>
    <b v="1"/>
    <s v="theater/plays"/>
    <n v="102"/>
    <n v="203.2"/>
    <x v="1"/>
    <x v="6"/>
  </r>
  <r>
    <x v="0"/>
    <x v="0"/>
    <s v="USD"/>
    <n v="1488258000"/>
    <n v="1485556626"/>
    <b v="0"/>
    <n v="81"/>
    <b v="1"/>
    <s v="theater/plays"/>
    <n v="112"/>
    <n v="69.18518518518519"/>
    <x v="1"/>
    <x v="6"/>
  </r>
  <r>
    <x v="0"/>
    <x v="0"/>
    <s v="USD"/>
    <n v="1471291782"/>
    <n v="1468699782"/>
    <b v="0"/>
    <n v="122"/>
    <b v="1"/>
    <s v="theater/plays"/>
    <n v="102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"/>
    <n v="48.437149758454105"/>
    <x v="1"/>
    <x v="6"/>
  </r>
  <r>
    <x v="0"/>
    <x v="1"/>
    <s v="GBP"/>
    <n v="1487580602"/>
    <n v="1485161402"/>
    <b v="0"/>
    <n v="25"/>
    <b v="1"/>
    <s v="theater/plays"/>
    <n v="133"/>
    <n v="26.608400000000003"/>
    <x v="1"/>
    <x v="6"/>
  </r>
  <r>
    <x v="0"/>
    <x v="1"/>
    <s v="GBP"/>
    <n v="1489234891"/>
    <n v="1486642891"/>
    <b v="0"/>
    <n v="72"/>
    <b v="1"/>
    <s v="theater/plays"/>
    <n v="121"/>
    <n v="33.666666666666664"/>
    <x v="1"/>
    <x v="6"/>
  </r>
  <r>
    <x v="0"/>
    <x v="0"/>
    <s v="USD"/>
    <n v="1442462340"/>
    <n v="1439743900"/>
    <b v="0"/>
    <n v="14"/>
    <b v="1"/>
    <s v="theater/plays"/>
    <n v="114"/>
    <n v="40.714285714285715"/>
    <x v="1"/>
    <x v="6"/>
  </r>
  <r>
    <x v="0"/>
    <x v="1"/>
    <s v="GBP"/>
    <n v="1449257348"/>
    <n v="1444069748"/>
    <b v="0"/>
    <n v="15"/>
    <b v="1"/>
    <s v="theater/plays"/>
    <n v="286"/>
    <n v="19.266666666666666"/>
    <x v="1"/>
    <x v="6"/>
  </r>
  <r>
    <x v="0"/>
    <x v="4"/>
    <s v="NZD"/>
    <n v="1488622352"/>
    <n v="1486030352"/>
    <b v="0"/>
    <n v="91"/>
    <b v="1"/>
    <s v="theater/plays"/>
    <n v="170"/>
    <n v="84.285714285714292"/>
    <x v="1"/>
    <x v="6"/>
  </r>
  <r>
    <x v="0"/>
    <x v="1"/>
    <s v="GBP"/>
    <n v="1434459554"/>
    <n v="1431867554"/>
    <b v="0"/>
    <n v="24"/>
    <b v="1"/>
    <s v="theater/plays"/>
    <n v="118"/>
    <n v="29.583333333333332"/>
    <x v="1"/>
    <x v="6"/>
  </r>
  <r>
    <x v="0"/>
    <x v="1"/>
    <s v="GBP"/>
    <n v="1474886229"/>
    <n v="1472294229"/>
    <b v="0"/>
    <n v="27"/>
    <b v="1"/>
    <s v="theater/plays"/>
    <n v="103"/>
    <n v="26.667037037037037"/>
    <x v="1"/>
    <x v="6"/>
  </r>
  <r>
    <x v="0"/>
    <x v="1"/>
    <s v="GBP"/>
    <n v="1448229600"/>
    <n v="1446401372"/>
    <b v="0"/>
    <n v="47"/>
    <b v="1"/>
    <s v="theater/plays"/>
    <n v="144"/>
    <n v="45.978723404255319"/>
    <x v="1"/>
    <x v="6"/>
  </r>
  <r>
    <x v="0"/>
    <x v="1"/>
    <s v="GBP"/>
    <n v="1438037940"/>
    <n v="1436380256"/>
    <b v="0"/>
    <n v="44"/>
    <b v="1"/>
    <s v="theater/plays"/>
    <n v="100"/>
    <n v="125.09090909090909"/>
    <x v="1"/>
    <x v="6"/>
  </r>
  <r>
    <x v="0"/>
    <x v="0"/>
    <s v="USD"/>
    <n v="1442102400"/>
    <n v="1440370768"/>
    <b v="0"/>
    <n v="72"/>
    <b v="1"/>
    <s v="theater/plays"/>
    <n v="102"/>
    <n v="141.29166666666666"/>
    <x v="1"/>
    <x v="6"/>
  </r>
  <r>
    <x v="0"/>
    <x v="0"/>
    <s v="USD"/>
    <n v="1444860063"/>
    <n v="1442268063"/>
    <b v="0"/>
    <n v="63"/>
    <b v="1"/>
    <s v="theater/plays"/>
    <n v="116"/>
    <n v="55.333333333333336"/>
    <x v="1"/>
    <x v="6"/>
  </r>
  <r>
    <x v="0"/>
    <x v="0"/>
    <s v="USD"/>
    <n v="1430329862"/>
    <n v="1428515462"/>
    <b v="0"/>
    <n v="88"/>
    <b v="1"/>
    <s v="theater/plays"/>
    <n v="136"/>
    <n v="46.420454545454547"/>
    <x v="1"/>
    <x v="6"/>
  </r>
  <r>
    <x v="0"/>
    <x v="0"/>
    <s v="USD"/>
    <n v="1470034740"/>
    <n v="1466185176"/>
    <b v="0"/>
    <n v="70"/>
    <b v="1"/>
    <s v="theater/plays"/>
    <n v="133"/>
    <n v="57.2"/>
    <x v="1"/>
    <x v="6"/>
  </r>
  <r>
    <x v="0"/>
    <x v="3"/>
    <s v="EUR"/>
    <n v="1481099176"/>
    <n v="1478507176"/>
    <b v="0"/>
    <n v="50"/>
    <b v="1"/>
    <s v="theater/plays"/>
    <n v="103"/>
    <n v="173.7"/>
    <x v="1"/>
    <x v="6"/>
  </r>
  <r>
    <x v="0"/>
    <x v="0"/>
    <s v="USD"/>
    <n v="1427553484"/>
    <n v="1424533084"/>
    <b v="0"/>
    <n v="35"/>
    <b v="1"/>
    <s v="theater/plays"/>
    <n v="116"/>
    <n v="59.6"/>
    <x v="1"/>
    <x v="6"/>
  </r>
  <r>
    <x v="0"/>
    <x v="0"/>
    <s v="USD"/>
    <n v="1482418752"/>
    <n v="1479826752"/>
    <b v="0"/>
    <n v="175"/>
    <b v="1"/>
    <s v="theater/plays"/>
    <n v="105"/>
    <n v="89.585714285714289"/>
    <x v="1"/>
    <x v="6"/>
  </r>
  <r>
    <x v="0"/>
    <x v="0"/>
    <s v="USD"/>
    <n v="1438374748"/>
    <n v="1435782748"/>
    <b v="0"/>
    <n v="20"/>
    <b v="1"/>
    <s v="theater/plays"/>
    <n v="102"/>
    <n v="204.05"/>
    <x v="1"/>
    <x v="6"/>
  </r>
  <r>
    <x v="0"/>
    <x v="0"/>
    <s v="USD"/>
    <n v="1465527600"/>
    <n v="1462252542"/>
    <b v="0"/>
    <n v="54"/>
    <b v="1"/>
    <s v="theater/plays"/>
    <n v="175"/>
    <n v="48.703703703703702"/>
    <x v="1"/>
    <x v="6"/>
  </r>
  <r>
    <x v="0"/>
    <x v="0"/>
    <s v="USD"/>
    <n v="1463275339"/>
    <n v="1460683339"/>
    <b v="0"/>
    <n v="20"/>
    <b v="1"/>
    <s v="theater/plays"/>
    <n v="107"/>
    <n v="53.339999999999996"/>
    <x v="1"/>
    <x v="6"/>
  </r>
  <r>
    <x v="0"/>
    <x v="0"/>
    <s v="USD"/>
    <n v="1460581365"/>
    <n v="1458766965"/>
    <b v="0"/>
    <n v="57"/>
    <b v="1"/>
    <s v="theater/plays"/>
    <n v="122"/>
    <n v="75.087719298245617"/>
    <x v="1"/>
    <x v="6"/>
  </r>
  <r>
    <x v="0"/>
    <x v="1"/>
    <s v="GBP"/>
    <n v="1476632178"/>
    <n v="1473953778"/>
    <b v="0"/>
    <n v="31"/>
    <b v="1"/>
    <s v="theater/plays"/>
    <n v="159"/>
    <n v="18"/>
    <x v="1"/>
    <x v="6"/>
  </r>
  <r>
    <x v="0"/>
    <x v="0"/>
    <s v="USD"/>
    <n v="1444169825"/>
    <n v="1441577825"/>
    <b v="0"/>
    <n v="31"/>
    <b v="1"/>
    <s v="theater/plays"/>
    <n v="100"/>
    <n v="209.83870967741936"/>
    <x v="1"/>
    <x v="6"/>
  </r>
  <r>
    <x v="0"/>
    <x v="0"/>
    <s v="USD"/>
    <n v="1445065210"/>
    <n v="1442473210"/>
    <b v="0"/>
    <n v="45"/>
    <b v="1"/>
    <s v="theater/plays"/>
    <n v="110"/>
    <n v="61.022222222222226"/>
    <x v="1"/>
    <x v="6"/>
  </r>
  <r>
    <x v="0"/>
    <x v="0"/>
    <s v="USD"/>
    <n v="1478901600"/>
    <n v="1477077946"/>
    <b v="0"/>
    <n v="41"/>
    <b v="1"/>
    <s v="theater/plays"/>
    <n v="100"/>
    <n v="61"/>
    <x v="1"/>
    <x v="6"/>
  </r>
  <r>
    <x v="0"/>
    <x v="0"/>
    <s v="USD"/>
    <n v="1453856400"/>
    <n v="1452664317"/>
    <b v="0"/>
    <n v="29"/>
    <b v="1"/>
    <s v="theater/plays"/>
    <n v="116"/>
    <n v="80.034482758620683"/>
    <x v="1"/>
    <x v="6"/>
  </r>
  <r>
    <x v="0"/>
    <x v="1"/>
    <s v="GBP"/>
    <n v="1431115500"/>
    <n v="1428733511"/>
    <b v="0"/>
    <n v="58"/>
    <b v="1"/>
    <s v="theater/plays"/>
    <n v="211"/>
    <n v="29.068965517241381"/>
    <x v="1"/>
    <x v="6"/>
  </r>
  <r>
    <x v="0"/>
    <x v="1"/>
    <s v="GBP"/>
    <n v="1462519041"/>
    <n v="1459927041"/>
    <b v="0"/>
    <n v="89"/>
    <b v="1"/>
    <s v="theater/plays"/>
    <n v="110"/>
    <n v="49.438202247191015"/>
    <x v="1"/>
    <x v="6"/>
  </r>
  <r>
    <x v="0"/>
    <x v="0"/>
    <s v="USD"/>
    <n v="1407506040"/>
    <n v="1404680075"/>
    <b v="0"/>
    <n v="125"/>
    <b v="1"/>
    <s v="theater/plays"/>
    <n v="100"/>
    <n v="93.977440000000001"/>
    <x v="1"/>
    <x v="6"/>
  </r>
  <r>
    <x v="0"/>
    <x v="0"/>
    <s v="USD"/>
    <n v="1465347424"/>
    <n v="1462755424"/>
    <b v="0"/>
    <n v="18"/>
    <b v="1"/>
    <s v="theater/plays"/>
    <n v="106"/>
    <n v="61.944444444444443"/>
    <x v="1"/>
    <x v="6"/>
  </r>
  <r>
    <x v="0"/>
    <x v="5"/>
    <s v="CAD"/>
    <n v="1460341800"/>
    <n v="1456902893"/>
    <b v="0"/>
    <n v="32"/>
    <b v="1"/>
    <s v="theater/plays"/>
    <n v="12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"/>
    <n v="35.799999999999997"/>
    <x v="1"/>
    <x v="6"/>
  </r>
  <r>
    <x v="0"/>
    <x v="0"/>
    <s v="USD"/>
    <n v="1466567700"/>
    <n v="1464653696"/>
    <b v="0"/>
    <n v="23"/>
    <b v="1"/>
    <s v="theater/plays"/>
    <n v="102"/>
    <n v="145.65217391304347"/>
    <x v="1"/>
    <x v="6"/>
  </r>
  <r>
    <x v="0"/>
    <x v="1"/>
    <s v="GBP"/>
    <n v="1474793208"/>
    <n v="1472201208"/>
    <b v="0"/>
    <n v="49"/>
    <b v="1"/>
    <s v="theater/plays"/>
    <n v="126"/>
    <n v="25.693877551020407"/>
    <x v="1"/>
    <x v="6"/>
  </r>
  <r>
    <x v="0"/>
    <x v="17"/>
    <s v="EUR"/>
    <n v="1465135190"/>
    <n v="1463925590"/>
    <b v="0"/>
    <n v="10"/>
    <b v="1"/>
    <s v="theater/plays"/>
    <n v="102"/>
    <n v="152.5"/>
    <x v="1"/>
    <x v="6"/>
  </r>
  <r>
    <x v="0"/>
    <x v="1"/>
    <s v="GBP"/>
    <n v="1428256277"/>
    <n v="1425235877"/>
    <b v="0"/>
    <n v="15"/>
    <b v="1"/>
    <s v="theater/plays"/>
    <n v="113"/>
    <n v="30"/>
    <x v="1"/>
    <x v="6"/>
  </r>
  <r>
    <x v="0"/>
    <x v="0"/>
    <s v="USD"/>
    <n v="1425830905"/>
    <n v="1423242505"/>
    <b v="0"/>
    <n v="57"/>
    <b v="1"/>
    <s v="theater/plays"/>
    <n v="101"/>
    <n v="142.28070175438597"/>
    <x v="1"/>
    <x v="6"/>
  </r>
  <r>
    <x v="0"/>
    <x v="1"/>
    <s v="GBP"/>
    <n v="1462697966"/>
    <n v="1460105966"/>
    <b v="0"/>
    <n v="33"/>
    <b v="1"/>
    <s v="theater/plays"/>
    <n v="101"/>
    <n v="24.545454545454547"/>
    <x v="1"/>
    <x v="6"/>
  </r>
  <r>
    <x v="0"/>
    <x v="0"/>
    <s v="USD"/>
    <n v="1404522000"/>
    <n v="1404308883"/>
    <b v="0"/>
    <n v="9"/>
    <b v="1"/>
    <s v="theater/plays"/>
    <n v="146"/>
    <n v="292.77777777777777"/>
    <x v="1"/>
    <x v="6"/>
  </r>
  <r>
    <x v="0"/>
    <x v="1"/>
    <s v="GBP"/>
    <n v="1406502000"/>
    <n v="1405583108"/>
    <b v="0"/>
    <n v="26"/>
    <b v="1"/>
    <s v="theater/plays"/>
    <n v="117"/>
    <n v="44.92307692307692"/>
    <x v="1"/>
    <x v="6"/>
  </r>
  <r>
    <x v="0"/>
    <x v="1"/>
    <s v="GBP"/>
    <n v="1427919468"/>
    <n v="1425331068"/>
    <b v="0"/>
    <n v="69"/>
    <b v="1"/>
    <s v="theater/plays"/>
    <n v="106"/>
    <n v="23.10144927536232"/>
    <x v="1"/>
    <x v="6"/>
  </r>
  <r>
    <x v="0"/>
    <x v="0"/>
    <s v="USD"/>
    <n v="1444149886"/>
    <n v="1441125886"/>
    <b v="0"/>
    <n v="65"/>
    <b v="1"/>
    <s v="theater/plays"/>
    <n v="105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5"/>
    <n v="32.972972972972975"/>
    <x v="1"/>
    <x v="6"/>
  </r>
  <r>
    <x v="0"/>
    <x v="0"/>
    <s v="USD"/>
    <n v="1438259422"/>
    <n v="1435667422"/>
    <b v="0"/>
    <n v="46"/>
    <b v="1"/>
    <s v="theater/plays"/>
    <n v="139"/>
    <n v="116.65217391304348"/>
    <x v="1"/>
    <x v="6"/>
  </r>
  <r>
    <x v="0"/>
    <x v="1"/>
    <s v="GBP"/>
    <n v="1407106800"/>
    <n v="1404749446"/>
    <b v="0"/>
    <n v="63"/>
    <b v="1"/>
    <s v="theater/plays"/>
    <n v="100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"/>
    <n v="81.029411764705884"/>
    <x v="1"/>
    <x v="6"/>
  </r>
  <r>
    <x v="0"/>
    <x v="0"/>
    <s v="USD"/>
    <n v="1487944080"/>
    <n v="1486129680"/>
    <b v="0"/>
    <n v="112"/>
    <b v="1"/>
    <s v="theater/plays"/>
    <n v="102"/>
    <n v="136.84821428571428"/>
    <x v="1"/>
    <x v="6"/>
  </r>
  <r>
    <x v="0"/>
    <x v="0"/>
    <s v="USD"/>
    <n v="1469721518"/>
    <n v="1467129518"/>
    <b v="0"/>
    <n v="47"/>
    <b v="1"/>
    <s v="theater/plays"/>
    <n v="104"/>
    <n v="177.61702127659575"/>
    <x v="1"/>
    <x v="6"/>
  </r>
  <r>
    <x v="0"/>
    <x v="0"/>
    <s v="USD"/>
    <n v="1481066554"/>
    <n v="1478906554"/>
    <b v="0"/>
    <n v="38"/>
    <b v="1"/>
    <s v="theater/plays"/>
    <n v="138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2"/>
    <n v="78.205128205128204"/>
    <x v="1"/>
    <x v="6"/>
  </r>
  <r>
    <x v="0"/>
    <x v="1"/>
    <s v="GBP"/>
    <n v="1460553480"/>
    <n v="1458770384"/>
    <b v="0"/>
    <n v="23"/>
    <b v="1"/>
    <s v="theater/plays"/>
    <n v="171"/>
    <n v="52.173913043478258"/>
    <x v="1"/>
    <x v="6"/>
  </r>
  <r>
    <x v="0"/>
    <x v="0"/>
    <s v="USD"/>
    <n v="1409374093"/>
    <n v="1406782093"/>
    <b v="0"/>
    <n v="40"/>
    <b v="1"/>
    <s v="theater/plays"/>
    <n v="101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66666666666671"/>
    <x v="1"/>
    <x v="6"/>
  </r>
  <r>
    <x v="0"/>
    <x v="1"/>
    <s v="GBP"/>
    <n v="1462741200"/>
    <n v="1461503654"/>
    <b v="0"/>
    <n v="22"/>
    <b v="1"/>
    <s v="theater/plays"/>
    <n v="119"/>
    <n v="108.59090909090909"/>
    <x v="1"/>
    <x v="6"/>
  </r>
  <r>
    <x v="0"/>
    <x v="0"/>
    <s v="USD"/>
    <n v="1461988740"/>
    <n v="1459949080"/>
    <b v="0"/>
    <n v="79"/>
    <b v="1"/>
    <s v="theater/plays"/>
    <n v="100"/>
    <n v="69.822784810126578"/>
    <x v="1"/>
    <x v="6"/>
  </r>
  <r>
    <x v="0"/>
    <x v="0"/>
    <s v="USD"/>
    <n v="1465837200"/>
    <n v="1463971172"/>
    <b v="0"/>
    <n v="14"/>
    <b v="1"/>
    <s v="theater/plays"/>
    <n v="153"/>
    <n v="109.57142857142857"/>
    <x v="1"/>
    <x v="6"/>
  </r>
  <r>
    <x v="0"/>
    <x v="19"/>
    <s v="EUR"/>
    <n v="1448838000"/>
    <n v="1445791811"/>
    <b v="0"/>
    <n v="51"/>
    <b v="1"/>
    <s v="theater/plays"/>
    <n v="104"/>
    <n v="71.666666666666671"/>
    <x v="1"/>
    <x v="6"/>
  </r>
  <r>
    <x v="0"/>
    <x v="1"/>
    <s v="GBP"/>
    <n v="1406113200"/>
    <n v="1402910965"/>
    <b v="0"/>
    <n v="54"/>
    <b v="1"/>
    <s v="theater/plays"/>
    <n v="101"/>
    <n v="93.611111111111114"/>
    <x v="1"/>
    <x v="6"/>
  </r>
  <r>
    <x v="0"/>
    <x v="1"/>
    <s v="GBP"/>
    <n v="1467414000"/>
    <n v="1462492178"/>
    <b v="0"/>
    <n v="70"/>
    <b v="1"/>
    <s v="theater/plays"/>
    <n v="108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2"/>
    <n v="55.6"/>
    <x v="1"/>
    <x v="6"/>
  </r>
  <r>
    <x v="0"/>
    <x v="1"/>
    <s v="GBP"/>
    <n v="1462879020"/>
    <n v="1461941527"/>
    <b v="0"/>
    <n v="15"/>
    <b v="1"/>
    <s v="theater/plays"/>
    <n v="126"/>
    <n v="147.33333333333334"/>
    <x v="1"/>
    <x v="6"/>
  </r>
  <r>
    <x v="0"/>
    <x v="1"/>
    <s v="GBP"/>
    <n v="1468611272"/>
    <n v="1466019272"/>
    <b v="0"/>
    <n v="27"/>
    <b v="1"/>
    <s v="theater/plays"/>
    <n v="101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3"/>
    <n v="63.574074074074076"/>
    <x v="1"/>
    <x v="6"/>
  </r>
  <r>
    <x v="0"/>
    <x v="0"/>
    <s v="USD"/>
    <n v="1487985734"/>
    <n v="1484097734"/>
    <b v="0"/>
    <n v="23"/>
    <b v="1"/>
    <s v="theater/plays"/>
    <n v="106"/>
    <n v="184.78260869565219"/>
    <x v="1"/>
    <x v="6"/>
  </r>
  <r>
    <x v="0"/>
    <x v="20"/>
    <s v="SGD"/>
    <n v="1481731140"/>
    <n v="1479866343"/>
    <b v="0"/>
    <n v="72"/>
    <b v="1"/>
    <s v="theater/plays"/>
    <n v="101"/>
    <n v="126.72222222222223"/>
    <x v="1"/>
    <x v="6"/>
  </r>
  <r>
    <x v="0"/>
    <x v="0"/>
    <s v="USD"/>
    <n v="1409587140"/>
    <n v="1408062990"/>
    <b v="0"/>
    <n v="68"/>
    <b v="1"/>
    <s v="theater/plays"/>
    <n v="113"/>
    <n v="83.42647058823529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"/>
    <n v="302.30769230769232"/>
    <x v="1"/>
    <x v="6"/>
  </r>
  <r>
    <x v="0"/>
    <x v="1"/>
    <s v="GBP"/>
    <n v="1458075600"/>
    <n v="1456183649"/>
    <b v="0"/>
    <n v="72"/>
    <b v="1"/>
    <s v="theater/plays"/>
    <n v="106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9"/>
    <n v="29.666666666666668"/>
    <x v="1"/>
    <x v="6"/>
  </r>
  <r>
    <x v="0"/>
    <x v="0"/>
    <s v="USD"/>
    <n v="1420088400"/>
    <n v="1416977259"/>
    <b v="0"/>
    <n v="23"/>
    <b v="1"/>
    <s v="theater/plays"/>
    <n v="105"/>
    <n v="45.478260869565219"/>
    <x v="1"/>
    <x v="6"/>
  </r>
  <r>
    <x v="0"/>
    <x v="17"/>
    <s v="EUR"/>
    <n v="1484441980"/>
    <n v="1479257980"/>
    <b v="0"/>
    <n v="54"/>
    <b v="1"/>
    <s v="theater/plays"/>
    <n v="104"/>
    <n v="96.203703703703709"/>
    <x v="1"/>
    <x v="6"/>
  </r>
  <r>
    <x v="0"/>
    <x v="0"/>
    <s v="USD"/>
    <n v="1481961600"/>
    <n v="1479283285"/>
    <b v="0"/>
    <n v="26"/>
    <b v="1"/>
    <s v="theater/plays"/>
    <n v="118"/>
    <n v="67.92307692307692"/>
    <x v="1"/>
    <x v="6"/>
  </r>
  <r>
    <x v="0"/>
    <x v="0"/>
    <s v="USD"/>
    <n v="1449089965"/>
    <n v="1446670765"/>
    <b v="0"/>
    <n v="9"/>
    <b v="1"/>
    <s v="theater/plays"/>
    <n v="139"/>
    <n v="30.777777777777779"/>
    <x v="1"/>
    <x v="6"/>
  </r>
  <r>
    <x v="0"/>
    <x v="0"/>
    <s v="USD"/>
    <n v="1408942740"/>
    <n v="1407157756"/>
    <b v="0"/>
    <n v="27"/>
    <b v="1"/>
    <s v="theater/plays"/>
    <n v="104"/>
    <n v="38.333333333333336"/>
    <x v="1"/>
    <x v="6"/>
  </r>
  <r>
    <x v="0"/>
    <x v="1"/>
    <s v="GBP"/>
    <n v="1437235200"/>
    <n v="1435177840"/>
    <b v="0"/>
    <n v="30"/>
    <b v="1"/>
    <s v="theater/plays"/>
    <n v="100"/>
    <n v="66.833333333333329"/>
    <x v="1"/>
    <x v="6"/>
  </r>
  <r>
    <x v="0"/>
    <x v="5"/>
    <s v="CAD"/>
    <n v="1446053616"/>
    <n v="1443461616"/>
    <b v="0"/>
    <n v="52"/>
    <b v="1"/>
    <s v="theater/plays"/>
    <n v="107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"/>
    <n v="421.10526315789474"/>
    <x v="1"/>
    <x v="6"/>
  </r>
  <r>
    <x v="0"/>
    <x v="1"/>
    <s v="GBP"/>
    <n v="1426870560"/>
    <n v="1424280899"/>
    <b v="0"/>
    <n v="77"/>
    <b v="1"/>
    <s v="theater/plays"/>
    <n v="101"/>
    <n v="104.98701298701299"/>
    <x v="1"/>
    <x v="6"/>
  </r>
  <r>
    <x v="0"/>
    <x v="1"/>
    <s v="GBP"/>
    <n v="1409490480"/>
    <n v="1407400306"/>
    <b v="0"/>
    <n v="21"/>
    <b v="1"/>
    <s v="theater/plays"/>
    <n v="108"/>
    <n v="28.19047619047619"/>
    <x v="1"/>
    <x v="6"/>
  </r>
  <r>
    <x v="0"/>
    <x v="1"/>
    <s v="GBP"/>
    <n v="1440630000"/>
    <n v="1439122800"/>
    <b v="0"/>
    <n v="38"/>
    <b v="1"/>
    <s v="theater/plays"/>
    <n v="104"/>
    <n v="54.55263157894737"/>
    <x v="1"/>
    <x v="6"/>
  </r>
  <r>
    <x v="0"/>
    <x v="0"/>
    <s v="USD"/>
    <n v="1417305178"/>
    <n v="1414277578"/>
    <b v="0"/>
    <n v="28"/>
    <b v="1"/>
    <s v="theater/plays"/>
    <n v="104"/>
    <n v="111.89285714285714"/>
    <x v="1"/>
    <x v="6"/>
  </r>
  <r>
    <x v="0"/>
    <x v="0"/>
    <s v="USD"/>
    <n v="1426044383"/>
    <n v="1423455983"/>
    <b v="0"/>
    <n v="48"/>
    <b v="1"/>
    <s v="theater/plays"/>
    <n v="102"/>
    <n v="85.208333333333329"/>
    <x v="1"/>
    <x v="6"/>
  </r>
  <r>
    <x v="0"/>
    <x v="1"/>
    <s v="GBP"/>
    <n v="1470092340"/>
    <n v="1467973256"/>
    <b v="0"/>
    <n v="46"/>
    <b v="1"/>
    <s v="theater/plays"/>
    <n v="101"/>
    <n v="76.652173913043484"/>
    <x v="1"/>
    <x v="6"/>
  </r>
  <r>
    <x v="0"/>
    <x v="0"/>
    <s v="USD"/>
    <n v="1466707620"/>
    <n v="1464979620"/>
    <b v="0"/>
    <n v="30"/>
    <b v="1"/>
    <s v="theater/plays"/>
    <n v="112"/>
    <n v="65.166666666666671"/>
    <x v="1"/>
    <x v="6"/>
  </r>
  <r>
    <x v="0"/>
    <x v="0"/>
    <s v="USD"/>
    <n v="1448074800"/>
    <n v="1444874768"/>
    <b v="0"/>
    <n v="64"/>
    <b v="1"/>
    <s v="theater/plays"/>
    <n v="100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7"/>
    <n v="100.17142857142858"/>
    <x v="1"/>
    <x v="6"/>
  </r>
  <r>
    <x v="0"/>
    <x v="1"/>
    <s v="GBP"/>
    <n v="1434625441"/>
    <n v="1432033441"/>
    <b v="0"/>
    <n v="45"/>
    <b v="1"/>
    <s v="theater/plays"/>
    <n v="104"/>
    <n v="34.6"/>
    <x v="1"/>
    <x v="6"/>
  </r>
  <r>
    <x v="0"/>
    <x v="0"/>
    <s v="USD"/>
    <n v="1464960682"/>
    <n v="1462368682"/>
    <b v="0"/>
    <n v="62"/>
    <b v="1"/>
    <s v="theater/plays"/>
    <n v="115"/>
    <n v="184.67741935483872"/>
    <x v="1"/>
    <x v="6"/>
  </r>
  <r>
    <x v="0"/>
    <x v="0"/>
    <s v="USD"/>
    <n v="1405017345"/>
    <n v="1403721345"/>
    <b v="0"/>
    <n v="22"/>
    <b v="1"/>
    <s v="theater/plays"/>
    <n v="102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6"/>
    <n v="36.06818181818182"/>
    <x v="1"/>
    <x v="6"/>
  </r>
  <r>
    <x v="0"/>
    <x v="1"/>
    <s v="GBP"/>
    <n v="1406470645"/>
    <n v="1403878645"/>
    <b v="0"/>
    <n v="27"/>
    <b v="1"/>
    <s v="theater/plays"/>
    <n v="142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"/>
    <n v="55.892857142857146"/>
    <x v="1"/>
    <x v="6"/>
  </r>
  <r>
    <x v="0"/>
    <x v="1"/>
    <s v="GBP"/>
    <n v="1455832800"/>
    <n v="1452338929"/>
    <b v="0"/>
    <n v="24"/>
    <b v="1"/>
    <s v="theater/plays"/>
    <n v="112"/>
    <n v="11.666666666666666"/>
    <x v="1"/>
    <x v="6"/>
  </r>
  <r>
    <x v="0"/>
    <x v="0"/>
    <s v="USD"/>
    <n v="1416589200"/>
    <n v="1414605776"/>
    <b v="0"/>
    <n v="65"/>
    <b v="1"/>
    <s v="theater/plays"/>
    <n v="111"/>
    <n v="68.353846153846149"/>
    <x v="1"/>
    <x v="6"/>
  </r>
  <r>
    <x v="0"/>
    <x v="1"/>
    <s v="GBP"/>
    <n v="1424556325"/>
    <n v="1421964325"/>
    <b v="0"/>
    <n v="46"/>
    <b v="1"/>
    <s v="theater/plays"/>
    <n v="104"/>
    <n v="27.065217391304348"/>
    <x v="1"/>
    <x v="6"/>
  </r>
  <r>
    <x v="0"/>
    <x v="0"/>
    <s v="USD"/>
    <n v="1409266414"/>
    <n v="1405378414"/>
    <b v="0"/>
    <n v="85"/>
    <b v="1"/>
    <s v="theater/plays"/>
    <n v="100"/>
    <n v="118.12941176470588"/>
    <x v="1"/>
    <x v="6"/>
  </r>
  <r>
    <x v="0"/>
    <x v="1"/>
    <s v="GBP"/>
    <n v="1438968146"/>
    <n v="1436376146"/>
    <b v="0"/>
    <n v="66"/>
    <b v="1"/>
    <s v="theater/plays"/>
    <n v="102"/>
    <n v="44.757575757575758"/>
    <x v="1"/>
    <x v="6"/>
  </r>
  <r>
    <x v="0"/>
    <x v="0"/>
    <s v="USD"/>
    <n v="1447295460"/>
    <n v="1444747843"/>
    <b v="0"/>
    <n v="165"/>
    <b v="1"/>
    <s v="theater/plays"/>
    <n v="110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8"/>
    <n v="28.323529411764707"/>
    <x v="1"/>
    <x v="6"/>
  </r>
  <r>
    <x v="0"/>
    <x v="0"/>
    <s v="USD"/>
    <n v="1405511376"/>
    <n v="1401623376"/>
    <b v="0"/>
    <n v="91"/>
    <b v="1"/>
    <s v="theater/plays"/>
    <n v="100"/>
    <n v="110.23076923076923"/>
    <x v="1"/>
    <x v="6"/>
  </r>
  <r>
    <x v="0"/>
    <x v="1"/>
    <s v="GBP"/>
    <n v="1404641289"/>
    <n v="1402049289"/>
    <b v="0"/>
    <n v="67"/>
    <b v="1"/>
    <s v="theater/plays"/>
    <n v="107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4"/>
    <n v="29.428571428571427"/>
    <x v="1"/>
    <x v="6"/>
  </r>
  <r>
    <x v="0"/>
    <x v="0"/>
    <s v="USD"/>
    <n v="1465196400"/>
    <n v="1462841990"/>
    <b v="0"/>
    <n v="40"/>
    <b v="1"/>
    <s v="theater/plays"/>
    <n v="109"/>
    <n v="81.375"/>
    <x v="1"/>
    <x v="6"/>
  </r>
  <r>
    <x v="0"/>
    <x v="0"/>
    <s v="USD"/>
    <n v="1444264372"/>
    <n v="1442536372"/>
    <b v="0"/>
    <n v="78"/>
    <b v="1"/>
    <s v="theater/plays"/>
    <n v="104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4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20"/>
    <n v="159.46666666666667"/>
    <x v="1"/>
    <x v="6"/>
  </r>
  <r>
    <x v="0"/>
    <x v="0"/>
    <s v="USD"/>
    <n v="1414284180"/>
    <n v="1410558948"/>
    <b v="0"/>
    <n v="45"/>
    <b v="1"/>
    <s v="theater/plays"/>
    <n v="100"/>
    <n v="37.777999999999999"/>
    <x v="1"/>
    <x v="6"/>
  </r>
  <r>
    <x v="0"/>
    <x v="0"/>
    <s v="USD"/>
    <n v="1400875307"/>
    <n v="1398283307"/>
    <b v="0"/>
    <n v="56"/>
    <b v="1"/>
    <s v="theater/plays"/>
    <n v="101"/>
    <n v="72.053571428571431"/>
    <x v="1"/>
    <x v="6"/>
  </r>
  <r>
    <x v="0"/>
    <x v="17"/>
    <s v="EUR"/>
    <n v="1459978200"/>
    <n v="1458416585"/>
    <b v="0"/>
    <n v="46"/>
    <b v="1"/>
    <s v="theater/plays"/>
    <n v="107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"/>
    <n v="103.21428571428571"/>
    <x v="1"/>
    <x v="6"/>
  </r>
  <r>
    <x v="0"/>
    <x v="1"/>
    <s v="GBP"/>
    <n v="1450051200"/>
    <n v="1447594176"/>
    <b v="0"/>
    <n v="46"/>
    <b v="1"/>
    <s v="theater/plays"/>
    <n v="109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4"/>
    <n v="81.776315789473685"/>
    <x v="1"/>
    <x v="6"/>
  </r>
  <r>
    <x v="0"/>
    <x v="0"/>
    <s v="USD"/>
    <n v="1412434136"/>
    <n v="1409669336"/>
    <b v="0"/>
    <n v="104"/>
    <b v="1"/>
    <s v="theater/plays"/>
    <n v="103"/>
    <n v="297.02980769230766"/>
    <x v="1"/>
    <x v="6"/>
  </r>
  <r>
    <x v="0"/>
    <x v="0"/>
    <s v="USD"/>
    <n v="1411264800"/>
    <n v="1409620903"/>
    <b v="0"/>
    <n v="87"/>
    <b v="1"/>
    <s v="theater/plays"/>
    <n v="108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3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10"/>
    <n v="52.214285714285715"/>
    <x v="1"/>
    <x v="6"/>
  </r>
  <r>
    <x v="0"/>
    <x v="0"/>
    <s v="USD"/>
    <n v="1402974000"/>
    <n v="1400290255"/>
    <b v="0"/>
    <n v="71"/>
    <b v="1"/>
    <s v="theater/plays"/>
    <n v="100"/>
    <n v="134.1549295774648"/>
    <x v="1"/>
    <x v="6"/>
  </r>
  <r>
    <x v="0"/>
    <x v="0"/>
    <s v="USD"/>
    <n v="1404983269"/>
    <n v="1402391269"/>
    <b v="0"/>
    <n v="168"/>
    <b v="1"/>
    <s v="theater/plays"/>
    <n v="106"/>
    <n v="62.827380952380949"/>
    <x v="1"/>
    <x v="6"/>
  </r>
  <r>
    <x v="0"/>
    <x v="0"/>
    <s v="USD"/>
    <n v="1470538800"/>
    <n v="1469112493"/>
    <b v="0"/>
    <n v="19"/>
    <b v="1"/>
    <s v="theater/plays"/>
    <n v="112"/>
    <n v="58.94736842105263"/>
    <x v="1"/>
    <x v="6"/>
  </r>
  <r>
    <x v="0"/>
    <x v="0"/>
    <s v="USD"/>
    <n v="1408638480"/>
    <n v="1406811593"/>
    <b v="0"/>
    <n v="37"/>
    <b v="1"/>
    <s v="theater/plays"/>
    <n v="106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"/>
    <n v="186.07142857142858"/>
    <x v="1"/>
    <x v="6"/>
  </r>
  <r>
    <x v="0"/>
    <x v="0"/>
    <s v="USD"/>
    <n v="1453179540"/>
    <n v="1452030730"/>
    <b v="0"/>
    <n v="18"/>
    <b v="1"/>
    <s v="theater/plays"/>
    <n v="135"/>
    <n v="89.785555555555561"/>
    <x v="1"/>
    <x v="6"/>
  </r>
  <r>
    <x v="0"/>
    <x v="0"/>
    <s v="USD"/>
    <n v="1405095300"/>
    <n v="1403146628"/>
    <b v="0"/>
    <n v="82"/>
    <b v="1"/>
    <s v="theater/plays"/>
    <n v="105"/>
    <n v="64.157560975609755"/>
    <x v="1"/>
    <x v="6"/>
  </r>
  <r>
    <x v="0"/>
    <x v="0"/>
    <s v="USD"/>
    <n v="1447445820"/>
    <n v="1445077121"/>
    <b v="0"/>
    <n v="43"/>
    <b v="1"/>
    <s v="theater/plays"/>
    <n v="103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6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"/>
    <n v="43.28"/>
    <x v="1"/>
    <x v="6"/>
  </r>
  <r>
    <x v="0"/>
    <x v="0"/>
    <s v="USD"/>
    <n v="1458332412"/>
    <n v="1454448012"/>
    <b v="0"/>
    <n v="14"/>
    <b v="1"/>
    <s v="theater/plays"/>
    <n v="108"/>
    <n v="77"/>
    <x v="1"/>
    <x v="6"/>
  </r>
  <r>
    <x v="0"/>
    <x v="0"/>
    <s v="USD"/>
    <n v="1418784689"/>
    <n v="1416192689"/>
    <b v="0"/>
    <n v="45"/>
    <b v="1"/>
    <s v="theater/plays"/>
    <n v="110"/>
    <n v="51.222222222222221"/>
    <x v="1"/>
    <x v="6"/>
  </r>
  <r>
    <x v="0"/>
    <x v="0"/>
    <s v="USD"/>
    <n v="1468036800"/>
    <n v="1465607738"/>
    <b v="0"/>
    <n v="20"/>
    <b v="1"/>
    <s v="theater/plays"/>
    <n v="171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"/>
    <n v="41.125"/>
    <x v="1"/>
    <x v="6"/>
  </r>
  <r>
    <x v="0"/>
    <x v="0"/>
    <s v="USD"/>
    <n v="1406087940"/>
    <n v="1404141626"/>
    <b v="0"/>
    <n v="37"/>
    <b v="1"/>
    <s v="theater/plays"/>
    <n v="153"/>
    <n v="41.405405405405403"/>
    <x v="1"/>
    <x v="6"/>
  </r>
  <r>
    <x v="0"/>
    <x v="1"/>
    <s v="GBP"/>
    <n v="1471130956"/>
    <n v="1465946956"/>
    <b v="0"/>
    <n v="14"/>
    <b v="1"/>
    <s v="theater/plays"/>
    <n v="128"/>
    <n v="27.5"/>
    <x v="1"/>
    <x v="6"/>
  </r>
  <r>
    <x v="0"/>
    <x v="1"/>
    <s v="GBP"/>
    <n v="1406825159"/>
    <n v="1404233159"/>
    <b v="0"/>
    <n v="21"/>
    <b v="1"/>
    <s v="theater/plays"/>
    <n v="101"/>
    <n v="33.571428571428569"/>
    <x v="1"/>
    <x v="6"/>
  </r>
  <r>
    <x v="0"/>
    <x v="0"/>
    <s v="USD"/>
    <n v="1476381627"/>
    <n v="1473789627"/>
    <b v="0"/>
    <n v="69"/>
    <b v="1"/>
    <s v="theater/plays"/>
    <n v="101"/>
    <n v="145.86956521739131"/>
    <x v="1"/>
    <x v="6"/>
  </r>
  <r>
    <x v="0"/>
    <x v="0"/>
    <s v="USD"/>
    <n v="1406876340"/>
    <n v="1404190567"/>
    <b v="0"/>
    <n v="16"/>
    <b v="1"/>
    <s v="theater/plays"/>
    <n v="191"/>
    <n v="358.6875"/>
    <x v="1"/>
    <x v="6"/>
  </r>
  <r>
    <x v="0"/>
    <x v="0"/>
    <s v="USD"/>
    <n v="1423720740"/>
    <n v="1421081857"/>
    <b v="0"/>
    <n v="55"/>
    <b v="1"/>
    <s v="theater/plays"/>
    <n v="140"/>
    <n v="50.981818181818184"/>
    <x v="1"/>
    <x v="6"/>
  </r>
  <r>
    <x v="0"/>
    <x v="0"/>
    <s v="USD"/>
    <n v="1422937620"/>
    <n v="1420606303"/>
    <b v="0"/>
    <n v="27"/>
    <b v="1"/>
    <s v="theater/plays"/>
    <n v="124"/>
    <n v="45.037037037037038"/>
    <x v="1"/>
    <x v="6"/>
  </r>
  <r>
    <x v="0"/>
    <x v="1"/>
    <s v="GBP"/>
    <n v="1463743860"/>
    <n v="1461151860"/>
    <b v="0"/>
    <n v="36"/>
    <b v="1"/>
    <s v="theater/plays"/>
    <n v="126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"/>
    <n v="90.684210526315795"/>
    <x v="1"/>
    <x v="6"/>
  </r>
  <r>
    <x v="0"/>
    <x v="0"/>
    <s v="USD"/>
    <n v="1471921637"/>
    <n v="1469329637"/>
    <b v="0"/>
    <n v="93"/>
    <b v="1"/>
    <s v="theater/plays"/>
    <n v="102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2"/>
    <n v="716.35294117647061"/>
    <x v="1"/>
    <x v="6"/>
  </r>
  <r>
    <x v="0"/>
    <x v="0"/>
    <s v="USD"/>
    <n v="1461857045"/>
    <n v="1459265045"/>
    <b v="0"/>
    <n v="63"/>
    <b v="1"/>
    <s v="theater/plays"/>
    <n v="113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5"/>
    <n v="35.766666666666666"/>
    <x v="1"/>
    <x v="6"/>
  </r>
  <r>
    <x v="0"/>
    <x v="0"/>
    <s v="USD"/>
    <n v="1415253540"/>
    <n v="1413432331"/>
    <b v="0"/>
    <n v="23"/>
    <b v="1"/>
    <s v="theater/plays"/>
    <n v="102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"/>
    <n v="53.230769230769234"/>
    <x v="1"/>
    <x v="6"/>
  </r>
  <r>
    <x v="0"/>
    <x v="0"/>
    <s v="USD"/>
    <n v="1426539600"/>
    <n v="1424296822"/>
    <b v="0"/>
    <n v="57"/>
    <b v="1"/>
    <s v="theater/plays"/>
    <n v="113"/>
    <n v="39.596491228070178"/>
    <x v="1"/>
    <x v="6"/>
  </r>
  <r>
    <x v="0"/>
    <x v="1"/>
    <s v="GBP"/>
    <n v="1403382680"/>
    <n v="1400790680"/>
    <b v="0"/>
    <n v="56"/>
    <b v="1"/>
    <s v="theater/plays"/>
    <n v="128"/>
    <n v="34.25"/>
    <x v="1"/>
    <x v="6"/>
  </r>
  <r>
    <x v="0"/>
    <x v="0"/>
    <s v="USD"/>
    <n v="1436562000"/>
    <n v="1434440227"/>
    <b v="0"/>
    <n v="13"/>
    <b v="1"/>
    <s v="theater/plays"/>
    <n v="143"/>
    <n v="164.61538461538461"/>
    <x v="1"/>
    <x v="6"/>
  </r>
  <r>
    <x v="0"/>
    <x v="2"/>
    <s v="AUD"/>
    <n v="1420178188"/>
    <n v="1418709388"/>
    <b v="0"/>
    <n v="95"/>
    <b v="1"/>
    <s v="theater/plays"/>
    <n v="119"/>
    <n v="125.05263157894737"/>
    <x v="1"/>
    <x v="6"/>
  </r>
  <r>
    <x v="0"/>
    <x v="1"/>
    <s v="GBP"/>
    <n v="1404671466"/>
    <n v="1402079466"/>
    <b v="0"/>
    <n v="80"/>
    <b v="1"/>
    <s v="theater/plays"/>
    <n v="138"/>
    <n v="51.875"/>
    <x v="1"/>
    <x v="6"/>
  </r>
  <r>
    <x v="0"/>
    <x v="0"/>
    <s v="USD"/>
    <n v="1404403381"/>
    <n v="1401811381"/>
    <b v="0"/>
    <n v="133"/>
    <b v="1"/>
    <s v="theater/plays"/>
    <n v="160"/>
    <n v="40.285714285714285"/>
    <x v="1"/>
    <x v="6"/>
  </r>
  <r>
    <x v="0"/>
    <x v="0"/>
    <s v="USD"/>
    <n v="1466014499"/>
    <n v="1463422499"/>
    <b v="0"/>
    <n v="44"/>
    <b v="1"/>
    <s v="theater/plays"/>
    <n v="114"/>
    <n v="64.909090909090907"/>
    <x v="1"/>
    <x v="6"/>
  </r>
  <r>
    <x v="0"/>
    <x v="0"/>
    <s v="USD"/>
    <n v="1454431080"/>
    <n v="1451839080"/>
    <b v="0"/>
    <n v="30"/>
    <b v="1"/>
    <s v="theater/plays"/>
    <n v="101"/>
    <n v="55.333333333333336"/>
    <x v="1"/>
    <x v="6"/>
  </r>
  <r>
    <x v="0"/>
    <x v="0"/>
    <s v="USD"/>
    <n v="1433314740"/>
    <n v="1430600401"/>
    <b v="0"/>
    <n v="56"/>
    <b v="1"/>
    <s v="theater/plays"/>
    <n v="155"/>
    <n v="83.142857142857139"/>
    <x v="1"/>
    <x v="6"/>
  </r>
  <r>
    <x v="0"/>
    <x v="1"/>
    <s v="GBP"/>
    <n v="1435185252"/>
    <n v="1432593252"/>
    <b v="0"/>
    <n v="66"/>
    <b v="1"/>
    <s v="theater/plays"/>
    <n v="128"/>
    <n v="38.712121212121211"/>
    <x v="1"/>
    <x v="6"/>
  </r>
  <r>
    <x v="0"/>
    <x v="0"/>
    <s v="USD"/>
    <n v="1429286400"/>
    <n v="1427221560"/>
    <b v="0"/>
    <n v="29"/>
    <b v="1"/>
    <s v="theater/plays"/>
    <n v="121"/>
    <n v="125.37931034482759"/>
    <x v="1"/>
    <x v="6"/>
  </r>
  <r>
    <x v="0"/>
    <x v="1"/>
    <s v="GBP"/>
    <n v="1400965200"/>
    <n v="1398352531"/>
    <b v="0"/>
    <n v="72"/>
    <b v="1"/>
    <s v="theater/plays"/>
    <n v="113"/>
    <n v="78.263888888888886"/>
    <x v="1"/>
    <x v="6"/>
  </r>
  <r>
    <x v="0"/>
    <x v="0"/>
    <s v="USD"/>
    <n v="1460574924"/>
    <n v="1457982924"/>
    <b v="0"/>
    <n v="27"/>
    <b v="1"/>
    <s v="theater/plays"/>
    <n v="128"/>
    <n v="47.222222222222221"/>
    <x v="1"/>
    <x v="6"/>
  </r>
  <r>
    <x v="0"/>
    <x v="0"/>
    <s v="USD"/>
    <n v="1431928784"/>
    <n v="1430114384"/>
    <b v="0"/>
    <n v="10"/>
    <b v="1"/>
    <s v="theater/plays"/>
    <n v="158"/>
    <n v="79.099999999999994"/>
    <x v="1"/>
    <x v="6"/>
  </r>
  <r>
    <x v="0"/>
    <x v="0"/>
    <s v="USD"/>
    <n v="1445818397"/>
    <n v="1442794397"/>
    <b v="0"/>
    <n v="35"/>
    <b v="1"/>
    <s v="theater/plays"/>
    <n v="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7"/>
    <n v="74.208333333333329"/>
    <x v="1"/>
    <x v="6"/>
  </r>
  <r>
    <x v="0"/>
    <x v="0"/>
    <s v="USD"/>
    <n v="1473625166"/>
    <n v="1470169166"/>
    <b v="0"/>
    <n v="78"/>
    <b v="1"/>
    <s v="theater/plays"/>
    <n v="124"/>
    <n v="47.846153846153847"/>
    <x v="1"/>
    <x v="6"/>
  </r>
  <r>
    <x v="0"/>
    <x v="0"/>
    <s v="USD"/>
    <n v="1464904800"/>
    <n v="1463852904"/>
    <b v="0"/>
    <n v="49"/>
    <b v="1"/>
    <s v="theater/plays"/>
    <n v="109"/>
    <n v="34.408163265306122"/>
    <x v="1"/>
    <x v="6"/>
  </r>
  <r>
    <x v="0"/>
    <x v="5"/>
    <s v="CAD"/>
    <n v="1464471840"/>
    <n v="1459309704"/>
    <b v="0"/>
    <n v="42"/>
    <b v="1"/>
    <s v="theater/plays"/>
    <n v="102"/>
    <n v="40.238095238095241"/>
    <x v="1"/>
    <x v="6"/>
  </r>
  <r>
    <x v="0"/>
    <x v="0"/>
    <s v="USD"/>
    <n v="1435733940"/>
    <n v="1431046325"/>
    <b v="0"/>
    <n v="35"/>
    <b v="1"/>
    <s v="theater/plays"/>
    <n v="106"/>
    <n v="60.285714285714285"/>
    <x v="1"/>
    <x v="6"/>
  </r>
  <r>
    <x v="0"/>
    <x v="0"/>
    <s v="USD"/>
    <n v="1457326740"/>
    <n v="1455919438"/>
    <b v="0"/>
    <n v="42"/>
    <b v="1"/>
    <s v="theater/plays"/>
    <n v="106"/>
    <n v="25.30952380952381"/>
    <x v="1"/>
    <x v="6"/>
  </r>
  <r>
    <x v="0"/>
    <x v="1"/>
    <s v="GBP"/>
    <n v="1441995595"/>
    <n v="1439835595"/>
    <b v="0"/>
    <n v="42"/>
    <b v="1"/>
    <s v="theater/plays"/>
    <n v="101"/>
    <n v="35.952380952380949"/>
    <x v="1"/>
    <x v="6"/>
  </r>
  <r>
    <x v="0"/>
    <x v="0"/>
    <s v="USD"/>
    <n v="1458100740"/>
    <n v="1456862924"/>
    <b v="0"/>
    <n v="31"/>
    <b v="1"/>
    <s v="theater/plays"/>
    <n v="105"/>
    <n v="136"/>
    <x v="1"/>
    <x v="6"/>
  </r>
  <r>
    <x v="0"/>
    <x v="1"/>
    <s v="GBP"/>
    <n v="1469359728"/>
    <n v="1466767728"/>
    <b v="0"/>
    <n v="38"/>
    <b v="1"/>
    <s v="theater/plays"/>
    <n v="108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4"/>
    <n v="66.512820512820511"/>
    <x v="1"/>
    <x v="6"/>
  </r>
  <r>
    <x v="0"/>
    <x v="0"/>
    <s v="USD"/>
    <n v="1408815440"/>
    <n v="1404927440"/>
    <b v="0"/>
    <n v="29"/>
    <b v="1"/>
    <s v="theater/plays"/>
    <n v="102"/>
    <n v="105"/>
    <x v="1"/>
    <x v="6"/>
  </r>
  <r>
    <x v="0"/>
    <x v="0"/>
    <s v="USD"/>
    <n v="1464732537"/>
    <n v="1462140537"/>
    <b v="0"/>
    <n v="72"/>
    <b v="1"/>
    <s v="theater/plays"/>
    <n v="10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"/>
    <n v="96.666666666666671"/>
    <x v="1"/>
    <x v="6"/>
  </r>
  <r>
    <x v="0"/>
    <x v="0"/>
    <s v="USD"/>
    <n v="1404312846"/>
    <n v="1402584846"/>
    <b v="0"/>
    <n v="15"/>
    <b v="1"/>
    <s v="theater/plays"/>
    <n v="101"/>
    <n v="60.333333333333336"/>
    <x v="1"/>
    <x v="6"/>
  </r>
  <r>
    <x v="0"/>
    <x v="1"/>
    <s v="GBP"/>
    <n v="1415385000"/>
    <n v="1413406695"/>
    <b v="0"/>
    <n v="19"/>
    <b v="1"/>
    <s v="theater/plays"/>
    <n v="101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"/>
    <n v="75.340909090909093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3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"/>
    <n v="50.020909090909093"/>
    <x v="1"/>
    <x v="6"/>
  </r>
  <r>
    <x v="0"/>
    <x v="1"/>
    <s v="GBP"/>
    <n v="1425478950"/>
    <n v="1422886950"/>
    <b v="0"/>
    <n v="28"/>
    <b v="1"/>
    <s v="theater/plays"/>
    <n v="101"/>
    <n v="72.392857142857139"/>
    <x v="1"/>
    <x v="6"/>
  </r>
  <r>
    <x v="0"/>
    <x v="1"/>
    <s v="GBP"/>
    <n v="1441547220"/>
    <n v="1439322412"/>
    <b v="0"/>
    <n v="21"/>
    <b v="1"/>
    <s v="theater/plays"/>
    <n v="101"/>
    <n v="95.952380952380949"/>
    <x v="1"/>
    <x v="6"/>
  </r>
  <r>
    <x v="0"/>
    <x v="0"/>
    <s v="USD"/>
    <n v="1411980020"/>
    <n v="1409388020"/>
    <b v="0"/>
    <n v="13"/>
    <b v="1"/>
    <s v="theater/plays"/>
    <n v="169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4"/>
    <n v="56.825000000000003"/>
    <x v="1"/>
    <x v="6"/>
  </r>
  <r>
    <x v="0"/>
    <x v="0"/>
    <s v="USD"/>
    <n v="1410580800"/>
    <n v="1409336373"/>
    <b v="0"/>
    <n v="74"/>
    <b v="1"/>
    <s v="theater/plays"/>
    <n v="102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7"/>
    <n v="81.569767441860463"/>
    <x v="1"/>
    <x v="6"/>
  </r>
  <r>
    <x v="0"/>
    <x v="1"/>
    <s v="GBP"/>
    <n v="1484740918"/>
    <n v="1483012918"/>
    <b v="0"/>
    <n v="37"/>
    <b v="1"/>
    <s v="theater/plays"/>
    <n v="101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9"/>
    <n v="42.296296296296298"/>
    <x v="1"/>
    <x v="6"/>
  </r>
  <r>
    <x v="0"/>
    <x v="0"/>
    <s v="USD"/>
    <n v="1447269367"/>
    <n v="1444673767"/>
    <b v="0"/>
    <n v="8"/>
    <b v="1"/>
    <s v="theater/plays"/>
    <n v="126"/>
    <n v="78.875"/>
    <x v="1"/>
    <x v="6"/>
  </r>
  <r>
    <x v="0"/>
    <x v="0"/>
    <s v="USD"/>
    <n v="1443711623"/>
    <n v="1440687623"/>
    <b v="0"/>
    <n v="204"/>
    <b v="1"/>
    <s v="theater/plays"/>
    <n v="156"/>
    <n v="38.284313725490193"/>
    <x v="1"/>
    <x v="6"/>
  </r>
  <r>
    <x v="0"/>
    <x v="1"/>
    <s v="GBP"/>
    <n v="1443808800"/>
    <n v="1441120910"/>
    <b v="0"/>
    <n v="46"/>
    <b v="1"/>
    <s v="theater/plays"/>
    <n v="103"/>
    <n v="44.847826086956523"/>
    <x v="1"/>
    <x v="6"/>
  </r>
  <r>
    <x v="0"/>
    <x v="1"/>
    <s v="GBP"/>
    <n v="1450612740"/>
    <n v="1448040425"/>
    <b v="0"/>
    <n v="17"/>
    <b v="1"/>
    <s v="theater/plays"/>
    <n v="153"/>
    <n v="13.529411764705882"/>
    <x v="1"/>
    <x v="6"/>
  </r>
  <r>
    <x v="0"/>
    <x v="5"/>
    <s v="CAD"/>
    <n v="1416211140"/>
    <n v="1413016216"/>
    <b v="0"/>
    <n v="28"/>
    <b v="1"/>
    <s v="theater/plays"/>
    <n v="180"/>
    <n v="43.5"/>
    <x v="1"/>
    <x v="6"/>
  </r>
  <r>
    <x v="0"/>
    <x v="1"/>
    <s v="GBP"/>
    <n v="1471428340"/>
    <n v="1469009140"/>
    <b v="0"/>
    <n v="83"/>
    <b v="1"/>
    <s v="theater/plays"/>
    <n v="128"/>
    <n v="30.951807228915662"/>
    <x v="1"/>
    <x v="6"/>
  </r>
  <r>
    <x v="0"/>
    <x v="0"/>
    <s v="USD"/>
    <n v="1473358122"/>
    <n v="1471543722"/>
    <b v="0"/>
    <n v="13"/>
    <b v="1"/>
    <s v="theater/plays"/>
    <n v="120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"/>
    <n v="66.152941176470591"/>
    <x v="1"/>
    <x v="6"/>
  </r>
  <r>
    <x v="0"/>
    <x v="12"/>
    <s v="EUR"/>
    <n v="1435255659"/>
    <n v="1432663659"/>
    <b v="0"/>
    <n v="29"/>
    <b v="1"/>
    <s v="theater/plays"/>
    <n v="105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"/>
    <n v="31.375"/>
    <x v="1"/>
    <x v="6"/>
  </r>
  <r>
    <x v="0"/>
    <x v="0"/>
    <s v="USD"/>
    <n v="1427860740"/>
    <n v="1426002684"/>
    <b v="0"/>
    <n v="19"/>
    <b v="1"/>
    <s v="theater/plays"/>
    <n v="102"/>
    <n v="59.210526315789473"/>
    <x v="1"/>
    <x v="6"/>
  </r>
  <r>
    <x v="0"/>
    <x v="0"/>
    <s v="USD"/>
    <n v="1463198340"/>
    <n v="1461117201"/>
    <b v="0"/>
    <n v="336"/>
    <b v="1"/>
    <s v="theater/plays"/>
    <n v="114"/>
    <n v="119.17633928571429"/>
    <x v="1"/>
    <x v="6"/>
  </r>
  <r>
    <x v="0"/>
    <x v="0"/>
    <s v="USD"/>
    <n v="1457139600"/>
    <n v="1455230214"/>
    <b v="0"/>
    <n v="13"/>
    <b v="1"/>
    <s v="theater/plays"/>
    <n v="102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5"/>
    <n v="40.9375"/>
    <x v="1"/>
    <x v="6"/>
  </r>
  <r>
    <x v="0"/>
    <x v="0"/>
    <s v="USD"/>
    <n v="1400796420"/>
    <n v="1398342170"/>
    <b v="0"/>
    <n v="25"/>
    <b v="1"/>
    <s v="theater/plays"/>
    <n v="102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"/>
    <n v="56.20192307692308"/>
    <x v="1"/>
    <x v="6"/>
  </r>
  <r>
    <x v="0"/>
    <x v="0"/>
    <s v="USD"/>
    <n v="1423674000"/>
    <n v="1421025159"/>
    <b v="0"/>
    <n v="53"/>
    <b v="1"/>
    <s v="theater/plays"/>
    <n v="113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"/>
    <n v="110.5"/>
    <x v="1"/>
    <x v="6"/>
  </r>
  <r>
    <x v="0"/>
    <x v="0"/>
    <s v="USD"/>
    <n v="1399271911"/>
    <n v="1396334311"/>
    <b v="0"/>
    <n v="558"/>
    <b v="1"/>
    <s v="theater/plays"/>
    <n v="100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4"/>
    <n v="43.125"/>
    <x v="1"/>
    <x v="6"/>
  </r>
  <r>
    <x v="0"/>
    <x v="5"/>
    <s v="CAD"/>
    <n v="1432694700"/>
    <n v="1429651266"/>
    <b v="0"/>
    <n v="74"/>
    <b v="1"/>
    <s v="theater/plays"/>
    <n v="108"/>
    <n v="46.891891891891895"/>
    <x v="1"/>
    <x v="6"/>
  </r>
  <r>
    <x v="0"/>
    <x v="0"/>
    <s v="USD"/>
    <n v="1438799760"/>
    <n v="1437236378"/>
    <b v="0"/>
    <n v="54"/>
    <b v="1"/>
    <s v="theater/plays"/>
    <n v="102"/>
    <n v="47.407407407407405"/>
    <x v="1"/>
    <x v="6"/>
  </r>
  <r>
    <x v="0"/>
    <x v="1"/>
    <s v="GBP"/>
    <n v="1457906400"/>
    <n v="1457115427"/>
    <b v="0"/>
    <n v="31"/>
    <b v="1"/>
    <s v="theater/plays"/>
    <n v="149"/>
    <n v="15.129032258064516"/>
    <x v="1"/>
    <x v="6"/>
  </r>
  <r>
    <x v="0"/>
    <x v="1"/>
    <s v="GBP"/>
    <n v="1470078000"/>
    <n v="1467648456"/>
    <b v="0"/>
    <n v="25"/>
    <b v="1"/>
    <s v="theater/plays"/>
    <n v="105"/>
    <n v="21.098000000000003"/>
    <x v="1"/>
    <x v="6"/>
  </r>
  <r>
    <x v="0"/>
    <x v="1"/>
    <s v="GBP"/>
    <n v="1444060800"/>
    <n v="1440082649"/>
    <b v="0"/>
    <n v="17"/>
    <b v="1"/>
    <s v="theater/plays"/>
    <n v="101"/>
    <n v="59.117647058823529"/>
    <x v="1"/>
    <x v="6"/>
  </r>
  <r>
    <x v="0"/>
    <x v="0"/>
    <s v="USD"/>
    <n v="1420048208"/>
    <n v="1417456208"/>
    <b v="0"/>
    <n v="12"/>
    <b v="1"/>
    <s v="theater/plays"/>
    <n v="131"/>
    <n v="97.916666666666671"/>
    <x v="1"/>
    <x v="6"/>
  </r>
  <r>
    <x v="0"/>
    <x v="1"/>
    <s v="GBP"/>
    <n v="1422015083"/>
    <n v="1419423083"/>
    <b v="0"/>
    <n v="38"/>
    <b v="1"/>
    <s v="theater/plays"/>
    <n v="105"/>
    <n v="55.131578947368418"/>
    <x v="1"/>
    <x v="6"/>
  </r>
  <r>
    <x v="0"/>
    <x v="1"/>
    <s v="GBP"/>
    <n v="1433964444"/>
    <n v="1431372444"/>
    <b v="0"/>
    <n v="41"/>
    <b v="1"/>
    <s v="theater/plays"/>
    <n v="109"/>
    <n v="26.536585365853657"/>
    <x v="1"/>
    <x v="6"/>
  </r>
  <r>
    <x v="0"/>
    <x v="0"/>
    <s v="USD"/>
    <n v="1410975994"/>
    <n v="1408383994"/>
    <b v="0"/>
    <n v="19"/>
    <b v="1"/>
    <s v="theater/plays"/>
    <n v="111"/>
    <n v="58.421052631578945"/>
    <x v="1"/>
    <x v="6"/>
  </r>
  <r>
    <x v="0"/>
    <x v="0"/>
    <s v="USD"/>
    <n v="1420734696"/>
    <n v="1418142696"/>
    <b v="0"/>
    <n v="41"/>
    <b v="1"/>
    <s v="theater/plays"/>
    <n v="100"/>
    <n v="122.53658536585365"/>
    <x v="1"/>
    <x v="6"/>
  </r>
  <r>
    <x v="0"/>
    <x v="0"/>
    <s v="USD"/>
    <n v="1420009200"/>
    <n v="1417593483"/>
    <b v="0"/>
    <n v="26"/>
    <b v="1"/>
    <s v="theater/plays"/>
    <n v="114"/>
    <n v="87.961538461538467"/>
    <x v="1"/>
    <x v="6"/>
  </r>
  <r>
    <x v="0"/>
    <x v="1"/>
    <s v="GBP"/>
    <n v="1414701413"/>
    <n v="1412109413"/>
    <b v="0"/>
    <n v="25"/>
    <b v="1"/>
    <s v="theater/plays"/>
    <n v="122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3"/>
    <n v="39.53846153846154"/>
    <x v="1"/>
    <x v="6"/>
  </r>
  <r>
    <x v="0"/>
    <x v="0"/>
    <s v="USD"/>
    <n v="1415921848"/>
    <n v="1413326248"/>
    <b v="0"/>
    <n v="45"/>
    <b v="1"/>
    <s v="theater/plays"/>
    <n v="106"/>
    <n v="136.77777777777777"/>
    <x v="1"/>
    <x v="6"/>
  </r>
  <r>
    <x v="0"/>
    <x v="0"/>
    <s v="USD"/>
    <n v="1470887940"/>
    <n v="1468176527"/>
    <b v="0"/>
    <n v="102"/>
    <b v="1"/>
    <s v="theater/plays"/>
    <n v="1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4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9"/>
    <n v="135.625"/>
    <x v="1"/>
    <x v="6"/>
  </r>
  <r>
    <x v="0"/>
    <x v="1"/>
    <s v="GBP"/>
    <n v="1436772944"/>
    <n v="1434180944"/>
    <b v="0"/>
    <n v="112"/>
    <b v="1"/>
    <s v="theater/plays"/>
    <n v="116"/>
    <n v="30.9375"/>
    <x v="1"/>
    <x v="6"/>
  </r>
  <r>
    <x v="0"/>
    <x v="0"/>
    <s v="USD"/>
    <n v="1419181890"/>
    <n v="1416589890"/>
    <b v="0"/>
    <n v="23"/>
    <b v="1"/>
    <s v="theater/plays"/>
    <n v="119"/>
    <n v="176.08695652173913"/>
    <x v="1"/>
    <x v="6"/>
  </r>
  <r>
    <x v="0"/>
    <x v="0"/>
    <s v="USD"/>
    <n v="1474649070"/>
    <n v="1469465070"/>
    <b v="0"/>
    <n v="54"/>
    <b v="1"/>
    <s v="theater/plays"/>
    <n v="109"/>
    <n v="151.9814814814815"/>
    <x v="1"/>
    <x v="6"/>
  </r>
  <r>
    <x v="0"/>
    <x v="1"/>
    <s v="GBP"/>
    <n v="1467054000"/>
    <n v="1463144254"/>
    <b v="0"/>
    <n v="28"/>
    <b v="1"/>
    <s v="theater/plays"/>
    <n v="127"/>
    <n v="22.607142857142858"/>
    <x v="1"/>
    <x v="6"/>
  </r>
  <r>
    <x v="0"/>
    <x v="1"/>
    <s v="GBP"/>
    <n v="1430348400"/>
    <n v="1428436410"/>
    <b v="0"/>
    <n v="11"/>
    <b v="1"/>
    <s v="theater/plays"/>
    <n v="101"/>
    <n v="18.272727272727273"/>
    <x v="1"/>
    <x v="6"/>
  </r>
  <r>
    <x v="0"/>
    <x v="0"/>
    <s v="USD"/>
    <n v="1432654347"/>
    <n v="1430494347"/>
    <b v="0"/>
    <n v="62"/>
    <b v="1"/>
    <s v="theater/plays"/>
    <n v="128"/>
    <n v="82.258064516129039"/>
    <x v="1"/>
    <x v="6"/>
  </r>
  <r>
    <x v="0"/>
    <x v="1"/>
    <s v="GBP"/>
    <n v="1413792034"/>
    <n v="1411200034"/>
    <b v="0"/>
    <n v="73"/>
    <b v="1"/>
    <s v="theater/plays"/>
    <n v="100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"/>
    <n v="72.714285714285708"/>
    <x v="1"/>
    <x v="6"/>
  </r>
  <r>
    <x v="0"/>
    <x v="0"/>
    <s v="USD"/>
    <n v="1420489560"/>
    <n v="1417469639"/>
    <b v="0"/>
    <n v="43"/>
    <b v="1"/>
    <s v="theater/plays"/>
    <n v="111"/>
    <n v="77.186046511627907"/>
    <x v="1"/>
    <x v="6"/>
  </r>
  <r>
    <x v="0"/>
    <x v="0"/>
    <s v="USD"/>
    <n v="1472952982"/>
    <n v="1470792982"/>
    <b v="0"/>
    <n v="36"/>
    <b v="1"/>
    <s v="theater/plays"/>
    <n v="126"/>
    <n v="55.972222222222221"/>
    <x v="1"/>
    <x v="6"/>
  </r>
  <r>
    <x v="0"/>
    <x v="0"/>
    <s v="USD"/>
    <n v="1426229940"/>
    <n v="1423959123"/>
    <b v="0"/>
    <n v="62"/>
    <b v="1"/>
    <s v="theater/plays"/>
    <n v="119"/>
    <n v="49.693548387096776"/>
    <x v="1"/>
    <x v="6"/>
  </r>
  <r>
    <x v="0"/>
    <x v="5"/>
    <s v="CAD"/>
    <n v="1409072982"/>
    <n v="1407258582"/>
    <b v="0"/>
    <n v="15"/>
    <b v="1"/>
    <s v="theater/plays"/>
    <n v="108"/>
    <n v="79"/>
    <x v="1"/>
    <x v="6"/>
  </r>
  <r>
    <x v="0"/>
    <x v="0"/>
    <s v="USD"/>
    <n v="1456984740"/>
    <n v="1455717790"/>
    <b v="0"/>
    <n v="33"/>
    <b v="1"/>
    <s v="theater/plays"/>
    <n v="103"/>
    <n v="77.727272727272734"/>
    <x v="1"/>
    <x v="6"/>
  </r>
  <r>
    <x v="0"/>
    <x v="0"/>
    <s v="USD"/>
    <n v="1409720340"/>
    <n v="1408129822"/>
    <b v="0"/>
    <n v="27"/>
    <b v="1"/>
    <s v="theater/plays"/>
    <n v="110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"/>
    <n v="39.377358490566039"/>
    <x v="1"/>
    <x v="6"/>
  </r>
  <r>
    <x v="0"/>
    <x v="0"/>
    <s v="USD"/>
    <n v="1463520479"/>
    <n v="1458336479"/>
    <b v="0"/>
    <n v="49"/>
    <b v="1"/>
    <s v="theater/plays"/>
    <n v="100"/>
    <n v="81.673469387755105"/>
    <x v="1"/>
    <x v="6"/>
  </r>
  <r>
    <x v="0"/>
    <x v="0"/>
    <s v="USD"/>
    <n v="1446759880"/>
    <n v="1444164280"/>
    <b v="0"/>
    <n v="57"/>
    <b v="1"/>
    <s v="theater/plays"/>
    <n v="171"/>
    <n v="44.912280701754383"/>
    <x v="1"/>
    <x v="6"/>
  </r>
  <r>
    <x v="0"/>
    <x v="0"/>
    <s v="USD"/>
    <n v="1461913140"/>
    <n v="1461370956"/>
    <b v="0"/>
    <n v="69"/>
    <b v="1"/>
    <s v="theater/plays"/>
    <n v="113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"/>
    <n v="61.0625"/>
    <x v="1"/>
    <x v="6"/>
  </r>
  <r>
    <x v="0"/>
    <x v="1"/>
    <s v="GBP"/>
    <n v="1450137600"/>
    <n v="1448924882"/>
    <b v="0"/>
    <n v="20"/>
    <b v="1"/>
    <s v="theater/plays"/>
    <n v="105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"/>
    <n v="143.0952380952381"/>
    <x v="1"/>
    <x v="6"/>
  </r>
  <r>
    <x v="0"/>
    <x v="1"/>
    <s v="GBP"/>
    <n v="1439806936"/>
    <n v="1437214936"/>
    <b v="0"/>
    <n v="31"/>
    <b v="1"/>
    <s v="theater/plays"/>
    <n v="162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1"/>
    <n v="35.492957746478872"/>
    <x v="1"/>
    <x v="6"/>
  </r>
  <r>
    <x v="0"/>
    <x v="1"/>
    <s v="GBP"/>
    <n v="1449756896"/>
    <n v="1447164896"/>
    <b v="0"/>
    <n v="72"/>
    <b v="1"/>
    <s v="theater/plays"/>
    <n v="107"/>
    <n v="37.083333333333336"/>
    <x v="1"/>
    <x v="6"/>
  </r>
  <r>
    <x v="0"/>
    <x v="1"/>
    <s v="GBP"/>
    <n v="1426801664"/>
    <n v="1424213264"/>
    <b v="0"/>
    <n v="45"/>
    <b v="1"/>
    <s v="theater/plays"/>
    <n v="125"/>
    <n v="69.333333333333329"/>
    <x v="1"/>
    <x v="6"/>
  </r>
  <r>
    <x v="0"/>
    <x v="1"/>
    <s v="GBP"/>
    <n v="1488240000"/>
    <n v="1486996729"/>
    <b v="0"/>
    <n v="51"/>
    <b v="1"/>
    <s v="theater/plays"/>
    <n v="119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3"/>
    <n v="66.470588235294116"/>
    <x v="1"/>
    <x v="6"/>
  </r>
  <r>
    <x v="0"/>
    <x v="0"/>
    <s v="USD"/>
    <n v="1425528000"/>
    <n v="1422916261"/>
    <b v="0"/>
    <n v="197"/>
    <b v="1"/>
    <s v="theater/plays"/>
    <n v="105"/>
    <n v="56.065989847715734"/>
    <x v="1"/>
    <x v="6"/>
  </r>
  <r>
    <x v="0"/>
    <x v="0"/>
    <s v="USD"/>
    <n v="1475269200"/>
    <n v="1473200844"/>
    <b v="0"/>
    <n v="70"/>
    <b v="1"/>
    <s v="theater/plays"/>
    <n v="110"/>
    <n v="47.028571428571432"/>
    <x v="1"/>
    <x v="6"/>
  </r>
  <r>
    <x v="0"/>
    <x v="0"/>
    <s v="USD"/>
    <n v="1411874580"/>
    <n v="1409030371"/>
    <b v="0"/>
    <n v="21"/>
    <b v="1"/>
    <s v="theater/plays"/>
    <n v="100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5"/>
    <n v="80.717948717948715"/>
    <x v="1"/>
    <x v="6"/>
  </r>
  <r>
    <x v="0"/>
    <x v="1"/>
    <s v="GBP"/>
    <n v="1435851577"/>
    <n v="1433259577"/>
    <b v="0"/>
    <n v="78"/>
    <b v="1"/>
    <s v="theater/plays"/>
    <n v="103"/>
    <n v="39.487179487179489"/>
    <x v="1"/>
    <x v="6"/>
  </r>
  <r>
    <x v="0"/>
    <x v="1"/>
    <s v="GBP"/>
    <n v="1408204857"/>
    <n v="1406390457"/>
    <b v="0"/>
    <n v="48"/>
    <b v="1"/>
    <s v="theater/plays"/>
    <n v="1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"/>
    <n v="1"/>
    <x v="1"/>
    <x v="40"/>
  </r>
  <r>
    <x v="2"/>
    <x v="0"/>
    <s v="USD"/>
    <n v="1411444740"/>
    <n v="1409335497"/>
    <b v="0"/>
    <n v="59"/>
    <b v="0"/>
    <s v="theater/musical"/>
    <n v="5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"/>
    <n v="56.838709677419352"/>
    <x v="1"/>
    <x v="40"/>
  </r>
  <r>
    <x v="2"/>
    <x v="5"/>
    <s v="CAD"/>
    <n v="1484366340"/>
    <n v="1480219174"/>
    <b v="0"/>
    <n v="18"/>
    <b v="0"/>
    <s v="theater/musical"/>
    <n v="4"/>
    <n v="176.94444444444446"/>
    <x v="1"/>
    <x v="40"/>
  </r>
  <r>
    <x v="2"/>
    <x v="0"/>
    <s v="USD"/>
    <n v="1461186676"/>
    <n v="1458594676"/>
    <b v="0"/>
    <n v="10"/>
    <b v="0"/>
    <s v="theater/musical"/>
    <n v="3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1"/>
    <n v="66.142857142857139"/>
    <x v="1"/>
    <x v="40"/>
  </r>
  <r>
    <x v="2"/>
    <x v="5"/>
    <s v="CAD"/>
    <n v="1429456132"/>
    <n v="1424275732"/>
    <b v="0"/>
    <n v="2"/>
    <b v="0"/>
    <s v="theater/musical"/>
    <n v="7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6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"/>
    <n v="68.416666666666671"/>
    <x v="1"/>
    <x v="40"/>
  </r>
  <r>
    <x v="2"/>
    <x v="5"/>
    <s v="CAD"/>
    <n v="1479773838"/>
    <n v="1477178238"/>
    <b v="0"/>
    <n v="1"/>
    <b v="0"/>
    <s v="theater/musical"/>
    <n v="0"/>
    <n v="1"/>
    <x v="1"/>
    <x v="40"/>
  </r>
  <r>
    <x v="2"/>
    <x v="0"/>
    <s v="USD"/>
    <n v="1434497400"/>
    <n v="1431770802"/>
    <b v="0"/>
    <n v="8"/>
    <b v="0"/>
    <s v="theater/musical"/>
    <n v="5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1"/>
    <n v="44.235294117647058"/>
    <x v="1"/>
    <x v="6"/>
  </r>
  <r>
    <x v="0"/>
    <x v="1"/>
    <s v="GBP"/>
    <n v="1438764207"/>
    <n v="1436172207"/>
    <b v="0"/>
    <n v="33"/>
    <b v="1"/>
    <s v="theater/plays"/>
    <n v="101"/>
    <n v="60.909090909090907"/>
    <x v="1"/>
    <x v="6"/>
  </r>
  <r>
    <x v="0"/>
    <x v="1"/>
    <s v="GBP"/>
    <n v="1459702800"/>
    <n v="1457690386"/>
    <b v="0"/>
    <n v="38"/>
    <b v="1"/>
    <s v="theater/plays"/>
    <n v="174"/>
    <n v="68.84210526315789"/>
    <x v="1"/>
    <x v="6"/>
  </r>
  <r>
    <x v="0"/>
    <x v="0"/>
    <s v="USD"/>
    <n v="1437202740"/>
    <n v="1434654998"/>
    <b v="0"/>
    <n v="79"/>
    <b v="1"/>
    <s v="theater/plays"/>
    <n v="116"/>
    <n v="73.582278481012665"/>
    <x v="1"/>
    <x v="6"/>
  </r>
  <r>
    <x v="0"/>
    <x v="16"/>
    <s v="CHF"/>
    <n v="1485989940"/>
    <n v="1483393836"/>
    <b v="0"/>
    <n v="46"/>
    <b v="1"/>
    <s v="theater/plays"/>
    <n v="106"/>
    <n v="115.02173913043478"/>
    <x v="1"/>
    <x v="6"/>
  </r>
  <r>
    <x v="0"/>
    <x v="8"/>
    <s v="DKK"/>
    <n v="1464817320"/>
    <n v="1462806419"/>
    <b v="0"/>
    <n v="20"/>
    <b v="1"/>
    <s v="theater/plays"/>
    <n v="111"/>
    <n v="110.75"/>
    <x v="1"/>
    <x v="6"/>
  </r>
  <r>
    <x v="0"/>
    <x v="0"/>
    <s v="USD"/>
    <n v="1404273540"/>
    <n v="1400272580"/>
    <b v="0"/>
    <n v="20"/>
    <b v="1"/>
    <s v="theater/plays"/>
    <n v="101"/>
    <n v="75.5"/>
    <x v="1"/>
    <x v="6"/>
  </r>
  <r>
    <x v="0"/>
    <x v="0"/>
    <s v="USD"/>
    <n v="1426775940"/>
    <n v="1424414350"/>
    <b v="0"/>
    <n v="13"/>
    <b v="1"/>
    <s v="theater/plays"/>
    <n v="102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"/>
    <n v="46.05263157894737"/>
    <x v="1"/>
    <x v="6"/>
  </r>
  <r>
    <x v="0"/>
    <x v="6"/>
    <s v="EUR"/>
    <n v="1446062040"/>
    <n v="1445109822"/>
    <b v="0"/>
    <n v="14"/>
    <b v="1"/>
    <s v="theater/plays"/>
    <n v="115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"/>
    <n v="53.363965517241382"/>
    <x v="1"/>
    <x v="6"/>
  </r>
  <r>
    <x v="0"/>
    <x v="0"/>
    <s v="USD"/>
    <n v="1437676380"/>
    <n v="1435670452"/>
    <b v="0"/>
    <n v="28"/>
    <b v="1"/>
    <s v="theater/plays"/>
    <n v="104"/>
    <n v="36.964285714285715"/>
    <x v="1"/>
    <x v="6"/>
  </r>
  <r>
    <x v="0"/>
    <x v="1"/>
    <s v="GBP"/>
    <n v="1434039137"/>
    <n v="1431447137"/>
    <b v="0"/>
    <n v="17"/>
    <b v="1"/>
    <s v="theater/plays"/>
    <n v="138"/>
    <n v="81.294117647058826"/>
    <x v="1"/>
    <x v="6"/>
  </r>
  <r>
    <x v="0"/>
    <x v="1"/>
    <s v="GBP"/>
    <n v="1433113200"/>
    <n v="1431951611"/>
    <b v="0"/>
    <n v="12"/>
    <b v="1"/>
    <s v="theater/plays"/>
    <n v="110"/>
    <n v="20.083333333333332"/>
    <x v="1"/>
    <x v="6"/>
  </r>
  <r>
    <x v="0"/>
    <x v="0"/>
    <s v="USD"/>
    <n v="1405915140"/>
    <n v="1404140667"/>
    <b v="0"/>
    <n v="40"/>
    <b v="1"/>
    <s v="theater/plays"/>
    <n v="101"/>
    <n v="88.25"/>
    <x v="1"/>
    <x v="6"/>
  </r>
  <r>
    <x v="0"/>
    <x v="1"/>
    <s v="GBP"/>
    <n v="1411771384"/>
    <n v="1409179384"/>
    <b v="0"/>
    <n v="57"/>
    <b v="1"/>
    <s v="theater/plays"/>
    <n v="102"/>
    <n v="53.438596491228068"/>
    <x v="1"/>
    <x v="6"/>
  </r>
  <r>
    <x v="0"/>
    <x v="1"/>
    <s v="GBP"/>
    <n v="1415191920"/>
    <n v="1412233497"/>
    <b v="0"/>
    <n v="114"/>
    <b v="1"/>
    <s v="theater/plays"/>
    <n v="114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9"/>
    <n v="64.375"/>
    <x v="1"/>
    <x v="6"/>
  </r>
  <r>
    <x v="0"/>
    <x v="0"/>
    <s v="USD"/>
    <n v="1404359940"/>
    <n v="1402580818"/>
    <b v="0"/>
    <n v="199"/>
    <b v="1"/>
    <s v="theater/plays"/>
    <n v="103"/>
    <n v="62.052763819095475"/>
    <x v="1"/>
    <x v="6"/>
  </r>
  <r>
    <x v="0"/>
    <x v="1"/>
    <s v="GBP"/>
    <n v="1433076298"/>
    <n v="1430052298"/>
    <b v="0"/>
    <n v="31"/>
    <b v="1"/>
    <s v="theater/plays"/>
    <n v="103"/>
    <n v="66.129032258064512"/>
    <x v="1"/>
    <x v="6"/>
  </r>
  <r>
    <x v="0"/>
    <x v="0"/>
    <s v="USD"/>
    <n v="1404190740"/>
    <n v="1401214581"/>
    <b v="0"/>
    <n v="30"/>
    <b v="1"/>
    <s v="theater/plays"/>
    <n v="110"/>
    <n v="73.400000000000006"/>
    <x v="1"/>
    <x v="6"/>
  </r>
  <r>
    <x v="0"/>
    <x v="0"/>
    <s v="USD"/>
    <n v="1475664834"/>
    <n v="1473850434"/>
    <b v="0"/>
    <n v="34"/>
    <b v="1"/>
    <s v="theater/plays"/>
    <n v="113"/>
    <n v="99.5"/>
    <x v="1"/>
    <x v="6"/>
  </r>
  <r>
    <x v="0"/>
    <x v="0"/>
    <s v="USD"/>
    <n v="1452872290"/>
    <n v="1452008290"/>
    <b v="0"/>
    <n v="18"/>
    <b v="1"/>
    <s v="theater/plays"/>
    <n v="112"/>
    <n v="62.166666666666664"/>
    <x v="1"/>
    <x v="6"/>
  </r>
  <r>
    <x v="0"/>
    <x v="0"/>
    <s v="USD"/>
    <n v="1402901940"/>
    <n v="1399998418"/>
    <b v="0"/>
    <n v="67"/>
    <b v="1"/>
    <s v="theater/plays"/>
    <n v="139"/>
    <n v="62.328358208955223"/>
    <x v="1"/>
    <x v="6"/>
  </r>
  <r>
    <x v="0"/>
    <x v="0"/>
    <s v="USD"/>
    <n v="1476931696"/>
    <n v="1474339696"/>
    <b v="0"/>
    <n v="66"/>
    <b v="1"/>
    <s v="theater/plays"/>
    <n v="111"/>
    <n v="58.787878787878789"/>
    <x v="1"/>
    <x v="6"/>
  </r>
  <r>
    <x v="0"/>
    <x v="0"/>
    <s v="USD"/>
    <n v="1441167586"/>
    <n v="1438575586"/>
    <b v="0"/>
    <n v="23"/>
    <b v="1"/>
    <s v="theater/plays"/>
    <n v="139"/>
    <n v="45.347826086956523"/>
    <x v="1"/>
    <x v="6"/>
  </r>
  <r>
    <x v="0"/>
    <x v="0"/>
    <s v="USD"/>
    <n v="1400533200"/>
    <n v="1398348859"/>
    <b v="0"/>
    <n v="126"/>
    <b v="1"/>
    <s v="theater/plays"/>
    <n v="106"/>
    <n v="41.944444444444443"/>
    <x v="1"/>
    <x v="6"/>
  </r>
  <r>
    <x v="0"/>
    <x v="0"/>
    <s v="USD"/>
    <n v="1440820740"/>
    <n v="1439567660"/>
    <b v="0"/>
    <n v="6"/>
    <b v="1"/>
    <s v="theater/plays"/>
    <n v="101"/>
    <n v="59.166666666666664"/>
    <x v="1"/>
    <x v="6"/>
  </r>
  <r>
    <x v="0"/>
    <x v="0"/>
    <s v="USD"/>
    <n v="1403846055"/>
    <n v="1401254055"/>
    <b v="0"/>
    <n v="25"/>
    <b v="1"/>
    <s v="theater/plays"/>
    <n v="100"/>
    <n v="200.49"/>
    <x v="1"/>
    <x v="6"/>
  </r>
  <r>
    <x v="0"/>
    <x v="1"/>
    <s v="GBP"/>
    <n v="1407524004"/>
    <n v="1404932004"/>
    <b v="0"/>
    <n v="39"/>
    <b v="1"/>
    <s v="theater/plays"/>
    <n v="109"/>
    <n v="83.974358974358978"/>
    <x v="1"/>
    <x v="6"/>
  </r>
  <r>
    <x v="0"/>
    <x v="0"/>
    <s v="USD"/>
    <n v="1434925500"/>
    <n v="1432410639"/>
    <b v="0"/>
    <n v="62"/>
    <b v="1"/>
    <s v="theater/plays"/>
    <n v="118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8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"/>
    <n v="30.714285714285715"/>
    <x v="1"/>
    <x v="6"/>
  </r>
  <r>
    <x v="0"/>
    <x v="0"/>
    <s v="USD"/>
    <n v="1465178400"/>
    <n v="1461985967"/>
    <b v="0"/>
    <n v="60"/>
    <b v="1"/>
    <s v="theater/plays"/>
    <n v="107"/>
    <n v="62.666666666666664"/>
    <x v="1"/>
    <x v="6"/>
  </r>
  <r>
    <x v="0"/>
    <x v="0"/>
    <s v="USD"/>
    <n v="1421009610"/>
    <n v="1419281610"/>
    <b v="0"/>
    <n v="33"/>
    <b v="1"/>
    <s v="theater/plays"/>
    <n v="100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1"/>
    <n v="40.632352941176471"/>
    <x v="1"/>
    <x v="6"/>
  </r>
  <r>
    <x v="0"/>
    <x v="0"/>
    <s v="USD"/>
    <n v="1413383216"/>
    <n v="1410791216"/>
    <b v="0"/>
    <n v="40"/>
    <b v="1"/>
    <s v="theater/plays"/>
    <n v="101"/>
    <n v="63"/>
    <x v="1"/>
    <x v="6"/>
  </r>
  <r>
    <x v="0"/>
    <x v="0"/>
    <s v="USD"/>
    <n v="1412092800"/>
    <n v="1409493800"/>
    <b v="0"/>
    <n v="18"/>
    <b v="1"/>
    <s v="theater/plays"/>
    <n v="121"/>
    <n v="33.666666666666664"/>
    <x v="1"/>
    <x v="6"/>
  </r>
  <r>
    <x v="0"/>
    <x v="1"/>
    <s v="GBP"/>
    <n v="1433422793"/>
    <n v="1430830793"/>
    <b v="0"/>
    <n v="39"/>
    <b v="1"/>
    <s v="theater/plays"/>
    <n v="100"/>
    <n v="38.589743589743591"/>
    <x v="1"/>
    <x v="6"/>
  </r>
  <r>
    <x v="0"/>
    <x v="1"/>
    <s v="GBP"/>
    <n v="1468191540"/>
    <n v="1464958484"/>
    <b v="0"/>
    <n v="21"/>
    <b v="1"/>
    <s v="theater/plays"/>
    <n v="109"/>
    <n v="155.95238095238096"/>
    <x v="1"/>
    <x v="6"/>
  </r>
  <r>
    <x v="0"/>
    <x v="0"/>
    <s v="USD"/>
    <n v="1471071540"/>
    <n v="1467720388"/>
    <b v="0"/>
    <n v="30"/>
    <b v="1"/>
    <s v="theater/plays"/>
    <n v="123"/>
    <n v="43.2"/>
    <x v="1"/>
    <x v="6"/>
  </r>
  <r>
    <x v="0"/>
    <x v="1"/>
    <s v="GBP"/>
    <n v="1464712394"/>
    <n v="1459528394"/>
    <b v="0"/>
    <n v="27"/>
    <b v="1"/>
    <s v="theater/plays"/>
    <n v="136"/>
    <n v="15.148518518518518"/>
    <x v="1"/>
    <x v="6"/>
  </r>
  <r>
    <x v="0"/>
    <x v="0"/>
    <s v="USD"/>
    <n v="1403546400"/>
    <n v="1401714114"/>
    <b v="0"/>
    <n v="35"/>
    <b v="1"/>
    <s v="theater/plays"/>
    <n v="103"/>
    <n v="83.571428571428569"/>
    <x v="1"/>
    <x v="6"/>
  </r>
  <r>
    <x v="0"/>
    <x v="0"/>
    <s v="USD"/>
    <n v="1410558949"/>
    <n v="1409262949"/>
    <b v="0"/>
    <n v="13"/>
    <b v="1"/>
    <s v="theater/plays"/>
    <n v="121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"/>
    <n v="30.928571428571427"/>
    <x v="1"/>
    <x v="6"/>
  </r>
  <r>
    <x v="0"/>
    <x v="0"/>
    <s v="USD"/>
    <n v="1428068988"/>
    <n v="1425908988"/>
    <b v="0"/>
    <n v="27"/>
    <b v="1"/>
    <s v="theater/plays"/>
    <n v="141"/>
    <n v="67.962962962962962"/>
    <x v="1"/>
    <x v="6"/>
  </r>
  <r>
    <x v="0"/>
    <x v="0"/>
    <s v="USD"/>
    <n v="1402848000"/>
    <n v="1400606573"/>
    <b v="0"/>
    <n v="21"/>
    <b v="1"/>
    <s v="theater/plays"/>
    <n v="114"/>
    <n v="27.142857142857142"/>
    <x v="1"/>
    <x v="6"/>
  </r>
  <r>
    <x v="0"/>
    <x v="0"/>
    <s v="USD"/>
    <n v="1433055540"/>
    <n v="1431230867"/>
    <b v="0"/>
    <n v="104"/>
    <b v="1"/>
    <s v="theater/plays"/>
    <n v="154"/>
    <n v="110.86538461538461"/>
    <x v="1"/>
    <x v="6"/>
  </r>
  <r>
    <x v="0"/>
    <x v="0"/>
    <s v="USD"/>
    <n v="1465062166"/>
    <n v="1463334166"/>
    <b v="0"/>
    <n v="19"/>
    <b v="1"/>
    <s v="theater/plays"/>
    <n v="102"/>
    <n v="106.84210526315789"/>
    <x v="1"/>
    <x v="6"/>
  </r>
  <r>
    <x v="0"/>
    <x v="0"/>
    <s v="USD"/>
    <n v="1432612740"/>
    <n v="1429881667"/>
    <b v="0"/>
    <n v="97"/>
    <b v="1"/>
    <s v="theater/plays"/>
    <n v="102"/>
    <n v="105.51546391752578"/>
    <x v="1"/>
    <x v="6"/>
  </r>
  <r>
    <x v="0"/>
    <x v="1"/>
    <s v="GBP"/>
    <n v="1427806320"/>
    <n v="1422834819"/>
    <b v="0"/>
    <n v="27"/>
    <b v="1"/>
    <s v="theater/plays"/>
    <n v="103"/>
    <n v="132.96296296296296"/>
    <x v="1"/>
    <x v="6"/>
  </r>
  <r>
    <x v="0"/>
    <x v="0"/>
    <s v="USD"/>
    <n v="1453411109"/>
    <n v="1450819109"/>
    <b v="0"/>
    <n v="24"/>
    <b v="1"/>
    <s v="theater/plays"/>
    <n v="156"/>
    <n v="51.916666666666664"/>
    <x v="1"/>
    <x v="6"/>
  </r>
  <r>
    <x v="0"/>
    <x v="1"/>
    <s v="GBP"/>
    <n v="1431204449"/>
    <n v="1428526049"/>
    <b v="0"/>
    <n v="13"/>
    <b v="1"/>
    <s v="theater/plays"/>
    <n v="101"/>
    <n v="310"/>
    <x v="1"/>
    <x v="6"/>
  </r>
  <r>
    <x v="0"/>
    <x v="1"/>
    <s v="GBP"/>
    <n v="1425057075"/>
    <n v="1422465075"/>
    <b v="0"/>
    <n v="46"/>
    <b v="1"/>
    <s v="theater/plays"/>
    <n v="239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5"/>
    <n v="86.224999999999994"/>
    <x v="1"/>
    <x v="6"/>
  </r>
  <r>
    <x v="0"/>
    <x v="0"/>
    <s v="USD"/>
    <n v="1415230084"/>
    <n v="1413412084"/>
    <b v="0"/>
    <n v="44"/>
    <b v="1"/>
    <s v="theater/plays"/>
    <n v="101"/>
    <n v="114.54545454545455"/>
    <x v="1"/>
    <x v="6"/>
  </r>
  <r>
    <x v="0"/>
    <x v="5"/>
    <s v="CAD"/>
    <n v="1455231540"/>
    <n v="1452614847"/>
    <b v="0"/>
    <n v="35"/>
    <b v="1"/>
    <s v="theater/plays"/>
    <n v="111"/>
    <n v="47.657142857142858"/>
    <x v="1"/>
    <x v="6"/>
  </r>
  <r>
    <x v="0"/>
    <x v="1"/>
    <s v="GBP"/>
    <n v="1417374262"/>
    <n v="1414778662"/>
    <b v="0"/>
    <n v="63"/>
    <b v="1"/>
    <s v="theater/plays"/>
    <n v="102"/>
    <n v="72.888888888888886"/>
    <x v="1"/>
    <x v="6"/>
  </r>
  <r>
    <x v="0"/>
    <x v="1"/>
    <s v="GBP"/>
    <n v="1462402800"/>
    <n v="1459856860"/>
    <b v="0"/>
    <n v="89"/>
    <b v="1"/>
    <s v="theater/plays"/>
    <n v="103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9"/>
    <n v="62.586956521739133"/>
    <x v="1"/>
    <x v="6"/>
  </r>
  <r>
    <x v="0"/>
    <x v="0"/>
    <s v="USD"/>
    <n v="1476939300"/>
    <n v="1474273294"/>
    <b v="0"/>
    <n v="33"/>
    <b v="1"/>
    <s v="theater/plays"/>
    <n v="101"/>
    <n v="61.060606060606062"/>
    <x v="1"/>
    <x v="6"/>
  </r>
  <r>
    <x v="2"/>
    <x v="0"/>
    <s v="USD"/>
    <n v="1439957176"/>
    <n v="1437365176"/>
    <b v="0"/>
    <n v="31"/>
    <b v="0"/>
    <s v="theater/plays"/>
    <n v="9"/>
    <n v="60.064516129032256"/>
    <x v="1"/>
    <x v="6"/>
  </r>
  <r>
    <x v="2"/>
    <x v="0"/>
    <s v="USD"/>
    <n v="1427082912"/>
    <n v="1423198512"/>
    <b v="0"/>
    <n v="5"/>
    <b v="0"/>
    <s v="theater/plays"/>
    <n v="7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"/>
    <n v="51.666666666666664"/>
    <x v="1"/>
    <x v="6"/>
  </r>
  <r>
    <x v="2"/>
    <x v="9"/>
    <s v="EUR"/>
    <n v="1422100800"/>
    <n v="1416932133"/>
    <b v="0"/>
    <n v="4"/>
    <b v="0"/>
    <s v="theater/plays"/>
    <n v="15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"/>
    <n v="61"/>
    <x v="1"/>
    <x v="6"/>
  </r>
  <r>
    <x v="2"/>
    <x v="1"/>
    <s v="GBP"/>
    <n v="1432831089"/>
    <n v="1430239089"/>
    <b v="0"/>
    <n v="2"/>
    <b v="0"/>
    <s v="theater/plays"/>
    <n v="13"/>
    <n v="10"/>
    <x v="1"/>
    <x v="6"/>
  </r>
  <r>
    <x v="2"/>
    <x v="1"/>
    <s v="GBP"/>
    <n v="1427133600"/>
    <n v="1423847093"/>
    <b v="0"/>
    <n v="1"/>
    <b v="0"/>
    <s v="theater/plays"/>
    <n v="1"/>
    <n v="10"/>
    <x v="1"/>
    <x v="6"/>
  </r>
  <r>
    <x v="2"/>
    <x v="0"/>
    <s v="USD"/>
    <n v="1447311540"/>
    <n v="1445358903"/>
    <b v="0"/>
    <n v="4"/>
    <b v="0"/>
    <s v="theater/plays"/>
    <n v="21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"/>
    <n v="100.625"/>
    <x v="1"/>
    <x v="6"/>
  </r>
  <r>
    <x v="2"/>
    <x v="0"/>
    <s v="USD"/>
    <n v="1407808438"/>
    <n v="1405217355"/>
    <b v="0"/>
    <n v="14"/>
    <b v="0"/>
    <s v="theater/plays"/>
    <n v="18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4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"/>
    <n v="215.25"/>
    <x v="1"/>
    <x v="40"/>
  </r>
  <r>
    <x v="0"/>
    <x v="0"/>
    <s v="USD"/>
    <n v="1459641073"/>
    <n v="1454460673"/>
    <b v="0"/>
    <n v="11"/>
    <b v="1"/>
    <s v="theater/musical"/>
    <n v="133"/>
    <n v="120.54545454545455"/>
    <x v="1"/>
    <x v="40"/>
  </r>
  <r>
    <x v="0"/>
    <x v="1"/>
    <s v="GBP"/>
    <n v="1476651600"/>
    <n v="1473189335"/>
    <b v="0"/>
    <n v="15"/>
    <b v="1"/>
    <s v="theater/musical"/>
    <n v="113"/>
    <n v="37.666666666666664"/>
    <x v="1"/>
    <x v="40"/>
  </r>
  <r>
    <x v="0"/>
    <x v="0"/>
    <s v="USD"/>
    <n v="1433289600"/>
    <n v="1430768800"/>
    <b v="0"/>
    <n v="30"/>
    <b v="1"/>
    <s v="theater/musical"/>
    <n v="103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30"/>
    <n v="25.464285714285715"/>
    <x v="1"/>
    <x v="40"/>
  </r>
  <r>
    <x v="0"/>
    <x v="0"/>
    <s v="USD"/>
    <n v="1402515198"/>
    <n v="1399923198"/>
    <b v="0"/>
    <n v="17"/>
    <b v="1"/>
    <s v="theater/musical"/>
    <n v="101"/>
    <n v="267.64705882352939"/>
    <x v="1"/>
    <x v="40"/>
  </r>
  <r>
    <x v="0"/>
    <x v="0"/>
    <s v="USD"/>
    <n v="1417465515"/>
    <n v="1415737515"/>
    <b v="0"/>
    <n v="50"/>
    <b v="1"/>
    <s v="theater/musical"/>
    <n v="109"/>
    <n v="75.959999999999994"/>
    <x v="1"/>
    <x v="40"/>
  </r>
  <r>
    <x v="0"/>
    <x v="0"/>
    <s v="USD"/>
    <n v="1400475600"/>
    <n v="1397819938"/>
    <b v="0"/>
    <n v="26"/>
    <b v="1"/>
    <s v="theater/musical"/>
    <n v="102"/>
    <n v="59.03846153846154"/>
    <x v="1"/>
    <x v="40"/>
  </r>
  <r>
    <x v="0"/>
    <x v="0"/>
    <s v="USD"/>
    <n v="1440556553"/>
    <n v="1435372553"/>
    <b v="0"/>
    <n v="88"/>
    <b v="1"/>
    <s v="theater/musical"/>
    <n v="110"/>
    <n v="50.111022727272733"/>
    <x v="1"/>
    <x v="40"/>
  </r>
  <r>
    <x v="0"/>
    <x v="0"/>
    <s v="USD"/>
    <n v="1399293386"/>
    <n v="1397133386"/>
    <b v="0"/>
    <n v="91"/>
    <b v="1"/>
    <s v="theater/musical"/>
    <n v="101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"/>
    <n v="74.224299065420567"/>
    <x v="1"/>
    <x v="40"/>
  </r>
  <r>
    <x v="0"/>
    <x v="0"/>
    <s v="USD"/>
    <n v="1404360045"/>
    <n v="1401336045"/>
    <b v="0"/>
    <n v="96"/>
    <b v="1"/>
    <s v="theater/musical"/>
    <n v="103"/>
    <n v="106.9271875"/>
    <x v="1"/>
    <x v="40"/>
  </r>
  <r>
    <x v="0"/>
    <x v="0"/>
    <s v="USD"/>
    <n v="1425185940"/>
    <n v="1423960097"/>
    <b v="0"/>
    <n v="56"/>
    <b v="1"/>
    <s v="theater/musical"/>
    <n v="117"/>
    <n v="41.696428571428569"/>
    <x v="1"/>
    <x v="40"/>
  </r>
  <r>
    <x v="0"/>
    <x v="0"/>
    <s v="USD"/>
    <n v="1402594090"/>
    <n v="1400002090"/>
    <b v="0"/>
    <n v="58"/>
    <b v="1"/>
    <s v="theater/musical"/>
    <n v="10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"/>
    <n v="166.96969696969697"/>
    <x v="1"/>
    <x v="40"/>
  </r>
  <r>
    <x v="0"/>
    <x v="0"/>
    <s v="USD"/>
    <n v="1479175680"/>
    <n v="1476317247"/>
    <b v="0"/>
    <n v="57"/>
    <b v="1"/>
    <s v="theater/musical"/>
    <n v="108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"/>
    <n v="143.21428571428572"/>
    <x v="1"/>
    <x v="40"/>
  </r>
  <r>
    <x v="0"/>
    <x v="0"/>
    <s v="USD"/>
    <n v="1406854800"/>
    <n v="1403599778"/>
    <b v="0"/>
    <n v="94"/>
    <b v="1"/>
    <s v="theater/musical"/>
    <n v="107"/>
    <n v="90.819148936170208"/>
    <x v="1"/>
    <x v="40"/>
  </r>
  <r>
    <x v="0"/>
    <x v="0"/>
    <s v="USD"/>
    <n v="1411790400"/>
    <n v="1409884821"/>
    <b v="0"/>
    <n v="59"/>
    <b v="1"/>
    <s v="theater/musical"/>
    <n v="143"/>
    <n v="48.542372881355931"/>
    <x v="1"/>
    <x v="40"/>
  </r>
  <r>
    <x v="0"/>
    <x v="0"/>
    <s v="USD"/>
    <n v="1423942780"/>
    <n v="1418758780"/>
    <b v="0"/>
    <n v="36"/>
    <b v="1"/>
    <s v="theater/musical"/>
    <n v="105"/>
    <n v="70.027777777777771"/>
    <x v="1"/>
    <x v="40"/>
  </r>
  <r>
    <x v="0"/>
    <x v="0"/>
    <s v="USD"/>
    <n v="1459010340"/>
    <n v="1456421940"/>
    <b v="0"/>
    <n v="115"/>
    <b v="1"/>
    <s v="theater/musical"/>
    <n v="104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10"/>
    <n v="94.90384615384616"/>
    <x v="1"/>
    <x v="40"/>
  </r>
  <r>
    <x v="0"/>
    <x v="1"/>
    <s v="GBP"/>
    <n v="1469401200"/>
    <n v="1466887297"/>
    <b v="0"/>
    <n v="27"/>
    <b v="1"/>
    <s v="theater/musical"/>
    <n v="102"/>
    <n v="75.370370370370367"/>
    <x v="1"/>
    <x v="40"/>
  </r>
  <r>
    <x v="0"/>
    <x v="0"/>
    <s v="USD"/>
    <n v="1458057600"/>
    <n v="1455938520"/>
    <b v="0"/>
    <n v="24"/>
    <b v="1"/>
    <s v="theater/musical"/>
    <n v="129"/>
    <n v="64.458333333333329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1"/>
    <n v="100.5"/>
    <x v="1"/>
    <x v="40"/>
  </r>
  <r>
    <x v="0"/>
    <x v="0"/>
    <s v="USD"/>
    <n v="1464310475"/>
    <n v="1461718475"/>
    <b v="0"/>
    <n v="71"/>
    <b v="1"/>
    <s v="theater/musical"/>
    <n v="111"/>
    <n v="93.774647887323937"/>
    <x v="1"/>
    <x v="40"/>
  </r>
  <r>
    <x v="0"/>
    <x v="0"/>
    <s v="USD"/>
    <n v="1436587140"/>
    <n v="1434113406"/>
    <b v="0"/>
    <n v="10"/>
    <b v="1"/>
    <s v="theater/musical"/>
    <n v="100"/>
    <n v="35.1"/>
    <x v="1"/>
    <x v="40"/>
  </r>
  <r>
    <x v="2"/>
    <x v="0"/>
    <s v="USD"/>
    <n v="1450887480"/>
    <n v="1448469719"/>
    <b v="0"/>
    <n v="1"/>
    <b v="0"/>
    <s v="theater/musical"/>
    <n v="1"/>
    <n v="500"/>
    <x v="1"/>
    <x v="40"/>
  </r>
  <r>
    <x v="2"/>
    <x v="1"/>
    <s v="GBP"/>
    <n v="1434395418"/>
    <n v="1431630618"/>
    <b v="0"/>
    <n v="4"/>
    <b v="0"/>
    <s v="theater/musical"/>
    <n v="3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"/>
    <n v="17.5"/>
    <x v="1"/>
    <x v="40"/>
  </r>
  <r>
    <x v="2"/>
    <x v="0"/>
    <s v="USD"/>
    <n v="1418769129"/>
    <n v="1416954729"/>
    <b v="0"/>
    <n v="24"/>
    <b v="0"/>
    <s v="theater/musical"/>
    <n v="60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2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90"/>
    <n v="145.40540540540542"/>
    <x v="1"/>
    <x v="40"/>
  </r>
  <r>
    <x v="2"/>
    <x v="0"/>
    <s v="USD"/>
    <n v="1407691248"/>
    <n v="1405099248"/>
    <b v="0"/>
    <n v="5"/>
    <b v="0"/>
    <s v="theater/musical"/>
    <n v="1"/>
    <n v="205"/>
    <x v="1"/>
    <x v="40"/>
  </r>
  <r>
    <x v="2"/>
    <x v="0"/>
    <s v="USD"/>
    <n v="1457734843"/>
    <n v="1455142843"/>
    <b v="0"/>
    <n v="4"/>
    <b v="0"/>
    <s v="theater/musical"/>
    <n v="4"/>
    <n v="100.5"/>
    <x v="1"/>
    <x v="40"/>
  </r>
  <r>
    <x v="2"/>
    <x v="0"/>
    <s v="USD"/>
    <n v="1420952340"/>
    <n v="1418146883"/>
    <b v="0"/>
    <n v="16"/>
    <b v="0"/>
    <s v="theater/musical"/>
    <n v="4"/>
    <n v="55.0625"/>
    <x v="1"/>
    <x v="40"/>
  </r>
  <r>
    <x v="2"/>
    <x v="0"/>
    <s v="USD"/>
    <n v="1420215216"/>
    <n v="1417536816"/>
    <b v="0"/>
    <n v="9"/>
    <b v="0"/>
    <s v="theater/musical"/>
    <n v="9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20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0"/>
    <n v="1.5"/>
    <x v="1"/>
    <x v="40"/>
  </r>
  <r>
    <x v="2"/>
    <x v="2"/>
    <s v="AUD"/>
    <n v="1404022381"/>
    <n v="1402294381"/>
    <b v="0"/>
    <n v="1"/>
    <b v="0"/>
    <s v="theater/musical"/>
    <n v="0"/>
    <n v="5"/>
    <x v="1"/>
    <x v="40"/>
  </r>
  <r>
    <x v="2"/>
    <x v="0"/>
    <s v="USD"/>
    <n v="1428097739"/>
    <n v="1427492939"/>
    <b v="0"/>
    <n v="9"/>
    <b v="0"/>
    <s v="theater/musical"/>
    <n v="30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"/>
    <n v="53.289473684210527"/>
    <x v="1"/>
    <x v="6"/>
  </r>
  <r>
    <x v="0"/>
    <x v="0"/>
    <s v="USD"/>
    <n v="1426965758"/>
    <n v="1424377358"/>
    <b v="0"/>
    <n v="26"/>
    <b v="1"/>
    <s v="theater/plays"/>
    <n v="122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10"/>
    <n v="199.18181818181819"/>
    <x v="1"/>
    <x v="6"/>
  </r>
  <r>
    <x v="0"/>
    <x v="0"/>
    <s v="USD"/>
    <n v="1465940580"/>
    <n v="1462603021"/>
    <b v="0"/>
    <n v="27"/>
    <b v="1"/>
    <s v="theater/plays"/>
    <n v="101"/>
    <n v="78.518148148148143"/>
    <x v="1"/>
    <x v="6"/>
  </r>
  <r>
    <x v="0"/>
    <x v="0"/>
    <s v="USD"/>
    <n v="1427860740"/>
    <n v="1424727712"/>
    <b v="0"/>
    <n v="34"/>
    <b v="1"/>
    <s v="theater/plays"/>
    <n v="140"/>
    <n v="61.823529411764703"/>
    <x v="1"/>
    <x v="6"/>
  </r>
  <r>
    <x v="0"/>
    <x v="1"/>
    <s v="GBP"/>
    <n v="1440111600"/>
    <n v="1437545657"/>
    <b v="0"/>
    <n v="20"/>
    <b v="1"/>
    <s v="theater/plays"/>
    <n v="100"/>
    <n v="50.000500000000002"/>
    <x v="1"/>
    <x v="6"/>
  </r>
  <r>
    <x v="0"/>
    <x v="0"/>
    <s v="USD"/>
    <n v="1405614823"/>
    <n v="1403022823"/>
    <b v="0"/>
    <n v="37"/>
    <b v="1"/>
    <s v="theater/plays"/>
    <n v="119"/>
    <n v="48.339729729729726"/>
    <x v="1"/>
    <x v="6"/>
  </r>
  <r>
    <x v="0"/>
    <x v="0"/>
    <s v="USD"/>
    <n v="1445659140"/>
    <n v="1444236216"/>
    <b v="0"/>
    <n v="20"/>
    <b v="1"/>
    <s v="theater/plays"/>
    <n v="107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"/>
    <n v="40.92307692307692"/>
    <x v="1"/>
    <x v="6"/>
  </r>
  <r>
    <x v="0"/>
    <x v="1"/>
    <s v="GBP"/>
    <n v="1436110717"/>
    <n v="1433518717"/>
    <b v="0"/>
    <n v="20"/>
    <b v="1"/>
    <s v="theater/plays"/>
    <n v="143"/>
    <n v="21.5"/>
    <x v="1"/>
    <x v="6"/>
  </r>
  <r>
    <x v="0"/>
    <x v="0"/>
    <s v="USD"/>
    <n v="1451881207"/>
    <n v="1449116407"/>
    <b v="0"/>
    <n v="46"/>
    <b v="1"/>
    <s v="theater/plays"/>
    <n v="105"/>
    <n v="79.543478260869563"/>
    <x v="1"/>
    <x v="6"/>
  </r>
  <r>
    <x v="0"/>
    <x v="12"/>
    <s v="EUR"/>
    <n v="1453244340"/>
    <n v="1448136417"/>
    <b v="0"/>
    <n v="76"/>
    <b v="1"/>
    <s v="theater/plays"/>
    <n v="110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"/>
    <n v="107.57142857142857"/>
    <x v="1"/>
    <x v="6"/>
  </r>
  <r>
    <x v="0"/>
    <x v="1"/>
    <s v="GBP"/>
    <n v="1430993394"/>
    <n v="1428401394"/>
    <b v="0"/>
    <n v="26"/>
    <b v="1"/>
    <s v="theater/plays"/>
    <n v="119"/>
    <n v="27.5"/>
    <x v="1"/>
    <x v="6"/>
  </r>
  <r>
    <x v="0"/>
    <x v="1"/>
    <s v="GBP"/>
    <n v="1427414400"/>
    <n v="1422656201"/>
    <b v="0"/>
    <n v="65"/>
    <b v="1"/>
    <s v="theater/plays"/>
    <n v="153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"/>
    <n v="58.901111111111113"/>
    <x v="1"/>
    <x v="6"/>
  </r>
  <r>
    <x v="0"/>
    <x v="0"/>
    <s v="USD"/>
    <n v="1455936335"/>
    <n v="1452048335"/>
    <b v="0"/>
    <n v="9"/>
    <b v="1"/>
    <s v="theater/plays"/>
    <n v="105"/>
    <n v="139.55555555555554"/>
    <x v="1"/>
    <x v="6"/>
  </r>
  <r>
    <x v="0"/>
    <x v="5"/>
    <s v="CAD"/>
    <n v="1417460940"/>
    <n v="1416516972"/>
    <b v="0"/>
    <n v="20"/>
    <b v="1"/>
    <s v="theater/plays"/>
    <n v="117"/>
    <n v="70"/>
    <x v="1"/>
    <x v="6"/>
  </r>
  <r>
    <x v="0"/>
    <x v="1"/>
    <s v="GBP"/>
    <n v="1434624067"/>
    <n v="1432032067"/>
    <b v="0"/>
    <n v="57"/>
    <b v="1"/>
    <s v="theater/plays"/>
    <n v="109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3"/>
    <n v="64.285714285714292"/>
    <x v="1"/>
    <x v="6"/>
  </r>
  <r>
    <x v="0"/>
    <x v="1"/>
    <s v="GBP"/>
    <n v="1435947758"/>
    <n v="1432837358"/>
    <b v="0"/>
    <n v="17"/>
    <b v="1"/>
    <s v="theater/plays"/>
    <n v="102"/>
    <n v="120.11764705882354"/>
    <x v="1"/>
    <x v="6"/>
  </r>
  <r>
    <x v="0"/>
    <x v="11"/>
    <s v="SEK"/>
    <n v="1432314209"/>
    <n v="1429722209"/>
    <b v="0"/>
    <n v="100"/>
    <b v="1"/>
    <s v="theater/plays"/>
    <n v="101"/>
    <n v="1008.24"/>
    <x v="1"/>
    <x v="6"/>
  </r>
  <r>
    <x v="0"/>
    <x v="0"/>
    <s v="USD"/>
    <n v="1438226724"/>
    <n v="1433042724"/>
    <b v="0"/>
    <n v="32"/>
    <b v="1"/>
    <s v="theater/plays"/>
    <n v="101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9"/>
    <n v="25.647058823529413"/>
    <x v="1"/>
    <x v="6"/>
  </r>
  <r>
    <x v="2"/>
    <x v="1"/>
    <s v="GBP"/>
    <n v="1399809052"/>
    <n v="1397217052"/>
    <b v="1"/>
    <n v="23"/>
    <b v="0"/>
    <s v="theater/plays"/>
    <n v="22"/>
    <n v="47.695652173913047"/>
    <x v="1"/>
    <x v="6"/>
  </r>
  <r>
    <x v="2"/>
    <x v="0"/>
    <s v="USD"/>
    <n v="1401587064"/>
    <n v="1399427064"/>
    <b v="1"/>
    <n v="19"/>
    <b v="0"/>
    <s v="theater/plays"/>
    <n v="21"/>
    <n v="56.05263157894737"/>
    <x v="1"/>
    <x v="6"/>
  </r>
  <r>
    <x v="2"/>
    <x v="0"/>
    <s v="USD"/>
    <n v="1401778740"/>
    <n v="1399474134"/>
    <b v="1"/>
    <n v="50"/>
    <b v="0"/>
    <s v="theater/plays"/>
    <n v="41"/>
    <n v="81.319999999999993"/>
    <x v="1"/>
    <x v="6"/>
  </r>
  <r>
    <x v="2"/>
    <x v="0"/>
    <s v="USD"/>
    <n v="1443711774"/>
    <n v="1441119774"/>
    <b v="1"/>
    <n v="12"/>
    <b v="0"/>
    <s v="theater/plays"/>
    <n v="2"/>
    <n v="70.166666666666671"/>
    <x v="1"/>
    <x v="6"/>
  </r>
  <r>
    <x v="2"/>
    <x v="0"/>
    <s v="USD"/>
    <n v="1412405940"/>
    <n v="1409721542"/>
    <b v="1"/>
    <n v="8"/>
    <b v="0"/>
    <s v="theater/plays"/>
    <n v="3"/>
    <n v="23.625"/>
    <x v="1"/>
    <x v="6"/>
  </r>
  <r>
    <x v="2"/>
    <x v="0"/>
    <s v="USD"/>
    <n v="1437283391"/>
    <n v="1433395391"/>
    <b v="1"/>
    <n v="9"/>
    <b v="0"/>
    <s v="theater/plays"/>
    <n v="16"/>
    <n v="188.55555555555554"/>
    <x v="1"/>
    <x v="6"/>
  </r>
  <r>
    <x v="2"/>
    <x v="0"/>
    <s v="USD"/>
    <n v="1445196989"/>
    <n v="1442604989"/>
    <b v="1"/>
    <n v="43"/>
    <b v="0"/>
    <s v="theater/plays"/>
    <n v="16"/>
    <n v="49.511627906976742"/>
    <x v="1"/>
    <x v="6"/>
  </r>
  <r>
    <x v="2"/>
    <x v="12"/>
    <s v="EUR"/>
    <n v="1434047084"/>
    <n v="1431455084"/>
    <b v="1"/>
    <n v="28"/>
    <b v="0"/>
    <s v="theater/plays"/>
    <n v="7"/>
    <n v="75.464285714285708"/>
    <x v="1"/>
    <x v="6"/>
  </r>
  <r>
    <x v="2"/>
    <x v="0"/>
    <s v="USD"/>
    <n v="1420081143"/>
    <n v="1417489143"/>
    <b v="1"/>
    <n v="4"/>
    <b v="0"/>
    <s v="theater/plays"/>
    <n v="4"/>
    <n v="9.5"/>
    <x v="1"/>
    <x v="6"/>
  </r>
  <r>
    <x v="2"/>
    <x v="1"/>
    <s v="GBP"/>
    <n v="1437129179"/>
    <n v="1434537179"/>
    <b v="1"/>
    <n v="24"/>
    <b v="0"/>
    <s v="theater/plays"/>
    <n v="34"/>
    <n v="35.5"/>
    <x v="1"/>
    <x v="6"/>
  </r>
  <r>
    <x v="2"/>
    <x v="0"/>
    <s v="USD"/>
    <n v="1427427276"/>
    <n v="1425270876"/>
    <b v="0"/>
    <n v="2"/>
    <b v="0"/>
    <s v="theater/plays"/>
    <n v="0"/>
    <n v="10"/>
    <x v="1"/>
    <x v="6"/>
  </r>
  <r>
    <x v="2"/>
    <x v="0"/>
    <s v="USD"/>
    <n v="1409602178"/>
    <n v="1406578178"/>
    <b v="0"/>
    <n v="2"/>
    <b v="0"/>
    <s v="theater/plays"/>
    <n v="0"/>
    <n v="13"/>
    <x v="1"/>
    <x v="6"/>
  </r>
  <r>
    <x v="2"/>
    <x v="0"/>
    <s v="USD"/>
    <n v="1431206058"/>
    <n v="1428614058"/>
    <b v="0"/>
    <n v="20"/>
    <b v="0"/>
    <s v="theater/plays"/>
    <n v="16"/>
    <n v="89.4"/>
    <x v="1"/>
    <x v="6"/>
  </r>
  <r>
    <x v="2"/>
    <x v="0"/>
    <s v="USD"/>
    <n v="1427408271"/>
    <n v="1424819871"/>
    <b v="0"/>
    <n v="1"/>
    <b v="0"/>
    <s v="theater/plays"/>
    <n v="3"/>
    <n v="25"/>
    <x v="1"/>
    <x v="6"/>
  </r>
  <r>
    <x v="2"/>
    <x v="0"/>
    <s v="USD"/>
    <n v="1425833403"/>
    <n v="1423245003"/>
    <b v="0"/>
    <n v="1"/>
    <b v="0"/>
    <s v="theater/plays"/>
    <n v="0"/>
    <n v="1"/>
    <x v="1"/>
    <x v="6"/>
  </r>
  <r>
    <x v="2"/>
    <x v="0"/>
    <s v="USD"/>
    <n v="1406913120"/>
    <n v="1404927690"/>
    <b v="0"/>
    <n v="4"/>
    <b v="0"/>
    <s v="theater/plays"/>
    <n v="5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"/>
    <n v="1"/>
    <x v="1"/>
    <x v="6"/>
  </r>
  <r>
    <x v="2"/>
    <x v="0"/>
    <s v="USD"/>
    <n v="1407858710"/>
    <n v="1405266710"/>
    <b v="0"/>
    <n v="13"/>
    <b v="0"/>
    <s v="theater/plays"/>
    <n v="1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0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"/>
    <n v="20"/>
    <x v="1"/>
    <x v="6"/>
  </r>
  <r>
    <x v="2"/>
    <x v="5"/>
    <s v="CAD"/>
    <n v="1409376600"/>
    <n v="1405957098"/>
    <b v="0"/>
    <n v="14"/>
    <b v="0"/>
    <s v="theater/plays"/>
    <n v="27"/>
    <n v="46.428571428571431"/>
    <x v="1"/>
    <x v="6"/>
  </r>
  <r>
    <x v="2"/>
    <x v="0"/>
    <s v="USD"/>
    <n v="1458703740"/>
    <n v="1454453021"/>
    <b v="0"/>
    <n v="2"/>
    <b v="0"/>
    <s v="theater/plays"/>
    <n v="1"/>
    <n v="5.5"/>
    <x v="1"/>
    <x v="6"/>
  </r>
  <r>
    <x v="2"/>
    <x v="0"/>
    <s v="USD"/>
    <n v="1466278339"/>
    <n v="1463686339"/>
    <b v="0"/>
    <n v="5"/>
    <b v="0"/>
    <s v="theater/plays"/>
    <n v="13"/>
    <n v="50.2"/>
    <x v="1"/>
    <x v="6"/>
  </r>
  <r>
    <x v="1"/>
    <x v="1"/>
    <s v="GBP"/>
    <n v="1410191405"/>
    <n v="1408031405"/>
    <b v="0"/>
    <n v="1"/>
    <b v="0"/>
    <s v="theater/musical"/>
    <n v="0"/>
    <n v="10"/>
    <x v="1"/>
    <x v="40"/>
  </r>
  <r>
    <x v="1"/>
    <x v="0"/>
    <s v="USD"/>
    <n v="1426302660"/>
    <n v="1423761792"/>
    <b v="0"/>
    <n v="15"/>
    <b v="0"/>
    <s v="theater/musical"/>
    <n v="3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3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3"/>
    <n v="44.760869565217391"/>
    <x v="1"/>
    <x v="40"/>
  </r>
  <r>
    <x v="1"/>
    <x v="0"/>
    <s v="USD"/>
    <n v="1481213752"/>
    <n v="1478621752"/>
    <b v="0"/>
    <n v="14"/>
    <b v="0"/>
    <s v="theater/musical"/>
    <n v="5"/>
    <n v="88.642857142857139"/>
    <x v="1"/>
    <x v="40"/>
  </r>
  <r>
    <x v="1"/>
    <x v="0"/>
    <s v="USD"/>
    <n v="1435636740"/>
    <n v="1433014746"/>
    <b v="0"/>
    <n v="1"/>
    <b v="0"/>
    <s v="theater/musical"/>
    <n v="0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2"/>
    <n v="17.5"/>
    <x v="1"/>
    <x v="40"/>
  </r>
  <r>
    <x v="2"/>
    <x v="1"/>
    <s v="GBP"/>
    <n v="1488114358"/>
    <n v="1485522358"/>
    <b v="0"/>
    <n v="14"/>
    <b v="0"/>
    <s v="theater/plays"/>
    <n v="27"/>
    <n v="38.714285714285715"/>
    <x v="1"/>
    <x v="6"/>
  </r>
  <r>
    <x v="2"/>
    <x v="0"/>
    <s v="USD"/>
    <n v="1420413960"/>
    <n v="1417651630"/>
    <b v="0"/>
    <n v="9"/>
    <b v="0"/>
    <s v="theater/plays"/>
    <n v="1"/>
    <n v="13.111111111111111"/>
    <x v="1"/>
    <x v="6"/>
  </r>
  <r>
    <x v="2"/>
    <x v="0"/>
    <s v="USD"/>
    <n v="1439662344"/>
    <n v="1434478344"/>
    <b v="0"/>
    <n v="8"/>
    <b v="0"/>
    <s v="theater/plays"/>
    <n v="17"/>
    <n v="315.5"/>
    <x v="1"/>
    <x v="6"/>
  </r>
  <r>
    <x v="2"/>
    <x v="0"/>
    <s v="USD"/>
    <n v="1427086740"/>
    <n v="1424488244"/>
    <b v="0"/>
    <n v="7"/>
    <b v="0"/>
    <s v="theater/plays"/>
    <n v="33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2"/>
    <n v="128.27380952380952"/>
    <x v="1"/>
    <x v="6"/>
  </r>
  <r>
    <x v="2"/>
    <x v="0"/>
    <s v="USD"/>
    <n v="1481000340"/>
    <n v="1478386812"/>
    <b v="0"/>
    <n v="11"/>
    <b v="0"/>
    <s v="theater/plays"/>
    <n v="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1"/>
    <n v="42.5"/>
    <x v="1"/>
    <x v="6"/>
  </r>
  <r>
    <x v="2"/>
    <x v="4"/>
    <s v="NZD"/>
    <n v="1420750683"/>
    <n v="1418158683"/>
    <b v="0"/>
    <n v="10"/>
    <b v="0"/>
    <s v="theater/plays"/>
    <n v="18"/>
    <n v="44"/>
    <x v="1"/>
    <x v="6"/>
  </r>
  <r>
    <x v="2"/>
    <x v="1"/>
    <s v="GBP"/>
    <n v="1439827200"/>
    <n v="1436355270"/>
    <b v="0"/>
    <n v="16"/>
    <b v="0"/>
    <s v="theater/plays"/>
    <n v="33"/>
    <n v="50.875"/>
    <x v="1"/>
    <x v="6"/>
  </r>
  <r>
    <x v="2"/>
    <x v="0"/>
    <s v="USD"/>
    <n v="1407868561"/>
    <n v="1406140561"/>
    <b v="0"/>
    <n v="2"/>
    <b v="0"/>
    <s v="theater/plays"/>
    <n v="1"/>
    <n v="62.5"/>
    <x v="1"/>
    <x v="6"/>
  </r>
  <r>
    <x v="2"/>
    <x v="0"/>
    <s v="USD"/>
    <n v="1433988791"/>
    <n v="1431396791"/>
    <b v="0"/>
    <n v="5"/>
    <b v="0"/>
    <s v="theater/plays"/>
    <n v="5"/>
    <n v="27"/>
    <x v="1"/>
    <x v="6"/>
  </r>
  <r>
    <x v="2"/>
    <x v="0"/>
    <s v="USD"/>
    <n v="1450554599"/>
    <n v="1447098599"/>
    <b v="0"/>
    <n v="1"/>
    <b v="0"/>
    <s v="theater/plays"/>
    <n v="1"/>
    <n v="25"/>
    <x v="1"/>
    <x v="6"/>
  </r>
  <r>
    <x v="2"/>
    <x v="1"/>
    <s v="GBP"/>
    <n v="1479125642"/>
    <n v="1476962042"/>
    <b v="0"/>
    <n v="31"/>
    <b v="0"/>
    <s v="theater/plays"/>
    <n v="49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"/>
    <n v="1.5"/>
    <x v="1"/>
    <x v="6"/>
  </r>
  <r>
    <x v="2"/>
    <x v="1"/>
    <s v="GBP"/>
    <n v="1434063600"/>
    <n v="1430405903"/>
    <b v="0"/>
    <n v="7"/>
    <b v="0"/>
    <s v="theater/plays"/>
    <n v="12"/>
    <n v="24.714285714285715"/>
    <x v="1"/>
    <x v="6"/>
  </r>
  <r>
    <x v="2"/>
    <x v="1"/>
    <s v="GBP"/>
    <n v="1435325100"/>
    <n v="1432072893"/>
    <b v="0"/>
    <n v="16"/>
    <b v="0"/>
    <s v="theater/plays"/>
    <n v="67"/>
    <n v="63.125"/>
    <x v="1"/>
    <x v="6"/>
  </r>
  <r>
    <x v="2"/>
    <x v="0"/>
    <s v="USD"/>
    <n v="1414354080"/>
    <n v="1411587606"/>
    <b v="0"/>
    <n v="4"/>
    <b v="0"/>
    <s v="theater/plays"/>
    <n v="15"/>
    <n v="38.25"/>
    <x v="1"/>
    <x v="6"/>
  </r>
  <r>
    <x v="2"/>
    <x v="0"/>
    <s v="USD"/>
    <n v="1406603696"/>
    <n v="1405307696"/>
    <b v="0"/>
    <n v="4"/>
    <b v="0"/>
    <s v="theater/plays"/>
    <n v="9"/>
    <n v="16.25"/>
    <x v="1"/>
    <x v="6"/>
  </r>
  <r>
    <x v="2"/>
    <x v="0"/>
    <s v="USD"/>
    <n v="1410424642"/>
    <n v="1407832642"/>
    <b v="0"/>
    <n v="4"/>
    <b v="0"/>
    <s v="theater/plays"/>
    <n v="0"/>
    <n v="33.75"/>
    <x v="1"/>
    <x v="6"/>
  </r>
  <r>
    <x v="2"/>
    <x v="0"/>
    <s v="USD"/>
    <n v="1441649397"/>
    <n v="1439057397"/>
    <b v="0"/>
    <n v="3"/>
    <b v="0"/>
    <s v="theater/plays"/>
    <n v="3"/>
    <n v="61.666666666666664"/>
    <x v="1"/>
    <x v="6"/>
  </r>
  <r>
    <x v="2"/>
    <x v="0"/>
    <s v="USD"/>
    <n v="1417033777"/>
    <n v="1414438177"/>
    <b v="0"/>
    <n v="36"/>
    <b v="0"/>
    <s v="theater/plays"/>
    <n v="37"/>
    <n v="83.138888888888886"/>
    <x v="1"/>
    <x v="6"/>
  </r>
  <r>
    <x v="2"/>
    <x v="0"/>
    <s v="USD"/>
    <n v="1429936500"/>
    <n v="1424759330"/>
    <b v="0"/>
    <n v="1"/>
    <b v="0"/>
    <s v="theater/plays"/>
    <n v="0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"/>
    <n v="33.666666666666664"/>
    <x v="1"/>
    <x v="6"/>
  </r>
  <r>
    <x v="2"/>
    <x v="1"/>
    <s v="GBP"/>
    <n v="1464824309"/>
    <n v="1462232309"/>
    <b v="0"/>
    <n v="1"/>
    <b v="0"/>
    <s v="theater/plays"/>
    <n v="0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"/>
    <n v="10"/>
    <x v="1"/>
    <x v="6"/>
  </r>
  <r>
    <x v="2"/>
    <x v="1"/>
    <s v="GBP"/>
    <n v="1407168000"/>
    <n v="1406131023"/>
    <b v="0"/>
    <n v="3"/>
    <b v="0"/>
    <s v="theater/plays"/>
    <n v="0"/>
    <n v="40"/>
    <x v="1"/>
    <x v="6"/>
  </r>
  <r>
    <x v="2"/>
    <x v="1"/>
    <s v="GBP"/>
    <n v="1453075200"/>
    <n v="1450628773"/>
    <b v="0"/>
    <n v="3"/>
    <b v="0"/>
    <s v="theater/plays"/>
    <n v="2"/>
    <n v="30"/>
    <x v="1"/>
    <x v="6"/>
  </r>
  <r>
    <x v="2"/>
    <x v="1"/>
    <s v="GBP"/>
    <n v="1479032260"/>
    <n v="1476436660"/>
    <b v="0"/>
    <n v="3"/>
    <b v="0"/>
    <s v="theater/plays"/>
    <n v="5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"/>
    <n v="10.166666666666666"/>
    <x v="1"/>
    <x v="6"/>
  </r>
  <r>
    <x v="2"/>
    <x v="1"/>
    <s v="GBP"/>
    <n v="1428622271"/>
    <n v="1426203071"/>
    <b v="0"/>
    <n v="17"/>
    <b v="0"/>
    <s v="theater/plays"/>
    <n v="12"/>
    <n v="81.411764705882348"/>
    <x v="1"/>
    <x v="6"/>
  </r>
  <r>
    <x v="2"/>
    <x v="0"/>
    <s v="USD"/>
    <n v="1403823722"/>
    <n v="1401231722"/>
    <b v="0"/>
    <n v="40"/>
    <b v="0"/>
    <s v="theater/plays"/>
    <n v="15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"/>
    <n v="93"/>
    <x v="1"/>
    <x v="6"/>
  </r>
  <r>
    <x v="2"/>
    <x v="0"/>
    <s v="USD"/>
    <n v="1474228265"/>
    <n v="1471636265"/>
    <b v="0"/>
    <n v="14"/>
    <b v="0"/>
    <s v="theater/plays"/>
    <n v="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0"/>
    <n v="1"/>
    <x v="1"/>
    <x v="6"/>
  </r>
  <r>
    <x v="2"/>
    <x v="0"/>
    <s v="USD"/>
    <n v="1468716180"/>
    <n v="1466205262"/>
    <b v="0"/>
    <n v="12"/>
    <b v="0"/>
    <s v="theater/plays"/>
    <n v="16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4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"/>
    <n v="248.5"/>
    <x v="1"/>
    <x v="6"/>
  </r>
  <r>
    <x v="2"/>
    <x v="0"/>
    <s v="USD"/>
    <n v="1435441454"/>
    <n v="1432763054"/>
    <b v="0"/>
    <n v="5"/>
    <b v="0"/>
    <s v="theater/plays"/>
    <n v="12"/>
    <n v="79.400000000000006"/>
    <x v="1"/>
    <x v="6"/>
  </r>
  <r>
    <x v="2"/>
    <x v="2"/>
    <s v="AUD"/>
    <n v="1412656200"/>
    <n v="1412328979"/>
    <b v="0"/>
    <n v="1"/>
    <b v="0"/>
    <s v="theater/plays"/>
    <n v="0"/>
    <n v="5"/>
    <x v="1"/>
    <x v="6"/>
  </r>
  <r>
    <x v="2"/>
    <x v="0"/>
    <s v="USD"/>
    <n v="1420199351"/>
    <n v="1416311351"/>
    <b v="0"/>
    <n v="2"/>
    <b v="0"/>
    <s v="theater/plays"/>
    <n v="0"/>
    <n v="5.5"/>
    <x v="1"/>
    <x v="6"/>
  </r>
  <r>
    <x v="2"/>
    <x v="0"/>
    <s v="USD"/>
    <n v="1416877200"/>
    <n v="1414505137"/>
    <b v="0"/>
    <n v="2"/>
    <b v="0"/>
    <s v="theater/plays"/>
    <n v="1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6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"/>
    <n v="5"/>
    <x v="1"/>
    <x v="6"/>
  </r>
  <r>
    <x v="2"/>
    <x v="0"/>
    <s v="USD"/>
    <n v="1425110400"/>
    <n v="1422388822"/>
    <b v="0"/>
    <n v="5"/>
    <b v="0"/>
    <s v="theater/plays"/>
    <n v="3"/>
    <n v="39"/>
    <x v="1"/>
    <x v="6"/>
  </r>
  <r>
    <x v="2"/>
    <x v="0"/>
    <s v="USD"/>
    <n v="1475378744"/>
    <n v="1472786744"/>
    <b v="0"/>
    <n v="2"/>
    <b v="0"/>
    <s v="theater/plays"/>
    <n v="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6"/>
    <n v="49.28125"/>
    <x v="1"/>
    <x v="6"/>
  </r>
  <r>
    <x v="2"/>
    <x v="0"/>
    <s v="USD"/>
    <n v="1460140500"/>
    <n v="1457628680"/>
    <b v="0"/>
    <n v="1"/>
    <b v="0"/>
    <s v="theater/plays"/>
    <n v="1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0"/>
    <n v="7"/>
    <x v="1"/>
    <x v="6"/>
  </r>
  <r>
    <x v="2"/>
    <x v="0"/>
    <s v="USD"/>
    <n v="1406988000"/>
    <n v="1403822912"/>
    <b v="0"/>
    <n v="16"/>
    <b v="0"/>
    <s v="theater/plays"/>
    <n v="32"/>
    <n v="40.0625"/>
    <x v="1"/>
    <x v="6"/>
  </r>
  <r>
    <x v="2"/>
    <x v="0"/>
    <s v="USD"/>
    <n v="1411930556"/>
    <n v="1409338556"/>
    <b v="0"/>
    <n v="12"/>
    <b v="0"/>
    <s v="theater/plays"/>
    <n v="24"/>
    <n v="24.333333333333332"/>
    <x v="1"/>
    <x v="6"/>
  </r>
  <r>
    <x v="2"/>
    <x v="0"/>
    <s v="USD"/>
    <n v="1451852256"/>
    <n v="1449260256"/>
    <b v="0"/>
    <n v="4"/>
    <b v="0"/>
    <s v="theater/plays"/>
    <n v="2"/>
    <n v="11.25"/>
    <x v="1"/>
    <x v="6"/>
  </r>
  <r>
    <x v="2"/>
    <x v="1"/>
    <s v="GBP"/>
    <n v="1399584210"/>
    <n v="1397683410"/>
    <b v="0"/>
    <n v="2"/>
    <b v="0"/>
    <s v="theater/plays"/>
    <n v="0"/>
    <n v="10.5"/>
    <x v="1"/>
    <x v="6"/>
  </r>
  <r>
    <x v="2"/>
    <x v="1"/>
    <s v="GBP"/>
    <n v="1448722494"/>
    <n v="1446562494"/>
    <b v="0"/>
    <n v="3"/>
    <b v="0"/>
    <s v="theater/plays"/>
    <n v="3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"/>
    <n v="42"/>
    <x v="1"/>
    <x v="6"/>
  </r>
  <r>
    <x v="2"/>
    <x v="0"/>
    <s v="USD"/>
    <n v="1460608780"/>
    <n v="1455428380"/>
    <b v="0"/>
    <n v="4"/>
    <b v="0"/>
    <s v="theater/plays"/>
    <n v="14"/>
    <n v="71.25"/>
    <x v="1"/>
    <x v="6"/>
  </r>
  <r>
    <x v="2"/>
    <x v="0"/>
    <s v="USD"/>
    <n v="1406170740"/>
    <n v="1402506278"/>
    <b v="0"/>
    <n v="2"/>
    <b v="0"/>
    <s v="theater/plays"/>
    <n v="1"/>
    <n v="22.5"/>
    <x v="1"/>
    <x v="6"/>
  </r>
  <r>
    <x v="2"/>
    <x v="0"/>
    <s v="USD"/>
    <n v="1488783507"/>
    <n v="1486191507"/>
    <b v="0"/>
    <n v="10"/>
    <b v="0"/>
    <s v="theater/plays"/>
    <n v="24"/>
    <n v="41"/>
    <x v="1"/>
    <x v="6"/>
  </r>
  <r>
    <x v="2"/>
    <x v="0"/>
    <s v="USD"/>
    <n v="1463945673"/>
    <n v="1458761673"/>
    <b v="0"/>
    <n v="11"/>
    <b v="0"/>
    <s v="theater/plays"/>
    <n v="11"/>
    <n v="47.909090909090907"/>
    <x v="1"/>
    <x v="6"/>
  </r>
  <r>
    <x v="2"/>
    <x v="0"/>
    <s v="USD"/>
    <n v="1472442900"/>
    <n v="1471638646"/>
    <b v="0"/>
    <n v="6"/>
    <b v="0"/>
    <s v="theater/plays"/>
    <n v="7"/>
    <n v="35.166666666666664"/>
    <x v="1"/>
    <x v="6"/>
  </r>
  <r>
    <x v="2"/>
    <x v="0"/>
    <s v="USD"/>
    <n v="1460925811"/>
    <n v="1458333811"/>
    <b v="0"/>
    <n v="2"/>
    <b v="0"/>
    <s v="theater/plays"/>
    <n v="0"/>
    <n v="5.5"/>
    <x v="1"/>
    <x v="6"/>
  </r>
  <r>
    <x v="2"/>
    <x v="0"/>
    <s v="USD"/>
    <n v="1405947126"/>
    <n v="1403355126"/>
    <b v="0"/>
    <n v="6"/>
    <b v="0"/>
    <s v="theater/plays"/>
    <n v="1"/>
    <n v="22.666666666666668"/>
    <x v="1"/>
    <x v="6"/>
  </r>
  <r>
    <x v="2"/>
    <x v="0"/>
    <s v="USD"/>
    <n v="1423186634"/>
    <n v="1418002634"/>
    <b v="0"/>
    <n v="8"/>
    <b v="0"/>
    <s v="theater/plays"/>
    <n v="21"/>
    <n v="26.375"/>
    <x v="1"/>
    <x v="6"/>
  </r>
  <r>
    <x v="2"/>
    <x v="0"/>
    <s v="USD"/>
    <n v="1462766400"/>
    <n v="1460219110"/>
    <b v="0"/>
    <n v="37"/>
    <b v="0"/>
    <s v="theater/plays"/>
    <n v="78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8"/>
    <n v="62"/>
    <x v="1"/>
    <x v="6"/>
  </r>
  <r>
    <x v="2"/>
    <x v="0"/>
    <s v="USD"/>
    <n v="1469213732"/>
    <n v="1466621732"/>
    <b v="0"/>
    <n v="6"/>
    <b v="0"/>
    <s v="theater/plays"/>
    <n v="1"/>
    <n v="217.5"/>
    <x v="1"/>
    <x v="6"/>
  </r>
  <r>
    <x v="2"/>
    <x v="0"/>
    <s v="USD"/>
    <n v="1422717953"/>
    <n v="1417533953"/>
    <b v="0"/>
    <n v="8"/>
    <b v="0"/>
    <s v="theater/plays"/>
    <n v="11"/>
    <n v="26.75"/>
    <x v="1"/>
    <x v="6"/>
  </r>
  <r>
    <x v="2"/>
    <x v="1"/>
    <s v="GBP"/>
    <n v="1427659200"/>
    <n v="1425678057"/>
    <b v="0"/>
    <n v="6"/>
    <b v="0"/>
    <s v="theater/plays"/>
    <n v="2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5"/>
    <n v="84.282608695652172"/>
    <x v="1"/>
    <x v="6"/>
  </r>
  <r>
    <x v="2"/>
    <x v="1"/>
    <s v="GBP"/>
    <n v="1415404800"/>
    <n v="1412809644"/>
    <b v="0"/>
    <n v="10"/>
    <b v="0"/>
    <s v="theater/plays"/>
    <n v="6"/>
    <n v="9.5"/>
    <x v="1"/>
    <x v="6"/>
  </r>
  <r>
    <x v="2"/>
    <x v="0"/>
    <s v="USD"/>
    <n v="1456002300"/>
    <n v="1454173120"/>
    <b v="0"/>
    <n v="19"/>
    <b v="0"/>
    <s v="theater/plays"/>
    <n v="32"/>
    <n v="33.736842105263158"/>
    <x v="1"/>
    <x v="6"/>
  </r>
  <r>
    <x v="2"/>
    <x v="1"/>
    <s v="GBP"/>
    <n v="1462539840"/>
    <n v="1460034594"/>
    <b v="0"/>
    <n v="13"/>
    <b v="0"/>
    <s v="theater/plays"/>
    <n v="10"/>
    <n v="37.53846153846154"/>
    <x v="1"/>
    <x v="6"/>
  </r>
  <r>
    <x v="2"/>
    <x v="1"/>
    <s v="GBP"/>
    <n v="1400278290"/>
    <n v="1399414290"/>
    <b v="0"/>
    <n v="13"/>
    <b v="0"/>
    <s v="theater/plays"/>
    <n v="38"/>
    <n v="11.615384615384615"/>
    <x v="1"/>
    <x v="6"/>
  </r>
  <r>
    <x v="2"/>
    <x v="0"/>
    <s v="USD"/>
    <n v="1440813413"/>
    <n v="1439517413"/>
    <b v="0"/>
    <n v="4"/>
    <b v="0"/>
    <s v="theater/plays"/>
    <n v="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"/>
    <n v="60.111111111111114"/>
    <x v="1"/>
    <x v="6"/>
  </r>
  <r>
    <x v="2"/>
    <x v="0"/>
    <s v="USD"/>
    <n v="1431549912"/>
    <n v="1428957912"/>
    <b v="0"/>
    <n v="1"/>
    <b v="0"/>
    <s v="theater/plays"/>
    <n v="0"/>
    <n v="3"/>
    <x v="1"/>
    <x v="6"/>
  </r>
  <r>
    <x v="2"/>
    <x v="0"/>
    <s v="USD"/>
    <n v="1405761690"/>
    <n v="1403169690"/>
    <b v="0"/>
    <n v="1"/>
    <b v="0"/>
    <s v="theater/plays"/>
    <n v="0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7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"/>
    <n v="59.583333333333336"/>
    <x v="1"/>
    <x v="6"/>
  </r>
  <r>
    <x v="2"/>
    <x v="0"/>
    <s v="USD"/>
    <n v="1409514709"/>
    <n v="1406058798"/>
    <b v="0"/>
    <n v="14"/>
    <b v="0"/>
    <s v="theater/plays"/>
    <n v="17"/>
    <n v="82.571428571428569"/>
    <x v="1"/>
    <x v="6"/>
  </r>
  <r>
    <x v="2"/>
    <x v="0"/>
    <s v="USD"/>
    <n v="1462631358"/>
    <n v="1457450958"/>
    <b v="0"/>
    <n v="1"/>
    <b v="0"/>
    <s v="theater/plays"/>
    <n v="0"/>
    <n v="10"/>
    <x v="1"/>
    <x v="6"/>
  </r>
  <r>
    <x v="2"/>
    <x v="1"/>
    <s v="GBP"/>
    <n v="1488394800"/>
    <n v="1486681708"/>
    <b v="0"/>
    <n v="14"/>
    <b v="0"/>
    <s v="theater/plays"/>
    <n v="38"/>
    <n v="32.357142857142854"/>
    <x v="1"/>
    <x v="6"/>
  </r>
  <r>
    <x v="2"/>
    <x v="0"/>
    <s v="USD"/>
    <n v="1411779761"/>
    <n v="1409187761"/>
    <b v="0"/>
    <n v="4"/>
    <b v="0"/>
    <s v="theater/plays"/>
    <n v="2"/>
    <n v="5.75"/>
    <x v="1"/>
    <x v="6"/>
  </r>
  <r>
    <x v="2"/>
    <x v="0"/>
    <s v="USD"/>
    <n v="1424009147"/>
    <n v="1421417147"/>
    <b v="0"/>
    <n v="2"/>
    <b v="0"/>
    <s v="theater/plays"/>
    <n v="10"/>
    <n v="100.5"/>
    <x v="1"/>
    <x v="6"/>
  </r>
  <r>
    <x v="2"/>
    <x v="0"/>
    <s v="USD"/>
    <n v="1412740457"/>
    <n v="1410148457"/>
    <b v="0"/>
    <n v="1"/>
    <b v="0"/>
    <s v="theater/plays"/>
    <n v="0"/>
    <n v="1"/>
    <x v="1"/>
    <x v="6"/>
  </r>
  <r>
    <x v="2"/>
    <x v="0"/>
    <s v="USD"/>
    <n v="1413832985"/>
    <n v="1408648985"/>
    <b v="0"/>
    <n v="2"/>
    <b v="0"/>
    <s v="theater/plays"/>
    <n v="1"/>
    <n v="20"/>
    <x v="1"/>
    <x v="6"/>
  </r>
  <r>
    <x v="2"/>
    <x v="0"/>
    <s v="USD"/>
    <n v="1455647587"/>
    <n v="1453487587"/>
    <b v="0"/>
    <n v="1"/>
    <b v="0"/>
    <s v="theater/plays"/>
    <n v="0"/>
    <n v="2"/>
    <x v="1"/>
    <x v="6"/>
  </r>
  <r>
    <x v="2"/>
    <x v="0"/>
    <s v="USD"/>
    <n v="1409070480"/>
    <n v="1406572381"/>
    <b v="0"/>
    <n v="1"/>
    <b v="0"/>
    <s v="theater/plays"/>
    <n v="0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4"/>
    <n v="25"/>
    <x v="1"/>
    <x v="6"/>
  </r>
  <r>
    <x v="2"/>
    <x v="0"/>
    <s v="USD"/>
    <n v="1414348166"/>
    <n v="1412879366"/>
    <b v="0"/>
    <n v="38"/>
    <b v="0"/>
    <s v="theater/plays"/>
    <n v="24"/>
    <n v="45.842105263157897"/>
    <x v="1"/>
    <x v="6"/>
  </r>
  <r>
    <x v="2"/>
    <x v="1"/>
    <s v="GBP"/>
    <n v="1422450278"/>
    <n v="1419858278"/>
    <b v="0"/>
    <n v="4"/>
    <b v="0"/>
    <s v="theater/plays"/>
    <n v="8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0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"/>
    <n v="52.5"/>
    <x v="1"/>
    <x v="6"/>
  </r>
  <r>
    <x v="2"/>
    <x v="1"/>
    <s v="GBP"/>
    <n v="1475877108"/>
    <n v="1473285108"/>
    <b v="0"/>
    <n v="4"/>
    <b v="0"/>
    <s v="theater/plays"/>
    <n v="9"/>
    <n v="32.5"/>
    <x v="1"/>
    <x v="6"/>
  </r>
  <r>
    <x v="2"/>
    <x v="0"/>
    <s v="USD"/>
    <n v="1460737680"/>
    <n v="1455725596"/>
    <b v="0"/>
    <n v="4"/>
    <b v="0"/>
    <s v="theater/plays"/>
    <n v="1"/>
    <n v="7.25"/>
    <x v="1"/>
    <x v="6"/>
  </r>
  <r>
    <x v="2"/>
    <x v="0"/>
    <s v="USD"/>
    <n v="1427168099"/>
    <n v="1424579699"/>
    <b v="0"/>
    <n v="3"/>
    <b v="0"/>
    <s v="theater/plays"/>
    <n v="17"/>
    <n v="33.333333333333336"/>
    <x v="1"/>
    <x v="6"/>
  </r>
  <r>
    <x v="2"/>
    <x v="0"/>
    <s v="USD"/>
    <n v="1414360358"/>
    <n v="1409176358"/>
    <b v="0"/>
    <n v="2"/>
    <b v="0"/>
    <s v="theater/plays"/>
    <n v="1"/>
    <n v="62.5"/>
    <x v="1"/>
    <x v="6"/>
  </r>
  <r>
    <x v="2"/>
    <x v="0"/>
    <s v="USD"/>
    <n v="1422759240"/>
    <n v="1418824867"/>
    <b v="0"/>
    <n v="197"/>
    <b v="0"/>
    <s v="theater/plays"/>
    <n v="70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"/>
    <n v="30.714285714285715"/>
    <x v="1"/>
    <x v="6"/>
  </r>
  <r>
    <x v="2"/>
    <x v="0"/>
    <s v="USD"/>
    <n v="1402007500"/>
    <n v="1399415500"/>
    <b v="0"/>
    <n v="11"/>
    <b v="0"/>
    <s v="theater/plays"/>
    <n v="28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7"/>
    <n v="59"/>
    <x v="1"/>
    <x v="6"/>
  </r>
  <r>
    <x v="2"/>
    <x v="1"/>
    <s v="GBP"/>
    <n v="1475398800"/>
    <n v="1472711224"/>
    <b v="0"/>
    <n v="94"/>
    <b v="0"/>
    <s v="theater/plays"/>
    <n v="26"/>
    <n v="65.340319148936175"/>
    <x v="1"/>
    <x v="6"/>
  </r>
  <r>
    <x v="2"/>
    <x v="0"/>
    <s v="USD"/>
    <n v="1428097450"/>
    <n v="1425509050"/>
    <b v="0"/>
    <n v="2"/>
    <b v="0"/>
    <s v="theater/plays"/>
    <n v="1"/>
    <n v="100"/>
    <x v="1"/>
    <x v="6"/>
  </r>
  <r>
    <x v="2"/>
    <x v="0"/>
    <s v="USD"/>
    <n v="1413925887"/>
    <n v="1411333887"/>
    <b v="0"/>
    <n v="25"/>
    <b v="0"/>
    <s v="theater/plays"/>
    <n v="37"/>
    <n v="147.4"/>
    <x v="1"/>
    <x v="6"/>
  </r>
  <r>
    <x v="2"/>
    <x v="0"/>
    <s v="USD"/>
    <n v="1404253800"/>
    <n v="1402784964"/>
    <b v="0"/>
    <n v="17"/>
    <b v="0"/>
    <s v="theater/plays"/>
    <n v="47"/>
    <n v="166.05882352941177"/>
    <x v="1"/>
    <x v="6"/>
  </r>
  <r>
    <x v="2"/>
    <x v="0"/>
    <s v="USD"/>
    <n v="1464099900"/>
    <n v="1462585315"/>
    <b v="0"/>
    <n v="2"/>
    <b v="0"/>
    <s v="theater/plays"/>
    <n v="11"/>
    <n v="40"/>
    <x v="1"/>
    <x v="6"/>
  </r>
  <r>
    <x v="2"/>
    <x v="0"/>
    <s v="USD"/>
    <n v="1413573010"/>
    <n v="1408389010"/>
    <b v="0"/>
    <n v="4"/>
    <b v="0"/>
    <s v="theater/plays"/>
    <n v="12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"/>
    <n v="1250"/>
    <x v="1"/>
    <x v="6"/>
  </r>
  <r>
    <x v="2"/>
    <x v="1"/>
    <s v="GBP"/>
    <n v="1473160954"/>
    <n v="1467976954"/>
    <b v="0"/>
    <n v="2"/>
    <b v="0"/>
    <s v="theater/plays"/>
    <n v="0"/>
    <n v="10.5"/>
    <x v="1"/>
    <x v="6"/>
  </r>
  <r>
    <x v="2"/>
    <x v="0"/>
    <s v="USD"/>
    <n v="1421781360"/>
    <n v="1419213664"/>
    <b v="0"/>
    <n v="3"/>
    <b v="0"/>
    <s v="theater/plays"/>
    <n v="0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8"/>
    <n v="56.25"/>
    <x v="1"/>
    <x v="6"/>
  </r>
  <r>
    <x v="2"/>
    <x v="2"/>
    <s v="AUD"/>
    <n v="1408596589"/>
    <n v="1406004589"/>
    <b v="0"/>
    <n v="1"/>
    <b v="0"/>
    <s v="theater/plays"/>
    <n v="0"/>
    <n v="1"/>
    <x v="1"/>
    <x v="6"/>
  </r>
  <r>
    <x v="2"/>
    <x v="0"/>
    <s v="USD"/>
    <n v="1413992210"/>
    <n v="1411400210"/>
    <b v="0"/>
    <n v="12"/>
    <b v="0"/>
    <s v="theater/plays"/>
    <n v="8"/>
    <n v="38.333333333333336"/>
    <x v="1"/>
    <x v="6"/>
  </r>
  <r>
    <x v="2"/>
    <x v="0"/>
    <s v="USD"/>
    <n v="1420938000"/>
    <n v="1418862743"/>
    <b v="0"/>
    <n v="4"/>
    <b v="0"/>
    <s v="theater/plays"/>
    <n v="2"/>
    <n v="27.5"/>
    <x v="1"/>
    <x v="6"/>
  </r>
  <r>
    <x v="2"/>
    <x v="1"/>
    <s v="GBP"/>
    <n v="1460373187"/>
    <n v="1457352787"/>
    <b v="0"/>
    <n v="91"/>
    <b v="0"/>
    <s v="theater/plays"/>
    <n v="18"/>
    <n v="32.978021978021978"/>
    <x v="1"/>
    <x v="6"/>
  </r>
  <r>
    <x v="2"/>
    <x v="0"/>
    <s v="USD"/>
    <n v="1436914815"/>
    <n v="1434322815"/>
    <b v="0"/>
    <n v="1"/>
    <b v="0"/>
    <s v="theater/plays"/>
    <n v="0"/>
    <n v="16"/>
    <x v="1"/>
    <x v="6"/>
  </r>
  <r>
    <x v="2"/>
    <x v="0"/>
    <s v="USD"/>
    <n v="1414077391"/>
    <n v="1411485391"/>
    <b v="0"/>
    <n v="1"/>
    <b v="0"/>
    <s v="theater/plays"/>
    <n v="0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8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8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"/>
    <n v="129.16666666666666"/>
    <x v="1"/>
    <x v="6"/>
  </r>
  <r>
    <x v="2"/>
    <x v="0"/>
    <s v="USD"/>
    <n v="1459483140"/>
    <n v="1458178044"/>
    <b v="0"/>
    <n v="4"/>
    <b v="0"/>
    <s v="theater/plays"/>
    <n v="3"/>
    <n v="23.75"/>
    <x v="1"/>
    <x v="6"/>
  </r>
  <r>
    <x v="2"/>
    <x v="5"/>
    <s v="CAD"/>
    <n v="1410836400"/>
    <n v="1408116152"/>
    <b v="0"/>
    <n v="7"/>
    <b v="0"/>
    <s v="theater/plays"/>
    <n v="3"/>
    <n v="35.714285714285715"/>
    <x v="1"/>
    <x v="6"/>
  </r>
  <r>
    <x v="2"/>
    <x v="5"/>
    <s v="CAD"/>
    <n v="1403539200"/>
    <n v="1400604056"/>
    <b v="0"/>
    <n v="5"/>
    <b v="0"/>
    <s v="theater/plays"/>
    <n v="3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"/>
    <n v="163.33333333333334"/>
    <x v="1"/>
    <x v="6"/>
  </r>
  <r>
    <x v="2"/>
    <x v="1"/>
    <s v="GBP"/>
    <n v="1403886084"/>
    <n v="1401294084"/>
    <b v="0"/>
    <n v="9"/>
    <b v="0"/>
    <s v="theater/plays"/>
    <n v="1"/>
    <n v="15"/>
    <x v="1"/>
    <x v="6"/>
  </r>
  <r>
    <x v="2"/>
    <x v="2"/>
    <s v="AUD"/>
    <n v="1430316426"/>
    <n v="1427724426"/>
    <b v="0"/>
    <n v="6"/>
    <b v="0"/>
    <s v="theater/plays"/>
    <n v="19"/>
    <n v="64.166666666666671"/>
    <x v="1"/>
    <x v="6"/>
  </r>
  <r>
    <x v="2"/>
    <x v="0"/>
    <s v="USD"/>
    <n v="1407883811"/>
    <n v="1405291811"/>
    <b v="0"/>
    <n v="4"/>
    <b v="0"/>
    <s v="theater/plays"/>
    <n v="1"/>
    <n v="6.75"/>
    <x v="1"/>
    <x v="6"/>
  </r>
  <r>
    <x v="2"/>
    <x v="0"/>
    <s v="USD"/>
    <n v="1463619388"/>
    <n v="1461027388"/>
    <b v="0"/>
    <n v="1"/>
    <b v="0"/>
    <s v="theater/plays"/>
    <n v="0"/>
    <n v="25"/>
    <x v="1"/>
    <x v="6"/>
  </r>
  <r>
    <x v="2"/>
    <x v="0"/>
    <s v="USD"/>
    <n v="1443408550"/>
    <n v="1439952550"/>
    <b v="0"/>
    <n v="17"/>
    <b v="0"/>
    <s v="theater/plays"/>
    <n v="61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"/>
    <n v="33.07692307692308"/>
    <x v="1"/>
    <x v="6"/>
  </r>
  <r>
    <x v="2"/>
    <x v="0"/>
    <s v="USD"/>
    <n v="1425178800"/>
    <n v="1422374420"/>
    <b v="0"/>
    <n v="6"/>
    <b v="0"/>
    <s v="theater/plays"/>
    <n v="17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"/>
    <n v="2"/>
    <x v="1"/>
    <x v="6"/>
  </r>
  <r>
    <x v="2"/>
    <x v="0"/>
    <s v="USD"/>
    <n v="1431144000"/>
    <n v="1426407426"/>
    <b v="0"/>
    <n v="2"/>
    <b v="0"/>
    <s v="theater/plays"/>
    <n v="1"/>
    <n v="18.5"/>
    <x v="1"/>
    <x v="6"/>
  </r>
  <r>
    <x v="2"/>
    <x v="1"/>
    <s v="GBP"/>
    <n v="1446732975"/>
    <n v="1444137375"/>
    <b v="0"/>
    <n v="21"/>
    <b v="0"/>
    <s v="theater/plays"/>
    <n v="27"/>
    <n v="35"/>
    <x v="1"/>
    <x v="6"/>
  </r>
  <r>
    <x v="2"/>
    <x v="1"/>
    <s v="GBP"/>
    <n v="1404149280"/>
    <n v="1400547969"/>
    <b v="0"/>
    <n v="13"/>
    <b v="0"/>
    <s v="theater/plays"/>
    <n v="29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6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2"/>
    <n v="126.5"/>
    <x v="1"/>
    <x v="6"/>
  </r>
  <r>
    <x v="2"/>
    <x v="13"/>
    <s v="EUR"/>
    <n v="1476008906"/>
    <n v="1473416906"/>
    <b v="0"/>
    <n v="1"/>
    <b v="0"/>
    <s v="theater/plays"/>
    <n v="0"/>
    <n v="10"/>
    <x v="1"/>
    <x v="6"/>
  </r>
  <r>
    <x v="2"/>
    <x v="0"/>
    <s v="USD"/>
    <n v="1427169540"/>
    <n v="1424701775"/>
    <b v="0"/>
    <n v="1"/>
    <b v="0"/>
    <s v="theater/plays"/>
    <n v="0"/>
    <n v="10"/>
    <x v="1"/>
    <x v="6"/>
  </r>
  <r>
    <x v="2"/>
    <x v="0"/>
    <s v="USD"/>
    <n v="1448078400"/>
    <n v="1445985299"/>
    <b v="0"/>
    <n v="5"/>
    <b v="0"/>
    <s v="theater/plays"/>
    <n v="5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1"/>
    <n v="72"/>
    <x v="1"/>
    <x v="6"/>
  </r>
  <r>
    <x v="2"/>
    <x v="0"/>
    <s v="USD"/>
    <n v="1433093700"/>
    <n v="1430242488"/>
    <b v="0"/>
    <n v="8"/>
    <b v="0"/>
    <s v="theater/plays"/>
    <n v="5"/>
    <n v="30"/>
    <x v="1"/>
    <x v="6"/>
  </r>
  <r>
    <x v="2"/>
    <x v="0"/>
    <s v="USD"/>
    <n v="1438959600"/>
    <n v="1437754137"/>
    <b v="0"/>
    <n v="3"/>
    <b v="0"/>
    <s v="theater/plays"/>
    <n v="3"/>
    <n v="10.666666666666666"/>
    <x v="1"/>
    <x v="6"/>
  </r>
  <r>
    <x v="2"/>
    <x v="0"/>
    <s v="USD"/>
    <n v="1421410151"/>
    <n v="1418818151"/>
    <b v="0"/>
    <n v="8"/>
    <b v="0"/>
    <s v="theater/plays"/>
    <n v="13"/>
    <n v="25.5"/>
    <x v="1"/>
    <x v="6"/>
  </r>
  <r>
    <x v="2"/>
    <x v="0"/>
    <s v="USD"/>
    <n v="1428205247"/>
    <n v="1423024847"/>
    <b v="0"/>
    <n v="1"/>
    <b v="0"/>
    <s v="theater/plays"/>
    <n v="0"/>
    <n v="20"/>
    <x v="1"/>
    <x v="6"/>
  </r>
  <r>
    <x v="2"/>
    <x v="1"/>
    <s v="GBP"/>
    <n v="1440272093"/>
    <n v="1435088093"/>
    <b v="0"/>
    <n v="4"/>
    <b v="0"/>
    <s v="theater/plays"/>
    <n v="2"/>
    <n v="15"/>
    <x v="1"/>
    <x v="6"/>
  </r>
  <r>
    <x v="2"/>
    <x v="0"/>
    <s v="USD"/>
    <n v="1413953940"/>
    <n v="1410141900"/>
    <b v="0"/>
    <n v="8"/>
    <b v="0"/>
    <s v="theater/plays"/>
    <n v="37"/>
    <n v="91.25"/>
    <x v="1"/>
    <x v="6"/>
  </r>
  <r>
    <x v="2"/>
    <x v="14"/>
    <s v="MXN"/>
    <n v="1482108350"/>
    <n v="1479516350"/>
    <b v="0"/>
    <n v="1"/>
    <b v="0"/>
    <s v="theater/plays"/>
    <n v="3"/>
    <n v="800"/>
    <x v="1"/>
    <x v="6"/>
  </r>
  <r>
    <x v="2"/>
    <x v="1"/>
    <s v="GBP"/>
    <n v="1488271860"/>
    <n v="1484484219"/>
    <b v="0"/>
    <n v="5"/>
    <b v="0"/>
    <s v="theater/plays"/>
    <n v="11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"/>
    <n v="45.785714285714285"/>
    <x v="1"/>
    <x v="6"/>
  </r>
  <r>
    <x v="2"/>
    <x v="14"/>
    <s v="MXN"/>
    <n v="1482711309"/>
    <n v="1479860109"/>
    <b v="0"/>
    <n v="6"/>
    <b v="0"/>
    <s v="theater/plays"/>
    <n v="7"/>
    <n v="383.33333333333331"/>
    <x v="1"/>
    <x v="6"/>
  </r>
  <r>
    <x v="2"/>
    <x v="0"/>
    <s v="USD"/>
    <n v="1427936400"/>
    <n v="1424221866"/>
    <b v="0"/>
    <n v="33"/>
    <b v="0"/>
    <s v="theater/plays"/>
    <n v="71"/>
    <n v="106.96969696969697"/>
    <x v="1"/>
    <x v="6"/>
  </r>
  <r>
    <x v="2"/>
    <x v="0"/>
    <s v="USD"/>
    <n v="1411596001"/>
    <n v="1409608801"/>
    <b v="0"/>
    <n v="4"/>
    <b v="0"/>
    <s v="theater/plays"/>
    <n v="2"/>
    <n v="10.25"/>
    <x v="1"/>
    <x v="6"/>
  </r>
  <r>
    <x v="2"/>
    <x v="0"/>
    <s v="USD"/>
    <n v="1488517200"/>
    <n v="1485909937"/>
    <b v="0"/>
    <n v="1"/>
    <b v="0"/>
    <s v="theater/plays"/>
    <n v="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9"/>
    <n v="14.333333333333334"/>
    <x v="1"/>
    <x v="6"/>
  </r>
  <r>
    <x v="2"/>
    <x v="0"/>
    <s v="USD"/>
    <n v="1424747740"/>
    <n v="1422155740"/>
    <b v="0"/>
    <n v="6"/>
    <b v="0"/>
    <s v="theater/plays"/>
    <n v="3"/>
    <n v="15.666666666666666"/>
    <x v="1"/>
    <x v="6"/>
  </r>
  <r>
    <x v="2"/>
    <x v="17"/>
    <s v="EUR"/>
    <n v="1456617600"/>
    <n v="1454280186"/>
    <b v="0"/>
    <n v="1"/>
    <b v="0"/>
    <s v="theater/plays"/>
    <n v="0"/>
    <n v="1"/>
    <x v="1"/>
    <x v="6"/>
  </r>
  <r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5CB56-B0EB-BA42-9506-F3D4A0D2B1C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4">
      <pivotArea dataOnly="0" labelOnly="1" outline="0" axis="axisValues" fieldPosition="0"/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6FF26-BCA2-9643-A83E-A40DEC3F03F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10528-3FAB-534F-BE2C-377DC7679E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numFmtId="165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7522-90DD-4248-AFE4-7C5A725AAB5B}">
  <dimension ref="A1:H14"/>
  <sheetViews>
    <sheetView zoomScale="108" zoomScaleNormal="108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8.33203125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11.83203125" bestFit="1" customWidth="1"/>
    <col min="85" max="85" width="8.1640625" bestFit="1" customWidth="1"/>
    <col min="86" max="86" width="5.5" bestFit="1" customWidth="1"/>
    <col min="87" max="87" width="13.6640625" bestFit="1" customWidth="1"/>
    <col min="88" max="88" width="12.1640625" bestFit="1" customWidth="1"/>
    <col min="89" max="89" width="11.5" bestFit="1" customWidth="1"/>
    <col min="90" max="90" width="6" bestFit="1" customWidth="1"/>
    <col min="91" max="91" width="14" bestFit="1" customWidth="1"/>
    <col min="92" max="92" width="4.6640625" bestFit="1" customWidth="1"/>
    <col min="93" max="93" width="6.1640625" bestFit="1" customWidth="1"/>
    <col min="94" max="94" width="9.6640625" bestFit="1" customWidth="1"/>
    <col min="95" max="95" width="7" bestFit="1" customWidth="1"/>
    <col min="96" max="96" width="8.5" bestFit="1" customWidth="1"/>
    <col min="97" max="97" width="8.83203125" bestFit="1" customWidth="1"/>
    <col min="98" max="98" width="3.83203125" bestFit="1" customWidth="1"/>
    <col min="99" max="99" width="11" bestFit="1" customWidth="1"/>
    <col min="100" max="100" width="5.6640625" bestFit="1" customWidth="1"/>
    <col min="101" max="101" width="11.83203125" bestFit="1" customWidth="1"/>
    <col min="102" max="102" width="7" bestFit="1" customWidth="1"/>
    <col min="103" max="103" width="6.33203125" bestFit="1" customWidth="1"/>
    <col min="104" max="104" width="9.1640625" bestFit="1" customWidth="1"/>
    <col min="105" max="105" width="6.6640625" bestFit="1" customWidth="1"/>
    <col min="106" max="106" width="10.33203125" bestFit="1" customWidth="1"/>
    <col min="107" max="107" width="6" bestFit="1" customWidth="1"/>
    <col min="108" max="108" width="5.1640625" bestFit="1" customWidth="1"/>
    <col min="109" max="109" width="4.1640625" bestFit="1" customWidth="1"/>
    <col min="110" max="110" width="13.83203125" bestFit="1" customWidth="1"/>
    <col min="111" max="111" width="9.83203125" bestFit="1" customWidth="1"/>
    <col min="112" max="112" width="4.5" bestFit="1" customWidth="1"/>
    <col min="113" max="113" width="12.33203125" bestFit="1" customWidth="1"/>
    <col min="114" max="114" width="5.83203125" bestFit="1" customWidth="1"/>
    <col min="115" max="115" width="9.83203125" bestFit="1" customWidth="1"/>
    <col min="116" max="116" width="14.83203125" bestFit="1" customWidth="1"/>
    <col min="117" max="117" width="6.1640625" bestFit="1" customWidth="1"/>
    <col min="118" max="118" width="13" bestFit="1" customWidth="1"/>
    <col min="119" max="119" width="8.83203125" bestFit="1" customWidth="1"/>
    <col min="120" max="120" width="10.1640625" bestFit="1" customWidth="1"/>
    <col min="121" max="121" width="10.6640625" bestFit="1" customWidth="1"/>
    <col min="122" max="122" width="9" bestFit="1" customWidth="1"/>
    <col min="123" max="123" width="4.5" bestFit="1" customWidth="1"/>
    <col min="124" max="124" width="10.5" bestFit="1" customWidth="1"/>
    <col min="125" max="125" width="19.1640625" bestFit="1" customWidth="1"/>
    <col min="126" max="126" width="22.6640625" bestFit="1" customWidth="1"/>
    <col min="127" max="127" width="16" bestFit="1" customWidth="1"/>
  </cols>
  <sheetData>
    <row r="1" spans="1:8" x14ac:dyDescent="0.2">
      <c r="A1" s="9" t="s">
        <v>8223</v>
      </c>
      <c r="B1" t="s">
        <v>8312</v>
      </c>
    </row>
    <row r="3" spans="1:8" x14ac:dyDescent="0.2">
      <c r="A3" s="9" t="s">
        <v>8363</v>
      </c>
      <c r="B3" s="9" t="s">
        <v>8364</v>
      </c>
    </row>
    <row r="4" spans="1:8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t="str">
        <f>"Number of Kickstarter Campaigns by Category: "&amp; IF(B1="(All)", "All Countries",IF(B1="(Multiple Items)","Multiple Countries", B1))</f>
        <v>Number of Kickstarter Campaigns by Category: All Countries</v>
      </c>
    </row>
    <row r="5" spans="1:8" x14ac:dyDescent="0.2">
      <c r="A5" s="10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8" x14ac:dyDescent="0.2">
      <c r="A6" s="10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8" x14ac:dyDescent="0.2">
      <c r="A7" s="10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8" x14ac:dyDescent="0.2">
      <c r="A8" s="10" t="s">
        <v>8316</v>
      </c>
      <c r="B8" s="8"/>
      <c r="C8" s="8"/>
      <c r="D8" s="8">
        <v>24</v>
      </c>
      <c r="E8" s="8"/>
      <c r="F8" s="8">
        <v>24</v>
      </c>
    </row>
    <row r="9" spans="1:8" x14ac:dyDescent="0.2">
      <c r="A9" s="10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8" x14ac:dyDescent="0.2">
      <c r="A10" s="10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8" x14ac:dyDescent="0.2">
      <c r="A11" s="10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8" x14ac:dyDescent="0.2">
      <c r="A12" s="10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8" x14ac:dyDescent="0.2">
      <c r="A13" s="10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8" x14ac:dyDescent="0.2">
      <c r="A14" s="10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62D-1C04-0A4D-B897-67E811FAD981}">
  <dimension ref="A1:H47"/>
  <sheetViews>
    <sheetView workbookViewId="0">
      <selection activeCell="H5" sqref="H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8.33203125" bestFit="1" customWidth="1"/>
    <col min="8" max="8" width="35.6640625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8" x14ac:dyDescent="0.2">
      <c r="A1" s="9" t="s">
        <v>8223</v>
      </c>
      <c r="B1" t="s">
        <v>8312</v>
      </c>
    </row>
    <row r="2" spans="1:8" x14ac:dyDescent="0.2">
      <c r="A2" s="9" t="s">
        <v>8309</v>
      </c>
      <c r="B2" t="s">
        <v>8312</v>
      </c>
    </row>
    <row r="4" spans="1:8" ht="32" x14ac:dyDescent="0.2">
      <c r="A4" s="9" t="s">
        <v>8363</v>
      </c>
      <c r="B4" s="9" t="s">
        <v>8364</v>
      </c>
      <c r="H4" s="3" t="str">
        <f>"Number of Kickstarter Campaigns by Sub-Category: " &amp; IF(B1="(All)","All Countries",IF(B1="(Multiple Items)","Multiple Countries",B1)) &amp;", "&amp; IF(B2="(All)","All Categories",IF(B2="(Multiple Items)","Multiple Categories",B2))</f>
        <v>Number of Kickstarter Campaigns by Sub-Category: All Countries, All Categories</v>
      </c>
    </row>
    <row r="5" spans="1:8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8" x14ac:dyDescent="0.2">
      <c r="A6" s="10" t="s">
        <v>8322</v>
      </c>
      <c r="B6" s="8"/>
      <c r="C6" s="8">
        <v>100</v>
      </c>
      <c r="D6" s="8"/>
      <c r="E6" s="8"/>
      <c r="F6" s="8">
        <v>100</v>
      </c>
    </row>
    <row r="7" spans="1:8" x14ac:dyDescent="0.2">
      <c r="A7" s="10" t="s">
        <v>8348</v>
      </c>
      <c r="B7" s="8"/>
      <c r="C7" s="8"/>
      <c r="D7" s="8">
        <v>20</v>
      </c>
      <c r="E7" s="8"/>
      <c r="F7" s="8">
        <v>20</v>
      </c>
    </row>
    <row r="8" spans="1:8" x14ac:dyDescent="0.2">
      <c r="A8" s="10" t="s">
        <v>8334</v>
      </c>
      <c r="B8" s="8"/>
      <c r="C8" s="8"/>
      <c r="D8" s="8">
        <v>24</v>
      </c>
      <c r="E8" s="8"/>
      <c r="F8" s="8">
        <v>24</v>
      </c>
    </row>
    <row r="9" spans="1:8" x14ac:dyDescent="0.2">
      <c r="A9" s="10" t="s">
        <v>8349</v>
      </c>
      <c r="B9" s="8"/>
      <c r="C9" s="8">
        <v>40</v>
      </c>
      <c r="D9" s="8"/>
      <c r="E9" s="8"/>
      <c r="F9" s="8">
        <v>40</v>
      </c>
    </row>
    <row r="10" spans="1:8" x14ac:dyDescent="0.2">
      <c r="A10" s="10" t="s">
        <v>8335</v>
      </c>
      <c r="B10" s="8">
        <v>40</v>
      </c>
      <c r="C10" s="8"/>
      <c r="D10" s="8"/>
      <c r="E10" s="8"/>
      <c r="F10" s="8">
        <v>40</v>
      </c>
    </row>
    <row r="11" spans="1:8" x14ac:dyDescent="0.2">
      <c r="A11" s="10" t="s">
        <v>8323</v>
      </c>
      <c r="B11" s="8">
        <v>180</v>
      </c>
      <c r="C11" s="8"/>
      <c r="D11" s="8"/>
      <c r="E11" s="8"/>
      <c r="F11" s="8">
        <v>180</v>
      </c>
    </row>
    <row r="12" spans="1:8" x14ac:dyDescent="0.2">
      <c r="A12" s="10" t="s">
        <v>8324</v>
      </c>
      <c r="B12" s="8"/>
      <c r="C12" s="8">
        <v>80</v>
      </c>
      <c r="D12" s="8"/>
      <c r="E12" s="8"/>
      <c r="F12" s="8">
        <v>80</v>
      </c>
    </row>
    <row r="13" spans="1:8" x14ac:dyDescent="0.2">
      <c r="A13" s="10" t="s">
        <v>8336</v>
      </c>
      <c r="B13" s="8">
        <v>40</v>
      </c>
      <c r="C13" s="8"/>
      <c r="D13" s="8"/>
      <c r="E13" s="8"/>
      <c r="F13" s="8">
        <v>40</v>
      </c>
    </row>
    <row r="14" spans="1:8" x14ac:dyDescent="0.2">
      <c r="A14" s="10" t="s">
        <v>8337</v>
      </c>
      <c r="B14" s="8"/>
      <c r="C14" s="8">
        <v>40</v>
      </c>
      <c r="D14" s="8"/>
      <c r="E14" s="8">
        <v>20</v>
      </c>
      <c r="F14" s="8">
        <v>60</v>
      </c>
    </row>
    <row r="15" spans="1:8" x14ac:dyDescent="0.2">
      <c r="A15" s="10" t="s">
        <v>8350</v>
      </c>
      <c r="B15" s="8"/>
      <c r="C15" s="8">
        <v>40</v>
      </c>
      <c r="D15" s="8"/>
      <c r="E15" s="8"/>
      <c r="F15" s="8">
        <v>40</v>
      </c>
    </row>
    <row r="16" spans="1:8" x14ac:dyDescent="0.2">
      <c r="A16" s="10" t="s">
        <v>8328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8354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8351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8361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8341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8329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8342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8325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8326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8330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8332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8327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8353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8358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8359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8343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FF23-FA7C-F846-A684-6FD59C1DD193}">
  <dimension ref="A1:E18"/>
  <sheetViews>
    <sheetView workbookViewId="0">
      <selection activeCell="K38" sqref="K3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6" bestFit="1" customWidth="1"/>
    <col min="10" max="10" width="19.1640625" bestFit="1" customWidth="1"/>
  </cols>
  <sheetData>
    <row r="1" spans="1:5" x14ac:dyDescent="0.2">
      <c r="A1" s="9" t="s">
        <v>8309</v>
      </c>
      <c r="B1" t="s">
        <v>8312</v>
      </c>
    </row>
    <row r="2" spans="1:5" x14ac:dyDescent="0.2">
      <c r="A2" s="9" t="s">
        <v>8380</v>
      </c>
      <c r="B2" t="s">
        <v>8312</v>
      </c>
    </row>
    <row r="4" spans="1:5" x14ac:dyDescent="0.2">
      <c r="A4" s="9" t="s">
        <v>8367</v>
      </c>
      <c r="B4" s="9" t="s">
        <v>8364</v>
      </c>
    </row>
    <row r="5" spans="1:5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2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12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12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12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12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12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12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12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12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12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12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12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12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04" zoomScale="81" zoomScaleNormal="81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6" customWidth="1"/>
    <col min="16" max="16" width="18.5" customWidth="1"/>
    <col min="17" max="17" width="17.83203125" customWidth="1"/>
    <col min="18" max="18" width="18.6640625" customWidth="1"/>
    <col min="19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ROUND(100*E2/D2,0)</f>
        <v>137</v>
      </c>
      <c r="P2" s="7">
        <f>(E2/L2)</f>
        <v>63.917582417582416</v>
      </c>
      <c r="Q2" t="str">
        <f>IF(ISNUMBER(SEARCH("/",N2)),TRIM(LEFT(N2,FIND("/",N2)-1)),N2)</f>
        <v>film &amp; video</v>
      </c>
      <c r="R2" t="str">
        <f>IF(ISNUMBER(SEARCH("/",N2)),TRIM(RIGHT(N2,LEN(N2)-FIND("/",N2))),"")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ROUND(100*E3/D3,0)</f>
        <v>143</v>
      </c>
      <c r="P3" s="7">
        <f t="shared" ref="P3:P66" si="1">(E3/L3)</f>
        <v>185.48101265822785</v>
      </c>
      <c r="Q3" t="str">
        <f t="shared" ref="Q3:Q66" si="2">IF(ISNUMBER(SEARCH("/",N3)),TRIM(LEFT(N3,FIND("/",N3)-1)),N3)</f>
        <v>film &amp; video</v>
      </c>
      <c r="R3" t="str">
        <f t="shared" ref="R3:R66" si="3">IF(ISNUMBER(SEARCH("/",N3)),TRIM(RIGHT(N3,LEN(N3)-FIND("/",N3))),"")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ROUND(100*E67/D67,0)</f>
        <v>108</v>
      </c>
      <c r="P67" s="7">
        <f t="shared" ref="P67:P130" si="7">(E67/L67)</f>
        <v>132.05263157894737</v>
      </c>
      <c r="Q67" t="str">
        <f t="shared" ref="Q67:Q130" si="8">IF(ISNUMBER(SEARCH("/",N67)),TRIM(LEFT(N67,FIND("/",N67)-1)),N67)</f>
        <v>film &amp; video</v>
      </c>
      <c r="R67" t="str">
        <f t="shared" ref="R67:R130" si="9">IF(ISNUMBER(SEARCH("/",N67)),TRIM(RIGHT(N67,LEN(N67)-FIND("/",N67))),"")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ROUND(100*E131/D131,0)</f>
        <v>0</v>
      </c>
      <c r="P131" s="7" t="e">
        <f t="shared" ref="P131:P194" si="13">(E131/L131)</f>
        <v>#DIV/0!</v>
      </c>
      <c r="Q131" t="str">
        <f t="shared" ref="Q131:Q194" si="14">IF(ISNUMBER(SEARCH("/",N131)),TRIM(LEFT(N131,FIND("/",N131)-1)),N131)</f>
        <v>film &amp; video</v>
      </c>
      <c r="R131" t="str">
        <f t="shared" ref="R131:R194" si="15">IF(ISNUMBER(SEARCH("/",N131)),TRIM(RIGHT(N131,LEN(N131)-FIND("/",N131))),"")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ROUND(100*E195/D195,0)</f>
        <v>0</v>
      </c>
      <c r="P195" s="7" t="e">
        <f t="shared" ref="P195:P258" si="19">(E195/L195)</f>
        <v>#DIV/0!</v>
      </c>
      <c r="Q195" t="str">
        <f t="shared" ref="Q195:Q258" si="20">IF(ISNUMBER(SEARCH("/",N195)),TRIM(LEFT(N195,FIND("/",N195)-1)),N195)</f>
        <v>film &amp; video</v>
      </c>
      <c r="R195" t="str">
        <f t="shared" ref="R195:R258" si="21">IF(ISNUMBER(SEARCH("/",N195)),TRIM(RIGHT(N195,LEN(N195)-FIND("/",N195))),"")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ROUND(100*E259/D259,0)</f>
        <v>107</v>
      </c>
      <c r="P259" s="7">
        <f t="shared" ref="P259:P322" si="25">(E259/L259)</f>
        <v>66.70405357142856</v>
      </c>
      <c r="Q259" t="str">
        <f t="shared" ref="Q259:Q322" si="26">IF(ISNUMBER(SEARCH("/",N259)),TRIM(LEFT(N259,FIND("/",N259)-1)),N259)</f>
        <v>film &amp; video</v>
      </c>
      <c r="R259" t="str">
        <f t="shared" ref="R259:R322" si="27">IF(ISNUMBER(SEARCH("/",N259)),TRIM(RIGHT(N259,LEN(N259)-FIND("/",N259))),"")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ROUND(100*E323/D323,0)</f>
        <v>103</v>
      </c>
      <c r="P323" s="7">
        <f t="shared" ref="P323:P386" si="31">(E323/L323)</f>
        <v>106.62314540059347</v>
      </c>
      <c r="Q323" t="str">
        <f t="shared" ref="Q323:Q386" si="32">IF(ISNUMBER(SEARCH("/",N323)),TRIM(LEFT(N323,FIND("/",N323)-1)),N323)</f>
        <v>film &amp; video</v>
      </c>
      <c r="R323" t="str">
        <f t="shared" ref="R323:R386" si="33">IF(ISNUMBER(SEARCH("/",N323)),TRIM(RIGHT(N323,LEN(N323)-FIND("/",N323))),"")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ROUND(100*E387/D387,0)</f>
        <v>106</v>
      </c>
      <c r="P387" s="7">
        <f t="shared" ref="P387:P450" si="37">(E387/L387)</f>
        <v>111.79535864978902</v>
      </c>
      <c r="Q387" t="str">
        <f t="shared" ref="Q387:Q450" si="38">IF(ISNUMBER(SEARCH("/",N387)),TRIM(LEFT(N387,FIND("/",N387)-1)),N387)</f>
        <v>film &amp; video</v>
      </c>
      <c r="R387" t="str">
        <f t="shared" ref="R387:R450" si="39">IF(ISNUMBER(SEARCH("/",N387)),TRIM(RIGHT(N387,LEN(N387)-FIND("/",N387))),"")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ROUND(100*E451/D451,0)</f>
        <v>2</v>
      </c>
      <c r="P451" s="7">
        <f t="shared" ref="P451:P514" si="43">(E451/L451)</f>
        <v>9</v>
      </c>
      <c r="Q451" t="str">
        <f t="shared" ref="Q451:Q514" si="44">IF(ISNUMBER(SEARCH("/",N451)),TRIM(LEFT(N451,FIND("/",N451)-1)),N451)</f>
        <v>film &amp; video</v>
      </c>
      <c r="R451" t="str">
        <f t="shared" ref="R451:R514" si="45">IF(ISNUMBER(SEARCH("/",N451)),TRIM(RIGHT(N451,LEN(N451)-FIND("/",N451))),"")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ROUND(100*E515/D515,0)</f>
        <v>14</v>
      </c>
      <c r="P515" s="7">
        <f t="shared" ref="P515:P578" si="49">(E515/L515)</f>
        <v>102.38235294117646</v>
      </c>
      <c r="Q515" t="str">
        <f t="shared" ref="Q515:Q578" si="50">IF(ISNUMBER(SEARCH("/",N515)),TRIM(LEFT(N515,FIND("/",N515)-1)),N515)</f>
        <v>film &amp; video</v>
      </c>
      <c r="R515" t="str">
        <f t="shared" ref="R515:R578" si="51">IF(ISNUMBER(SEARCH("/",N515)),TRIM(RIGHT(N515,LEN(N515)-FIND("/",N515))),"")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ROUND(100*E579/D579,0)</f>
        <v>0</v>
      </c>
      <c r="P579" s="7">
        <f t="shared" ref="P579:P642" si="55">(E579/L579)</f>
        <v>10</v>
      </c>
      <c r="Q579" t="str">
        <f t="shared" ref="Q579:Q642" si="56">IF(ISNUMBER(SEARCH("/",N579)),TRIM(LEFT(N579,FIND("/",N579)-1)),N579)</f>
        <v>technology</v>
      </c>
      <c r="R579" t="str">
        <f t="shared" ref="R579:R642" si="57">IF(ISNUMBER(SEARCH("/",N579)),TRIM(RIGHT(N579,LEN(N579)-FIND("/",N579))),"")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ROUND(100*E643/D643,0)</f>
        <v>119</v>
      </c>
      <c r="P643" s="7">
        <f t="shared" ref="P643:P706" si="61">(E643/L643)</f>
        <v>151.31746031746033</v>
      </c>
      <c r="Q643" t="str">
        <f t="shared" ref="Q643:Q706" si="62">IF(ISNUMBER(SEARCH("/",N643)),TRIM(LEFT(N643,FIND("/",N643)-1)),N643)</f>
        <v>technology</v>
      </c>
      <c r="R643" t="str">
        <f t="shared" ref="R643:R706" si="63">IF(ISNUMBER(SEARCH("/",N643)),TRIM(RIGHT(N643,LEN(N643)-FIND("/",N643))),"")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ROUND(100*E707/D707,0)</f>
        <v>1</v>
      </c>
      <c r="P707" s="7">
        <f t="shared" ref="P707:P770" si="67">(E707/L707)</f>
        <v>195.4</v>
      </c>
      <c r="Q707" t="str">
        <f t="shared" ref="Q707:Q770" si="68">IF(ISNUMBER(SEARCH("/",N707)),TRIM(LEFT(N707,FIND("/",N707)-1)),N707)</f>
        <v>technology</v>
      </c>
      <c r="R707" t="str">
        <f t="shared" ref="R707:R770" si="69">IF(ISNUMBER(SEARCH("/",N707)),TRIM(RIGHT(N707,LEN(N707)-FIND("/",N707))),"")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ROUND(100*E771/D771,0)</f>
        <v>41</v>
      </c>
      <c r="P771" s="7">
        <f t="shared" ref="P771:P834" si="73">(E771/L771)</f>
        <v>31.846153846153847</v>
      </c>
      <c r="Q771" t="str">
        <f t="shared" ref="Q771:Q834" si="74">IF(ISNUMBER(SEARCH("/",N771)),TRIM(LEFT(N771,FIND("/",N771)-1)),N771)</f>
        <v>publishing</v>
      </c>
      <c r="R771" t="str">
        <f t="shared" ref="R771:R834" si="75">IF(ISNUMBER(SEARCH("/",N771)),TRIM(RIGHT(N771,LEN(N771)-FIND("/",N771))),"")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ROUND(100*E835/D835,0)</f>
        <v>102</v>
      </c>
      <c r="P835" s="7">
        <f t="shared" ref="P835:P898" si="79">(E835/L835)</f>
        <v>148.78048780487805</v>
      </c>
      <c r="Q835" t="str">
        <f t="shared" ref="Q835:Q898" si="80">IF(ISNUMBER(SEARCH("/",N835)),TRIM(LEFT(N835,FIND("/",N835)-1)),N835)</f>
        <v>music</v>
      </c>
      <c r="R835" t="str">
        <f t="shared" ref="R835:R898" si="81">IF(ISNUMBER(SEARCH("/",N835)),TRIM(RIGHT(N835,LEN(N835)-FIND("/",N835))),"")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ROUND(100*E899/D899,0)</f>
        <v>0</v>
      </c>
      <c r="P899" s="7" t="e">
        <f t="shared" ref="P899:P962" si="85">(E899/L899)</f>
        <v>#DIV/0!</v>
      </c>
      <c r="Q899" t="str">
        <f t="shared" ref="Q899:Q962" si="86">IF(ISNUMBER(SEARCH("/",N899)),TRIM(LEFT(N899,FIND("/",N899)-1)),N899)</f>
        <v>music</v>
      </c>
      <c r="R899" t="str">
        <f t="shared" ref="R899:R962" si="87">IF(ISNUMBER(SEARCH("/",N899)),TRIM(RIGHT(N899,LEN(N899)-FIND("/",N899))),"")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ROUND(100*E963/D963,0)</f>
        <v>42</v>
      </c>
      <c r="P963" s="7">
        <f t="shared" ref="P963:P1026" si="91">(E963/L963)</f>
        <v>364.35454545454547</v>
      </c>
      <c r="Q963" t="str">
        <f t="shared" ref="Q963:Q1026" si="92">IF(ISNUMBER(SEARCH("/",N963)),TRIM(LEFT(N963,FIND("/",N963)-1)),N963)</f>
        <v>technology</v>
      </c>
      <c r="R963" t="str">
        <f t="shared" ref="R963:R1026" si="93">IF(ISNUMBER(SEARCH("/",N963)),TRIM(RIGHT(N963,LEN(N963)-FIND("/",N963))),"")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ROUND(100*E1027/D1027,0)</f>
        <v>110</v>
      </c>
      <c r="P1027" s="7">
        <f t="shared" ref="P1027:P1090" si="97">(E1027/L1027)</f>
        <v>71.848571428571432</v>
      </c>
      <c r="Q1027" t="str">
        <f t="shared" ref="Q1027:Q1090" si="98">IF(ISNUMBER(SEARCH("/",N1027)),TRIM(LEFT(N1027,FIND("/",N1027)-1)),N1027)</f>
        <v>music</v>
      </c>
      <c r="R1027" t="str">
        <f t="shared" ref="R1027:R1090" si="99">IF(ISNUMBER(SEARCH("/",N1027)),TRIM(RIGHT(N1027,LEN(N1027)-FIND("/",N1027))),"")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ROUND(100*E1091/D1091,0)</f>
        <v>8</v>
      </c>
      <c r="P1091" s="7">
        <f t="shared" ref="P1091:P1154" si="103">(E1091/L1091)</f>
        <v>23.959183673469386</v>
      </c>
      <c r="Q1091" t="str">
        <f t="shared" ref="Q1091:Q1154" si="104">IF(ISNUMBER(SEARCH("/",N1091)),TRIM(LEFT(N1091,FIND("/",N1091)-1)),N1091)</f>
        <v>games</v>
      </c>
      <c r="R1091" t="str">
        <f t="shared" ref="R1091:R1154" si="105">IF(ISNUMBER(SEARCH("/",N1091)),TRIM(RIGHT(N1091,LEN(N1091)-FIND("/",N1091))),"")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ROUND(100*E1155/D1155,0)</f>
        <v>1</v>
      </c>
      <c r="P1155" s="7">
        <f t="shared" ref="P1155:P1218" si="109">(E1155/L1155)</f>
        <v>50</v>
      </c>
      <c r="Q1155" t="str">
        <f t="shared" ref="Q1155:Q1218" si="110">IF(ISNUMBER(SEARCH("/",N1155)),TRIM(LEFT(N1155,FIND("/",N1155)-1)),N1155)</f>
        <v>food</v>
      </c>
      <c r="R1155" t="str">
        <f t="shared" ref="R1155:R1218" si="111">IF(ISNUMBER(SEARCH("/",N1155)),TRIM(RIGHT(N1155,LEN(N1155)-FIND("/",N1155))),"")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ROUND(100*E1219/D1219,0)</f>
        <v>103</v>
      </c>
      <c r="P1219" s="7">
        <f t="shared" ref="P1219:P1282" si="115">(E1219/L1219)</f>
        <v>148.57377049180329</v>
      </c>
      <c r="Q1219" t="str">
        <f t="shared" ref="Q1219:Q1282" si="116">IF(ISNUMBER(SEARCH("/",N1219)),TRIM(LEFT(N1219,FIND("/",N1219)-1)),N1219)</f>
        <v>photography</v>
      </c>
      <c r="R1219" t="str">
        <f t="shared" ref="R1219:R1282" si="117">IF(ISNUMBER(SEARCH("/",N1219)),TRIM(RIGHT(N1219,LEN(N1219)-FIND("/",N1219))),"")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ROUND(100*E1283/D1283,0)</f>
        <v>111</v>
      </c>
      <c r="P1283" s="7">
        <f t="shared" ref="P1283:P1346" si="121">(E1283/L1283)</f>
        <v>104.72972972972973</v>
      </c>
      <c r="Q1283" t="str">
        <f t="shared" ref="Q1283:Q1346" si="122">IF(ISNUMBER(SEARCH("/",N1283)),TRIM(LEFT(N1283,FIND("/",N1283)-1)),N1283)</f>
        <v>music</v>
      </c>
      <c r="R1283" t="str">
        <f t="shared" ref="R1283:R1346" si="123">IF(ISNUMBER(SEARCH("/",N1283)),TRIM(RIGHT(N1283,LEN(N1283)-FIND("/",N1283))),"")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ROUND(100*E1347/D1347,0)</f>
        <v>125</v>
      </c>
      <c r="P1347" s="7">
        <f t="shared" ref="P1347:P1410" si="127">(E1347/L1347)</f>
        <v>53.571428571428569</v>
      </c>
      <c r="Q1347" t="str">
        <f t="shared" ref="Q1347:Q1410" si="128">IF(ISNUMBER(SEARCH("/",N1347)),TRIM(LEFT(N1347,FIND("/",N1347)-1)),N1347)</f>
        <v>publishing</v>
      </c>
      <c r="R1347" t="str">
        <f t="shared" ref="R1347:R1410" si="129">IF(ISNUMBER(SEARCH("/",N1347)),TRIM(RIGHT(N1347,LEN(N1347)-FIND("/",N1347))),"")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ROUND(100*E1411/D1411,0)</f>
        <v>0</v>
      </c>
      <c r="P1411" s="7" t="e">
        <f t="shared" ref="P1411:P1474" si="133">(E1411/L1411)</f>
        <v>#DIV/0!</v>
      </c>
      <c r="Q1411" t="str">
        <f t="shared" ref="Q1411:Q1474" si="134">IF(ISNUMBER(SEARCH("/",N1411)),TRIM(LEFT(N1411,FIND("/",N1411)-1)),N1411)</f>
        <v>publishing</v>
      </c>
      <c r="R1411" t="str">
        <f t="shared" ref="R1411:R1474" si="135">IF(ISNUMBER(SEARCH("/",N1411)),TRIM(RIGHT(N1411,LEN(N1411)-FIND("/",N1411))),"")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ROUND(100*E1475/D1475,0)</f>
        <v>121</v>
      </c>
      <c r="P1475" s="7">
        <f t="shared" ref="P1475:P1538" si="139">(E1475/L1475)</f>
        <v>38.462553191489363</v>
      </c>
      <c r="Q1475" t="str">
        <f t="shared" ref="Q1475:Q1538" si="140">IF(ISNUMBER(SEARCH("/",N1475)),TRIM(LEFT(N1475,FIND("/",N1475)-1)),N1475)</f>
        <v>publishing</v>
      </c>
      <c r="R1475" t="str">
        <f t="shared" ref="R1475:R1538" si="141">IF(ISNUMBER(SEARCH("/",N1475)),TRIM(RIGHT(N1475,LEN(N1475)-FIND("/",N1475))),"")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ROUND(100*E1539/D1539,0)</f>
        <v>180</v>
      </c>
      <c r="P1539" s="7">
        <f t="shared" ref="P1539:P1602" si="145">(E1539/L1539)</f>
        <v>96.375</v>
      </c>
      <c r="Q1539" t="str">
        <f t="shared" ref="Q1539:Q1602" si="146">IF(ISNUMBER(SEARCH("/",N1539)),TRIM(LEFT(N1539,FIND("/",N1539)-1)),N1539)</f>
        <v>photography</v>
      </c>
      <c r="R1539" t="str">
        <f t="shared" ref="R1539:R1602" si="147">IF(ISNUMBER(SEARCH("/",N1539)),TRIM(RIGHT(N1539,LEN(N1539)-FIND("/",N1539))),"")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ROUND(100*E1603/D1603,0)</f>
        <v>108</v>
      </c>
      <c r="P1603" s="7">
        <f t="shared" ref="P1603:P1666" si="151">(E1603/L1603)</f>
        <v>48.325535714285714</v>
      </c>
      <c r="Q1603" t="str">
        <f t="shared" ref="Q1603:Q1666" si="152">IF(ISNUMBER(SEARCH("/",N1603)),TRIM(LEFT(N1603,FIND("/",N1603)-1)),N1603)</f>
        <v>music</v>
      </c>
      <c r="R1603" t="str">
        <f t="shared" ref="R1603:R1666" si="153">IF(ISNUMBER(SEARCH("/",N1603)),TRIM(RIGHT(N1603,LEN(N1603)-FIND("/",N1603))),"")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ROUND(100*E1667/D1667,0)</f>
        <v>119</v>
      </c>
      <c r="P1667" s="7">
        <f t="shared" ref="P1667:P1730" si="157">(E1667/L1667)</f>
        <v>44.956989247311824</v>
      </c>
      <c r="Q1667" t="str">
        <f t="shared" ref="Q1667:Q1730" si="158">IF(ISNUMBER(SEARCH("/",N1667)),TRIM(LEFT(N1667,FIND("/",N1667)-1)),N1667)</f>
        <v>music</v>
      </c>
      <c r="R1667" t="str">
        <f t="shared" ref="R1667:R1730" si="159">IF(ISNUMBER(SEARCH("/",N1667)),TRIM(RIGHT(N1667,LEN(N1667)-FIND("/",N1667))),"")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ROUND(100*E1731/D1731,0)</f>
        <v>0</v>
      </c>
      <c r="P1731" s="7" t="e">
        <f t="shared" ref="P1731:P1794" si="163">(E1731/L1731)</f>
        <v>#DIV/0!</v>
      </c>
      <c r="Q1731" t="str">
        <f t="shared" ref="Q1731:Q1794" si="164">IF(ISNUMBER(SEARCH("/",N1731)),TRIM(LEFT(N1731,FIND("/",N1731)-1)),N1731)</f>
        <v>music</v>
      </c>
      <c r="R1731" t="str">
        <f t="shared" ref="R1731:R1794" si="165">IF(ISNUMBER(SEARCH("/",N1731)),TRIM(RIGHT(N1731,LEN(N1731)-FIND("/",N1731))),"")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ROUND(100*E1795/D1795,0)</f>
        <v>1</v>
      </c>
      <c r="P1795" s="7">
        <f t="shared" ref="P1795:P1858" si="169">(E1795/L1795)</f>
        <v>20</v>
      </c>
      <c r="Q1795" t="str">
        <f t="shared" ref="Q1795:Q1858" si="170">IF(ISNUMBER(SEARCH("/",N1795)),TRIM(LEFT(N1795,FIND("/",N1795)-1)),N1795)</f>
        <v>photography</v>
      </c>
      <c r="R1795" t="str">
        <f t="shared" ref="R1795:R1858" si="171">IF(ISNUMBER(SEARCH("/",N1795)),TRIM(RIGHT(N1795,LEN(N1795)-FIND("/",N1795))),"")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ROUND(100*E1859/D1859,0)</f>
        <v>100</v>
      </c>
      <c r="P1859" s="7">
        <f t="shared" ref="P1859:P1922" si="175">(E1859/L1859)</f>
        <v>136.36363636363637</v>
      </c>
      <c r="Q1859" t="str">
        <f t="shared" ref="Q1859:Q1922" si="176">IF(ISNUMBER(SEARCH("/",N1859)),TRIM(LEFT(N1859,FIND("/",N1859)-1)),N1859)</f>
        <v>music</v>
      </c>
      <c r="R1859" t="str">
        <f t="shared" ref="R1859:R1922" si="177">IF(ISNUMBER(SEARCH("/",N1859)),TRIM(RIGHT(N1859,LEN(N1859)-FIND("/",N1859))),"")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ROUND(100*E1923/D1923,0)</f>
        <v>137</v>
      </c>
      <c r="P1923" s="7">
        <f t="shared" ref="P1923:P1986" si="181">(E1923/L1923)</f>
        <v>54</v>
      </c>
      <c r="Q1923" t="str">
        <f t="shared" ref="Q1923:Q1986" si="182">IF(ISNUMBER(SEARCH("/",N1923)),TRIM(LEFT(N1923,FIND("/",N1923)-1)),N1923)</f>
        <v>music</v>
      </c>
      <c r="R1923" t="str">
        <f t="shared" ref="R1923:R1986" si="183">IF(ISNUMBER(SEARCH("/",N1923)),TRIM(RIGHT(N1923,LEN(N1923)-FIND("/",N1923))),"")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ROUND(100*E1987/D1987,0)</f>
        <v>3</v>
      </c>
      <c r="P1987" s="7">
        <f t="shared" ref="P1987:P2050" si="187">(E1987/L1987)</f>
        <v>12.75</v>
      </c>
      <c r="Q1987" t="str">
        <f t="shared" ref="Q1987:Q2050" si="188">IF(ISNUMBER(SEARCH("/",N1987)),TRIM(LEFT(N1987,FIND("/",N1987)-1)),N1987)</f>
        <v>photography</v>
      </c>
      <c r="R1987" t="str">
        <f t="shared" ref="R1987:R2050" si="189">IF(ISNUMBER(SEARCH("/",N1987)),TRIM(RIGHT(N1987,LEN(N1987)-FIND("/",N1987))),"")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ROUND(100*E2051/D2051,0)</f>
        <v>120</v>
      </c>
      <c r="P2051" s="7">
        <f t="shared" ref="P2051:P2114" si="193">(E2051/L2051)</f>
        <v>80.991037735849048</v>
      </c>
      <c r="Q2051" t="str">
        <f t="shared" ref="Q2051:Q2114" si="194">IF(ISNUMBER(SEARCH("/",N2051)),TRIM(LEFT(N2051,FIND("/",N2051)-1)),N2051)</f>
        <v>technology</v>
      </c>
      <c r="R2051" t="str">
        <f t="shared" ref="R2051:R2114" si="195">IF(ISNUMBER(SEARCH("/",N2051)),TRIM(RIGHT(N2051,LEN(N2051)-FIND("/",N2051))),"")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ROUND(100*E2115/D2115,0)</f>
        <v>105</v>
      </c>
      <c r="P2115" s="7">
        <f t="shared" ref="P2115:P2178" si="199">(E2115/L2115)</f>
        <v>68.598130841121488</v>
      </c>
      <c r="Q2115" t="str">
        <f t="shared" ref="Q2115:Q2178" si="200">IF(ISNUMBER(SEARCH("/",N2115)),TRIM(LEFT(N2115,FIND("/",N2115)-1)),N2115)</f>
        <v>music</v>
      </c>
      <c r="R2115" t="str">
        <f t="shared" ref="R2115:R2178" si="201">IF(ISNUMBER(SEARCH("/",N2115)),TRIM(RIGHT(N2115,LEN(N2115)-FIND("/",N2115))),"")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ROUND(100*E2179/D2179,0)</f>
        <v>100</v>
      </c>
      <c r="P2179" s="7">
        <f t="shared" ref="P2179:P2242" si="205">(E2179/L2179)</f>
        <v>65.868421052631575</v>
      </c>
      <c r="Q2179" t="str">
        <f t="shared" ref="Q2179:Q2242" si="206">IF(ISNUMBER(SEARCH("/",N2179)),TRIM(LEFT(N2179,FIND("/",N2179)-1)),N2179)</f>
        <v>music</v>
      </c>
      <c r="R2179" t="str">
        <f t="shared" ref="R2179:R2242" si="207">IF(ISNUMBER(SEARCH("/",N2179)),TRIM(RIGHT(N2179,LEN(N2179)-FIND("/",N2179))),"")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ROUND(100*E2243/D2243,0)</f>
        <v>806</v>
      </c>
      <c r="P2243" s="7">
        <f t="shared" ref="P2243:P2306" si="211">(E2243/L2243)</f>
        <v>49.472392638036808</v>
      </c>
      <c r="Q2243" t="str">
        <f t="shared" ref="Q2243:Q2306" si="212">IF(ISNUMBER(SEARCH("/",N2243)),TRIM(LEFT(N2243,FIND("/",N2243)-1)),N2243)</f>
        <v>games</v>
      </c>
      <c r="R2243" t="str">
        <f t="shared" ref="R2243:R2306" si="213">IF(ISNUMBER(SEARCH("/",N2243)),TRIM(RIGHT(N2243,LEN(N2243)-FIND("/",N2243))),"")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ROUND(100*E2307/D2307,0)</f>
        <v>101</v>
      </c>
      <c r="P2307" s="7">
        <f t="shared" ref="P2307:P2370" si="217">(E2307/L2307)</f>
        <v>109.10778443113773</v>
      </c>
      <c r="Q2307" t="str">
        <f t="shared" ref="Q2307:Q2370" si="218">IF(ISNUMBER(SEARCH("/",N2307)),TRIM(LEFT(N2307,FIND("/",N2307)-1)),N2307)</f>
        <v>music</v>
      </c>
      <c r="R2307" t="str">
        <f t="shared" ref="R2307:R2370" si="219">IF(ISNUMBER(SEARCH("/",N2307)),TRIM(RIGHT(N2307,LEN(N2307)-FIND("/",N2307))),"")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ROUND(100*E2371/D2371,0)</f>
        <v>0</v>
      </c>
      <c r="P2371" s="7" t="e">
        <f t="shared" ref="P2371:P2434" si="223">(E2371/L2371)</f>
        <v>#DIV/0!</v>
      </c>
      <c r="Q2371" t="str">
        <f t="shared" ref="Q2371:Q2434" si="224">IF(ISNUMBER(SEARCH("/",N2371)),TRIM(LEFT(N2371,FIND("/",N2371)-1)),N2371)</f>
        <v>technology</v>
      </c>
      <c r="R2371" t="str">
        <f t="shared" ref="R2371:R2434" si="225">IF(ISNUMBER(SEARCH("/",N2371)),TRIM(RIGHT(N2371,LEN(N2371)-FIND("/",N2371))),"")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ROUND(100*E2435/D2435,0)</f>
        <v>0</v>
      </c>
      <c r="P2435" s="7" t="e">
        <f t="shared" ref="P2435:P2498" si="229">(E2435/L2435)</f>
        <v>#DIV/0!</v>
      </c>
      <c r="Q2435" t="str">
        <f t="shared" ref="Q2435:Q2498" si="230">IF(ISNUMBER(SEARCH("/",N2435)),TRIM(LEFT(N2435,FIND("/",N2435)-1)),N2435)</f>
        <v>food</v>
      </c>
      <c r="R2435" t="str">
        <f t="shared" ref="R2435:R2498" si="231">IF(ISNUMBER(SEARCH("/",N2435)),TRIM(RIGHT(N2435,LEN(N2435)-FIND("/",N2435))),"")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ROUND(100*E2499/D2499,0)</f>
        <v>113</v>
      </c>
      <c r="P2499" s="7">
        <f t="shared" ref="P2499:P2562" si="235">(E2499/L2499)</f>
        <v>80.551071428571419</v>
      </c>
      <c r="Q2499" t="str">
        <f t="shared" ref="Q2499:Q2562" si="236">IF(ISNUMBER(SEARCH("/",N2499)),TRIM(LEFT(N2499,FIND("/",N2499)-1)),N2499)</f>
        <v>music</v>
      </c>
      <c r="R2499" t="str">
        <f t="shared" ref="R2499:R2562" si="237">IF(ISNUMBER(SEARCH("/",N2499)),TRIM(RIGHT(N2499,LEN(N2499)-FIND("/",N2499))),"")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ROUND(100*E2563/D2563,0)</f>
        <v>0</v>
      </c>
      <c r="P2563" s="7" t="e">
        <f t="shared" ref="P2563:P2626" si="241">(E2563/L2563)</f>
        <v>#DIV/0!</v>
      </c>
      <c r="Q2563" t="str">
        <f t="shared" ref="Q2563:Q2626" si="242">IF(ISNUMBER(SEARCH("/",N2563)),TRIM(LEFT(N2563,FIND("/",N2563)-1)),N2563)</f>
        <v>food</v>
      </c>
      <c r="R2563" t="str">
        <f t="shared" ref="R2563:R2626" si="243">IF(ISNUMBER(SEARCH("/",N2563)),TRIM(RIGHT(N2563,LEN(N2563)-FIND("/",N2563))),"")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ROUND(100*E2627/D2627,0)</f>
        <v>956</v>
      </c>
      <c r="P2627" s="7">
        <f t="shared" ref="P2627:P2690" si="247">(E2627/L2627)</f>
        <v>27.576923076923077</v>
      </c>
      <c r="Q2627" t="str">
        <f t="shared" ref="Q2627:Q2690" si="248">IF(ISNUMBER(SEARCH("/",N2627)),TRIM(LEFT(N2627,FIND("/",N2627)-1)),N2627)</f>
        <v>technology</v>
      </c>
      <c r="R2627" t="str">
        <f t="shared" ref="R2627:R2690" si="249">IF(ISNUMBER(SEARCH("/",N2627)),TRIM(RIGHT(N2627,LEN(N2627)-FIND("/",N2627))),"")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ROUND(100*E2691/D2691,0)</f>
        <v>0</v>
      </c>
      <c r="P2691" s="7">
        <f t="shared" ref="P2691:P2754" si="253">(E2691/L2691)</f>
        <v>1</v>
      </c>
      <c r="Q2691" t="str">
        <f t="shared" ref="Q2691:Q2754" si="254">IF(ISNUMBER(SEARCH("/",N2691)),TRIM(LEFT(N2691,FIND("/",N2691)-1)),N2691)</f>
        <v>food</v>
      </c>
      <c r="R2691" t="str">
        <f t="shared" ref="R2691:R2754" si="255">IF(ISNUMBER(SEARCH("/",N2691)),TRIM(RIGHT(N2691,LEN(N2691)-FIND("/",N2691))),"")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ROUND(100*E2755/D2755,0)</f>
        <v>19</v>
      </c>
      <c r="P2755" s="7">
        <f t="shared" ref="P2755:P2818" si="259">(E2755/L2755)</f>
        <v>47.5</v>
      </c>
      <c r="Q2755" t="str">
        <f t="shared" ref="Q2755:Q2818" si="260">IF(ISNUMBER(SEARCH("/",N2755)),TRIM(LEFT(N2755,FIND("/",N2755)-1)),N2755)</f>
        <v>publishing</v>
      </c>
      <c r="R2755" t="str">
        <f t="shared" ref="R2755:R2818" si="261">IF(ISNUMBER(SEARCH("/",N2755)),TRIM(RIGHT(N2755,LEN(N2755)-FIND("/",N2755))),"")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ROUND(100*E2819/D2819,0)</f>
        <v>130</v>
      </c>
      <c r="P2819" s="7">
        <f t="shared" ref="P2819:P2882" si="265">(E2819/L2819)</f>
        <v>23.636363636363637</v>
      </c>
      <c r="Q2819" t="str">
        <f t="shared" ref="Q2819:Q2882" si="266">IF(ISNUMBER(SEARCH("/",N2819)),TRIM(LEFT(N2819,FIND("/",N2819)-1)),N2819)</f>
        <v>theater</v>
      </c>
      <c r="R2819" t="str">
        <f t="shared" ref="R2819:R2882" si="267">IF(ISNUMBER(SEARCH("/",N2819)),TRIM(RIGHT(N2819,LEN(N2819)-FIND("/",N2819))),"")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ROUND(100*E2883/D2883,0)</f>
        <v>0</v>
      </c>
      <c r="P2883" s="7" t="e">
        <f t="shared" ref="P2883:P2946" si="271">(E2883/L2883)</f>
        <v>#DIV/0!</v>
      </c>
      <c r="Q2883" t="str">
        <f t="shared" ref="Q2883:Q2946" si="272">IF(ISNUMBER(SEARCH("/",N2883)),TRIM(LEFT(N2883,FIND("/",N2883)-1)),N2883)</f>
        <v>theater</v>
      </c>
      <c r="R2883" t="str">
        <f t="shared" ref="R2883:R2946" si="273">IF(ISNUMBER(SEARCH("/",N2883)),TRIM(RIGHT(N2883,LEN(N2883)-FIND("/",N2883))),"")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ROUND(100*E2947/D2947,0)</f>
        <v>0</v>
      </c>
      <c r="P2947" s="7" t="e">
        <f t="shared" ref="P2947:P3010" si="277">(E2947/L2947)</f>
        <v>#DIV/0!</v>
      </c>
      <c r="Q2947" t="str">
        <f t="shared" ref="Q2947:Q3010" si="278">IF(ISNUMBER(SEARCH("/",N2947)),TRIM(LEFT(N2947,FIND("/",N2947)-1)),N2947)</f>
        <v>theater</v>
      </c>
      <c r="R2947" t="str">
        <f t="shared" ref="R2947:R3010" si="279">IF(ISNUMBER(SEARCH("/",N2947)),TRIM(RIGHT(N2947,LEN(N2947)-FIND("/",N2947))),"")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ROUND(100*E3011/D3011,0)</f>
        <v>120</v>
      </c>
      <c r="P3011" s="7">
        <f t="shared" ref="P3011:P3074" si="283">(E3011/L3011)</f>
        <v>233.8984375</v>
      </c>
      <c r="Q3011" t="str">
        <f t="shared" ref="Q3011:Q3074" si="284">IF(ISNUMBER(SEARCH("/",N3011)),TRIM(LEFT(N3011,FIND("/",N3011)-1)),N3011)</f>
        <v>theater</v>
      </c>
      <c r="R3011" t="str">
        <f t="shared" ref="R3011:R3074" si="285">IF(ISNUMBER(SEARCH("/",N3011)),TRIM(RIGHT(N3011,LEN(N3011)-FIND("/",N3011))),"")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ROUND(100*E3075/D3075,0)</f>
        <v>0</v>
      </c>
      <c r="P3075" s="7">
        <f t="shared" ref="P3075:P3138" si="289">(E3075/L3075)</f>
        <v>92.142857142857139</v>
      </c>
      <c r="Q3075" t="str">
        <f t="shared" ref="Q3075:Q3138" si="290">IF(ISNUMBER(SEARCH("/",N3075)),TRIM(LEFT(N3075,FIND("/",N3075)-1)),N3075)</f>
        <v>theater</v>
      </c>
      <c r="R3075" t="str">
        <f t="shared" ref="R3075:R3138" si="291">IF(ISNUMBER(SEARCH("/",N3075)),TRIM(RIGHT(N3075,LEN(N3075)-FIND("/",N3075))),"")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ROUND(100*E3139/D3139,0)</f>
        <v>3</v>
      </c>
      <c r="P3139" s="7">
        <f t="shared" ref="P3139:P3202" si="295">(E3139/L3139)</f>
        <v>50</v>
      </c>
      <c r="Q3139" t="str">
        <f t="shared" ref="Q3139:Q3202" si="296">IF(ISNUMBER(SEARCH("/",N3139)),TRIM(LEFT(N3139,FIND("/",N3139)-1)),N3139)</f>
        <v>theater</v>
      </c>
      <c r="R3139" t="str">
        <f t="shared" ref="R3139:R3202" si="297">IF(ISNUMBER(SEARCH("/",N3139)),TRIM(RIGHT(N3139,LEN(N3139)-FIND("/",N3139))),"")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ROUND(100*E3203/D3203,0)</f>
        <v>1</v>
      </c>
      <c r="P3203" s="7">
        <f t="shared" ref="P3203:P3266" si="301">(E3203/L3203)</f>
        <v>12.5</v>
      </c>
      <c r="Q3203" t="str">
        <f t="shared" ref="Q3203:Q3266" si="302">IF(ISNUMBER(SEARCH("/",N3203)),TRIM(LEFT(N3203,FIND("/",N3203)-1)),N3203)</f>
        <v>theater</v>
      </c>
      <c r="R3203" t="str">
        <f t="shared" ref="R3203:R3266" si="303">IF(ISNUMBER(SEARCH("/",N3203)),TRIM(RIGHT(N3203,LEN(N3203)-FIND("/",N3203))),"")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ROUND(100*E3267/D3267,0)</f>
        <v>164</v>
      </c>
      <c r="P3267" s="7">
        <f t="shared" ref="P3267:P3330" si="307">(E3267/L3267)</f>
        <v>70.285714285714292</v>
      </c>
      <c r="Q3267" t="str">
        <f t="shared" ref="Q3267:Q3330" si="308">IF(ISNUMBER(SEARCH("/",N3267)),TRIM(LEFT(N3267,FIND("/",N3267)-1)),N3267)</f>
        <v>theater</v>
      </c>
      <c r="R3267" t="str">
        <f t="shared" ref="R3267:R3330" si="309">IF(ISNUMBER(SEARCH("/",N3267)),TRIM(RIGHT(N3267,LEN(N3267)-FIND("/",N3267))),"")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ROUND(100*E3331/D3331,0)</f>
        <v>117</v>
      </c>
      <c r="P3331" s="7">
        <f t="shared" ref="P3331:P3394" si="313">(E3331/L3331)</f>
        <v>44.92307692307692</v>
      </c>
      <c r="Q3331" t="str">
        <f t="shared" ref="Q3331:Q3394" si="314">IF(ISNUMBER(SEARCH("/",N3331)),TRIM(LEFT(N3331,FIND("/",N3331)-1)),N3331)</f>
        <v>theater</v>
      </c>
      <c r="R3331" t="str">
        <f t="shared" ref="R3331:R3394" si="315">IF(ISNUMBER(SEARCH("/",N3331)),TRIM(RIGHT(N3331,LEN(N3331)-FIND("/",N3331))),"")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ROUND(100*E3395/D3395,0)</f>
        <v>106</v>
      </c>
      <c r="P3395" s="7">
        <f t="shared" ref="P3395:P3458" si="319">(E3395/L3395)</f>
        <v>36.06818181818182</v>
      </c>
      <c r="Q3395" t="str">
        <f t="shared" ref="Q3395:Q3458" si="320">IF(ISNUMBER(SEARCH("/",N3395)),TRIM(LEFT(N3395,FIND("/",N3395)-1)),N3395)</f>
        <v>theater</v>
      </c>
      <c r="R3395" t="str">
        <f t="shared" ref="R3395:R3458" si="321">IF(ISNUMBER(SEARCH("/",N3395)),TRIM(RIGHT(N3395,LEN(N3395)-FIND("/",N3395))),"")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ROUND(100*E3459/D3459,0)</f>
        <v>140</v>
      </c>
      <c r="P3459" s="7">
        <f t="shared" ref="P3459:P3522" si="325">(E3459/L3459)</f>
        <v>50.981818181818184</v>
      </c>
      <c r="Q3459" t="str">
        <f t="shared" ref="Q3459:Q3522" si="326">IF(ISNUMBER(SEARCH("/",N3459)),TRIM(LEFT(N3459,FIND("/",N3459)-1)),N3459)</f>
        <v>theater</v>
      </c>
      <c r="R3459" t="str">
        <f t="shared" ref="R3459:R3522" si="327">IF(ISNUMBER(SEARCH("/",N3459)),TRIM(RIGHT(N3459,LEN(N3459)-FIND("/",N3459))),"")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ROUND(100*E3523/D3523,0)</f>
        <v>169</v>
      </c>
      <c r="P3523" s="7">
        <f t="shared" ref="P3523:P3586" si="331">(E3523/L3523)</f>
        <v>45.615384615384613</v>
      </c>
      <c r="Q3523" t="str">
        <f t="shared" ref="Q3523:Q3586" si="332">IF(ISNUMBER(SEARCH("/",N3523)),TRIM(LEFT(N3523,FIND("/",N3523)-1)),N3523)</f>
        <v>theater</v>
      </c>
      <c r="R3523" t="str">
        <f t="shared" ref="R3523:R3586" si="333">IF(ISNUMBER(SEARCH("/",N3523)),TRIM(RIGHT(N3523,LEN(N3523)-FIND("/",N3523))),"")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ROUND(100*E3587/D3587,0)</f>
        <v>119</v>
      </c>
      <c r="P3587" s="7">
        <f t="shared" ref="P3587:P3650" si="337">(E3587/L3587)</f>
        <v>176.08695652173913</v>
      </c>
      <c r="Q3587" t="str">
        <f t="shared" ref="Q3587:Q3650" si="338">IF(ISNUMBER(SEARCH("/",N3587)),TRIM(LEFT(N3587,FIND("/",N3587)-1)),N3587)</f>
        <v>theater</v>
      </c>
      <c r="R3587" t="str">
        <f t="shared" ref="R3587:R3650" si="339">IF(ISNUMBER(SEARCH("/",N3587)),TRIM(RIGHT(N3587,LEN(N3587)-FIND("/",N3587))),"")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ROUND(100*E3651/D3651,0)</f>
        <v>104</v>
      </c>
      <c r="P3651" s="7">
        <f t="shared" ref="P3651:P3714" si="343">(E3651/L3651)</f>
        <v>97.5</v>
      </c>
      <c r="Q3651" t="str">
        <f t="shared" ref="Q3651:Q3714" si="344">IF(ISNUMBER(SEARCH("/",N3651)),TRIM(LEFT(N3651,FIND("/",N3651)-1)),N3651)</f>
        <v>theater</v>
      </c>
      <c r="R3651" t="str">
        <f t="shared" ref="R3651:R3714" si="345">IF(ISNUMBER(SEARCH("/",N3651)),TRIM(RIGHT(N3651,LEN(N3651)-FIND("/",N3651))),"")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ROUND(100*E3715/D3715,0)</f>
        <v>102</v>
      </c>
      <c r="P3715" s="7">
        <f t="shared" ref="P3715:P3778" si="349">(E3715/L3715)</f>
        <v>106.84210526315789</v>
      </c>
      <c r="Q3715" t="str">
        <f t="shared" ref="Q3715:Q3778" si="350">IF(ISNUMBER(SEARCH("/",N3715)),TRIM(LEFT(N3715,FIND("/",N3715)-1)),N3715)</f>
        <v>theater</v>
      </c>
      <c r="R3715" t="str">
        <f t="shared" ref="R3715:R3778" si="351">IF(ISNUMBER(SEARCH("/",N3715)),TRIM(RIGHT(N3715,LEN(N3715)-FIND("/",N3715))),"")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ROUND(100*E3779/D3779,0)</f>
        <v>143</v>
      </c>
      <c r="P3779" s="7">
        <f t="shared" ref="P3779:P3842" si="355">(E3779/L3779)</f>
        <v>48.542372881355931</v>
      </c>
      <c r="Q3779" t="str">
        <f t="shared" ref="Q3779:Q3842" si="356">IF(ISNUMBER(SEARCH("/",N3779)),TRIM(LEFT(N3779,FIND("/",N3779)-1)),N3779)</f>
        <v>theater</v>
      </c>
      <c r="R3779" t="str">
        <f t="shared" ref="R3779:R3842" si="357">IF(ISNUMBER(SEARCH("/",N3779)),TRIM(RIGHT(N3779,LEN(N3779)-FIND("/",N3779))),"")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ROUND(100*E3843/D3843,0)</f>
        <v>9</v>
      </c>
      <c r="P3843" s="7">
        <f t="shared" ref="P3843:P3906" si="361">(E3843/L3843)</f>
        <v>25.647058823529413</v>
      </c>
      <c r="Q3843" t="str">
        <f t="shared" ref="Q3843:Q3906" si="362">IF(ISNUMBER(SEARCH("/",N3843)),TRIM(LEFT(N3843,FIND("/",N3843)-1)),N3843)</f>
        <v>theater</v>
      </c>
      <c r="R3843" t="str">
        <f t="shared" ref="R3843:R3906" si="363">IF(ISNUMBER(SEARCH("/",N3843)),TRIM(RIGHT(N3843,LEN(N3843)-FIND("/",N3843))),"")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ROUND(100*E3907/D3907,0)</f>
        <v>12</v>
      </c>
      <c r="P3907" s="7">
        <f t="shared" ref="P3907:P3970" si="367">(E3907/L3907)</f>
        <v>24.714285714285715</v>
      </c>
      <c r="Q3907" t="str">
        <f t="shared" ref="Q3907:Q3970" si="368">IF(ISNUMBER(SEARCH("/",N3907)),TRIM(LEFT(N3907,FIND("/",N3907)-1)),N3907)</f>
        <v>theater</v>
      </c>
      <c r="R3907" t="str">
        <f t="shared" ref="R3907:R3970" si="369">IF(ISNUMBER(SEARCH("/",N3907)),TRIM(RIGHT(N3907,LEN(N3907)-FIND("/",N3907))),"")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ROUND(100*E3971/D3971,0)</f>
        <v>7</v>
      </c>
      <c r="P3971" s="7">
        <f t="shared" ref="P3971:P4034" si="373">(E3971/L3971)</f>
        <v>35.166666666666664</v>
      </c>
      <c r="Q3971" t="str">
        <f t="shared" ref="Q3971:Q4034" si="374">IF(ISNUMBER(SEARCH("/",N3971)),TRIM(LEFT(N3971,FIND("/",N3971)-1)),N3971)</f>
        <v>theater</v>
      </c>
      <c r="R3971" t="str">
        <f t="shared" ref="R3971:R4034" si="375">IF(ISNUMBER(SEARCH("/",N3971)),TRIM(RIGHT(N3971,LEN(N3971)-FIND("/",N3971))),"")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ROUND(100*E4035/D4035,0)</f>
        <v>26</v>
      </c>
      <c r="P4035" s="7">
        <f t="shared" ref="P4035:P4098" si="379">(E4035/L4035)</f>
        <v>65.340319148936175</v>
      </c>
      <c r="Q4035" t="str">
        <f t="shared" ref="Q4035:Q4098" si="380">IF(ISNUMBER(SEARCH("/",N4035)),TRIM(LEFT(N4035,FIND("/",N4035)-1)),N4035)</f>
        <v>theater</v>
      </c>
      <c r="R4035" t="str">
        <f t="shared" ref="R4035:R4098" si="381">IF(ISNUMBER(SEARCH("/",N4035)),TRIM(RIGHT(N4035,LEN(N4035)-FIND("/",N4035))),"")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ROUND(100*E4099/D4099,0)</f>
        <v>0</v>
      </c>
      <c r="P4099" s="7" t="e">
        <f t="shared" ref="P4099:P4115" si="385">(E4099/L4099)</f>
        <v>#DIV/0!</v>
      </c>
      <c r="Q4099" t="str">
        <f t="shared" ref="Q4099:Q4115" si="386">IF(ISNUMBER(SEARCH("/",N4099)),TRIM(LEFT(N4099,FIND("/",N4099)-1)),N4099)</f>
        <v>theater</v>
      </c>
      <c r="R4099" t="str">
        <f t="shared" ref="R4099:R4115" si="387">IF(ISNUMBER(SEARCH("/",N4099)),TRIM(RIGHT(N4099,LEN(N4099)-FIND("/",N4099))),"")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4115" xr:uid="{CFAEE4F7-5D9D-2646-B41C-CF3EC8396CA4}"/>
  <conditionalFormatting sqref="F2:F4115">
    <cfRule type="containsText" dxfId="3" priority="2" operator="containsText" text="cancel">
      <formula>NOT(ISERROR(SEARCH("cancel",F2)))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success">
      <formula>NOT(ISERROR(SEARCH("success",F2)))</formula>
    </cfRule>
    <cfRule type="containsText" dxfId="0" priority="5" operator="containsText" text="fail">
      <formula>NOT(ISERROR(SEARCH("fail",F2)))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D74C0-262C-9C44-97EB-C83FF23A1956}">
  <dimension ref="A1:H13"/>
  <sheetViews>
    <sheetView tabSelected="1" workbookViewId="0">
      <selection activeCell="E17" sqref="E17"/>
    </sheetView>
  </sheetViews>
  <sheetFormatPr baseColWidth="10" defaultRowHeight="15" x14ac:dyDescent="0.2"/>
  <cols>
    <col min="1" max="1" width="25.33203125" customWidth="1"/>
    <col min="2" max="2" width="15.83203125" customWidth="1"/>
    <col min="3" max="3" width="14.1640625" customWidth="1"/>
    <col min="4" max="4" width="17.33203125" customWidth="1"/>
    <col min="5" max="5" width="14.83203125" customWidth="1"/>
    <col min="6" max="6" width="20" customWidth="1"/>
    <col min="7" max="7" width="16.6640625" customWidth="1"/>
    <col min="8" max="8" width="18.5" customWidth="1"/>
  </cols>
  <sheetData>
    <row r="1" spans="1:8" x14ac:dyDescent="0.2">
      <c r="A1" s="14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">
      <c r="A2" t="s">
        <v>8389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8390</v>
      </c>
      <c r="B3">
        <f>COUNTIFS('Kickstarter Data'!$D$2:$D$4115,"&gt;=1000",'Kickstarter Data'!$D$2:$D$4115,"&lt;5000",'Kickstarter Data'!$F$2:$F$4115,"successful")</f>
        <v>932</v>
      </c>
      <c r="C3">
        <f>COUNTIFS('Kickstarter Data'!$D$2:$D$4115,"&gt;=1000",'Kickstarter Data'!$D$2:$D$4115,"&lt;5000",'Kickstarter Data'!$F$2:$F$4115,"failed")</f>
        <v>420</v>
      </c>
      <c r="D3">
        <f>COUNTIFS('Kickstarter Data'!$D$2:$D$4115,"&gt;=1000",'Kickstarter Data'!$D$2:$D$4115,"&lt;5000",'Kickstarter Data'!$F$2:$F$4115,"canceled")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8391</v>
      </c>
      <c r="B4">
        <f>COUNTIFS('Kickstarter Data'!$D$2:$D$4115,"&gt;=5000",'Kickstarter Data'!$D$2:$D$4115,"&lt;10000",'Kickstarter Data'!$F$2:$F$4115,"successful")</f>
        <v>381</v>
      </c>
      <c r="C4">
        <f>COUNTIFS('Kickstarter Data'!$D$2:$D$4115,"&gt;=5000",'Kickstarter Data'!$D$2:$D$4115,"&lt;10000",'Kickstarter Data'!$F$2:$F$4115,"failed")</f>
        <v>283</v>
      </c>
      <c r="D4">
        <f>COUNTIFS('Kickstarter Data'!$D$2:$D$4115,"&gt;=5000",'Kickstarter Data'!$D$2:$D$4115,"&lt;10000",'Kickstarter Data'!$F$2:$F$4115,"canceled")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COUNTIFS('Kickstarter Data'!$D$2:$D$4115,"&gt;=10000",'Kickstarter Data'!$D$2:$D$4115,"&lt;15000",'Kickstarter Data'!$F$2:$F$4115,"successful")</f>
        <v>168</v>
      </c>
      <c r="C5">
        <f>COUNTIFS('Kickstarter Data'!$D$2:$D$4115,"&gt;=10000",'Kickstarter Data'!$D$2:$D$4115,"&lt;15000",'Kickstarter Data'!$F$2:$F$4115,"failed")</f>
        <v>144</v>
      </c>
      <c r="D5">
        <f>COUNTIFS('Kickstarter Data'!$D$2:$D$4115,"&gt;=10000",'Kickstarter Data'!$D$2:$D$4115,"&lt;15000",'Kickstarter Data'!$F$2:$F$4115,"canceled")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COUNTIFS('Kickstarter Data'!$D$2:$D$4115,"&gt;=15000",'Kickstarter Data'!$D$2:$D$4115,"&lt;20000",'Kickstarter Data'!$F$2:$F$4115,"successful")</f>
        <v>94</v>
      </c>
      <c r="C6">
        <f>COUNTIFS('Kickstarter Data'!$D$2:$D$4115,"&gt;=15000",'Kickstarter Data'!$D$2:$D$4115,"&lt;20000",'Kickstarter Data'!$F$2:$F$4115,"failed")</f>
        <v>90</v>
      </c>
      <c r="D6">
        <f>COUNTIFS('Kickstarter Data'!$D$2:$D$4115,"&gt;=15000",'Kickstarter Data'!$D$2:$D$4115,"&lt;20000",'Kickstarter Data'!$F$2:$F$4115,"canceled")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COUNTIFS('Kickstarter Data'!$D$2:$D$4115,"&gt;=20000",'Kickstarter Data'!$D$2:$D$4115,"&lt;25000",'Kickstarter Data'!$F$2:$F$4115,"successful")</f>
        <v>62</v>
      </c>
      <c r="C7">
        <f>COUNTIFS('Kickstarter Data'!$D$2:$D$4115,"&gt;=20000",'Kickstarter Data'!$D$2:$D$4115,"&lt;25000",'Kickstarter Data'!$F$2:$F$4115,"failed")</f>
        <v>72</v>
      </c>
      <c r="D7">
        <f>COUNTIFS('Kickstarter Data'!$D$2:$D$4115,"&gt;=20000",'Kickstarter Data'!$D$2:$D$4115,"&lt;25000",'Kickstarter Data'!$F$2:$F$4115,"canceled")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COUNTIFS('Kickstarter Data'!$D$2:$D$4115,"&gt;=25000",'Kickstarter Data'!$D$2:$D$4115,"&lt;30000",'Kickstarter Data'!$F$2:$F$4115,"successful")</f>
        <v>55</v>
      </c>
      <c r="C8">
        <f>COUNTIFS('Kickstarter Data'!$D$2:$D$4115,"&gt;=25000",'Kickstarter Data'!$D$2:$D$4115,"&lt;30000",'Kickstarter Data'!$F$2:$F$4115,"failed")</f>
        <v>64</v>
      </c>
      <c r="D8">
        <f>COUNTIFS('Kickstarter Data'!$D$2:$D$4115,"&gt;=25000",'Kickstarter Data'!$D$2:$D$4115,"&lt;30000",'Kickstarter Data'!$F$2:$F$4115,"canceled")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COUNTIFS('Kickstarter Data'!$D$2:$D$4115,"&gt;=30000",'Kickstarter Data'!$D$2:$D$4115,"&lt;35000",'Kickstarter Data'!$F$2:$F$4115,"successful")</f>
        <v>32</v>
      </c>
      <c r="C9">
        <f>COUNTIFS('Kickstarter Data'!$D$2:$D$4115,"&gt;=30000",'Kickstarter Data'!$D$2:$D$4115,"&lt;35000",'Kickstarter Data'!$F$2:$F$4115,"failed")</f>
        <v>37</v>
      </c>
      <c r="D9">
        <f>COUNTIFS('Kickstarter Data'!$D$2:$D$4115,"&gt;=30000",'Kickstarter Data'!$D$2:$D$4115,"&lt;35000",'Kickstarter Data'!$F$2:$F$4115,"canceled")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COUNTIFS('Kickstarter Data'!$D$2:$D$4115,"&gt;=35000",'Kickstarter Data'!$D$2:$D$4115,"&lt;40000",'Kickstarter Data'!$F$2:$F$4115,"successful")</f>
        <v>26</v>
      </c>
      <c r="C10">
        <f>COUNTIFS('Kickstarter Data'!$D$2:$D$4115,"&gt;=35000",'Kickstarter Data'!$D$2:$D$4115,"&lt;40000",'Kickstarter Data'!$F$2:$F$4115,"failed")</f>
        <v>22</v>
      </c>
      <c r="D10">
        <f>COUNTIFS('Kickstarter Data'!$D$2:$D$4115,"&gt;=35000",'Kickstarter Data'!$D$2:$D$4115,"&lt;40000",'Kickstarter Data'!$F$2:$F$4115,"canceled")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COUNTIFS('Kickstarter Data'!$D$2:$D$4115,"&gt;=40000",'Kickstarter Data'!$D$2:$D$4115,"&lt;45000",'Kickstarter Data'!$F$2:$F$4115,"successful")</f>
        <v>21</v>
      </c>
      <c r="C11">
        <f>COUNTIFS('Kickstarter Data'!$D$2:$D$4115,"&gt;=40000",'Kickstarter Data'!$D$2:$D$4115,"&lt;45000",'Kickstarter Data'!$F$2:$F$4115,"failed")</f>
        <v>16</v>
      </c>
      <c r="D11">
        <f>COUNTIFS('Kickstarter Data'!$D$2:$D$4115,"&gt;=40000",'Kickstarter Data'!$D$2:$D$4115,"&lt;45000",'Kickstarter Data'!$F$2:$F$4115,"canceled")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COUNTIFS('Kickstarter Data'!$D$2:$D$4115,"&gt;=45000",'Kickstarter Data'!$D$2:$D$4115,"&lt;50000",'Kickstarter Data'!$F$2:$F$4115,"successful")</f>
        <v>6</v>
      </c>
      <c r="C12">
        <f>COUNTIFS('Kickstarter Data'!$D$2:$D$4115,"&gt;=45000",'Kickstarter Data'!$D$2:$D$4115,"&lt;50000",'Kickstarter Data'!$F$2:$F$4115,"failed")</f>
        <v>11</v>
      </c>
      <c r="D12">
        <f>COUNTIFS('Kickstarter Data'!$D$2:$D$4115,"&gt;=45000",'Kickstarter Data'!$D$2:$D$4115,"&lt;50000",'Kickstarter Data'!$F$2:$F$4115,"canceled")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Launched Pivot</vt:lpstr>
      <vt:lpstr>Kickstarter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Phillipuk, Mary [OMPUS Non-J&amp;J]</cp:lastModifiedBy>
  <dcterms:created xsi:type="dcterms:W3CDTF">2017-04-20T15:17:24Z</dcterms:created>
  <dcterms:modified xsi:type="dcterms:W3CDTF">2019-02-12T19:35:13Z</dcterms:modified>
</cp:coreProperties>
</file>